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blogs\phd\charting\ABC Analysis\"/>
    </mc:Choice>
  </mc:AlternateContent>
  <bookViews>
    <workbookView xWindow="0" yWindow="0" windowWidth="28800" windowHeight="12435"/>
  </bookViews>
  <sheets>
    <sheet name="ABC Analys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R14" i="1" s="1"/>
  <c r="P13" i="1"/>
  <c r="R13" i="1" s="1"/>
  <c r="P12" i="1"/>
  <c r="R12" i="1" s="1"/>
  <c r="N13" i="1"/>
  <c r="N14" i="1"/>
  <c r="N12" i="1"/>
  <c r="O14" i="1"/>
  <c r="O13" i="1"/>
  <c r="O12" i="1"/>
  <c r="U9" i="1"/>
  <c r="P7" i="1"/>
  <c r="P8" i="1" s="1"/>
  <c r="P9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R7" i="1" l="1"/>
  <c r="R9" i="1"/>
  <c r="S7" i="1"/>
  <c r="S8" i="1"/>
  <c r="R8" i="1"/>
  <c r="S9" i="1"/>
  <c r="G10" i="1"/>
  <c r="G1433" i="1"/>
  <c r="G4698" i="1"/>
  <c r="G4690" i="1"/>
  <c r="G4682" i="1"/>
  <c r="G4674" i="1"/>
  <c r="G4666" i="1"/>
  <c r="G4658" i="1"/>
  <c r="G4650" i="1"/>
  <c r="G4642" i="1"/>
  <c r="G4634" i="1"/>
  <c r="G4626" i="1"/>
  <c r="G4618" i="1"/>
  <c r="G4610" i="1"/>
  <c r="G4602" i="1"/>
  <c r="G4594" i="1"/>
  <c r="G4586" i="1"/>
  <c r="G4574" i="1"/>
  <c r="G4570" i="1"/>
  <c r="G4562" i="1"/>
  <c r="G4554" i="1"/>
  <c r="G4546" i="1"/>
  <c r="G4534" i="1"/>
  <c r="G4526" i="1"/>
  <c r="G4518" i="1"/>
  <c r="G4510" i="1"/>
  <c r="G4502" i="1"/>
  <c r="G4494" i="1"/>
  <c r="G4486" i="1"/>
  <c r="G4478" i="1"/>
  <c r="G4470" i="1"/>
  <c r="G4462" i="1"/>
  <c r="G4454" i="1"/>
  <c r="G4446" i="1"/>
  <c r="G4438" i="1"/>
  <c r="G4430" i="1"/>
  <c r="G4422" i="1"/>
  <c r="G4414" i="1"/>
  <c r="G4406" i="1"/>
  <c r="G4398" i="1"/>
  <c r="G4390" i="1"/>
  <c r="G4382" i="1"/>
  <c r="G4374" i="1"/>
  <c r="G4366" i="1"/>
  <c r="G4358" i="1"/>
  <c r="G4350" i="1"/>
  <c r="G4342" i="1"/>
  <c r="G4330" i="1"/>
  <c r="G4322" i="1"/>
  <c r="G4314" i="1"/>
  <c r="G4306" i="1"/>
  <c r="G4298" i="1"/>
  <c r="G4290" i="1"/>
  <c r="G4282" i="1"/>
  <c r="G4274" i="1"/>
  <c r="G4266" i="1"/>
  <c r="G4258" i="1"/>
  <c r="G4250" i="1"/>
  <c r="G4242" i="1"/>
  <c r="G4234" i="1"/>
  <c r="G4226" i="1"/>
  <c r="G4218" i="1"/>
  <c r="G4210" i="1"/>
  <c r="G4202" i="1"/>
  <c r="G4194" i="1"/>
  <c r="G4186" i="1"/>
  <c r="G4178" i="1"/>
  <c r="G4170" i="1"/>
  <c r="G4162" i="1"/>
  <c r="G4154" i="1"/>
  <c r="G4146" i="1"/>
  <c r="G4138" i="1"/>
  <c r="G4130" i="1"/>
  <c r="G4122" i="1"/>
  <c r="G4114" i="1"/>
  <c r="G4106" i="1"/>
  <c r="G4098" i="1"/>
  <c r="G4086" i="1"/>
  <c r="G4078" i="1"/>
  <c r="G4070" i="1"/>
  <c r="G4062" i="1"/>
  <c r="G4054" i="1"/>
  <c r="G4046" i="1"/>
  <c r="G4038" i="1"/>
  <c r="G4030" i="1"/>
  <c r="G4022" i="1"/>
  <c r="G4014" i="1"/>
  <c r="G4006" i="1"/>
  <c r="G3998" i="1"/>
  <c r="G3990" i="1"/>
  <c r="G3982" i="1"/>
  <c r="G3974" i="1"/>
  <c r="G3966" i="1"/>
  <c r="G3958" i="1"/>
  <c r="G3950" i="1"/>
  <c r="G3942" i="1"/>
  <c r="G3934" i="1"/>
  <c r="G3926" i="1"/>
  <c r="G3918" i="1"/>
  <c r="G3910" i="1"/>
  <c r="G3902" i="1"/>
  <c r="G3894" i="1"/>
  <c r="G3886" i="1"/>
  <c r="G3878" i="1"/>
  <c r="G3870" i="1"/>
  <c r="G3862" i="1"/>
  <c r="G3854" i="1"/>
  <c r="G3846" i="1"/>
  <c r="G3838" i="1"/>
  <c r="G3830" i="1"/>
  <c r="G3822" i="1"/>
  <c r="G3814" i="1"/>
  <c r="G3806" i="1"/>
  <c r="G3798" i="1"/>
  <c r="G3790" i="1"/>
  <c r="G3782" i="1"/>
  <c r="G3774" i="1"/>
  <c r="G3766" i="1"/>
  <c r="G3758" i="1"/>
  <c r="G3750" i="1"/>
  <c r="G3742" i="1"/>
  <c r="G3734" i="1"/>
  <c r="G3726" i="1"/>
  <c r="G3718" i="1"/>
  <c r="G3710" i="1"/>
  <c r="G3702" i="1"/>
  <c r="G3694" i="1"/>
  <c r="G3686" i="1"/>
  <c r="G3678" i="1"/>
  <c r="G3670" i="1"/>
  <c r="G3662" i="1"/>
  <c r="G3654" i="1"/>
  <c r="G3646" i="1"/>
  <c r="G3638" i="1"/>
  <c r="G3630" i="1"/>
  <c r="G3622" i="1"/>
  <c r="G3614" i="1"/>
  <c r="G3606" i="1"/>
  <c r="G3598" i="1"/>
  <c r="G3590" i="1"/>
  <c r="G3582" i="1"/>
  <c r="G3574" i="1"/>
  <c r="G3566" i="1"/>
  <c r="G3554" i="1"/>
  <c r="G3546" i="1"/>
  <c r="G3538" i="1"/>
  <c r="G3530" i="1"/>
  <c r="G3522" i="1"/>
  <c r="G3514" i="1"/>
  <c r="G3506" i="1"/>
  <c r="G3498" i="1"/>
  <c r="G3490" i="1"/>
  <c r="G3482" i="1"/>
  <c r="G3474" i="1"/>
  <c r="G3466" i="1"/>
  <c r="G3458" i="1"/>
  <c r="G3450" i="1"/>
  <c r="G3442" i="1"/>
  <c r="G3434" i="1"/>
  <c r="G3426" i="1"/>
  <c r="G3418" i="1"/>
  <c r="G3410" i="1"/>
  <c r="G3398" i="1"/>
  <c r="G3390" i="1"/>
  <c r="G3382" i="1"/>
  <c r="G3374" i="1"/>
  <c r="G3366" i="1"/>
  <c r="G3358" i="1"/>
  <c r="G3350" i="1"/>
  <c r="G3342" i="1"/>
  <c r="G3334" i="1"/>
  <c r="G3326" i="1"/>
  <c r="G3318" i="1"/>
  <c r="G3310" i="1"/>
  <c r="G3302" i="1"/>
  <c r="G3294" i="1"/>
  <c r="G3286" i="1"/>
  <c r="G3278" i="1"/>
  <c r="G3270" i="1"/>
  <c r="G3262" i="1"/>
  <c r="G3254" i="1"/>
  <c r="G3246" i="1"/>
  <c r="G3238" i="1"/>
  <c r="G3230" i="1"/>
  <c r="G3222" i="1"/>
  <c r="G3214" i="1"/>
  <c r="G3206" i="1"/>
  <c r="G3198" i="1"/>
  <c r="G3190" i="1"/>
  <c r="G3182" i="1"/>
  <c r="G3174" i="1"/>
  <c r="G3166" i="1"/>
  <c r="G3158" i="1"/>
  <c r="G3150" i="1"/>
  <c r="G3142" i="1"/>
  <c r="G3134" i="1"/>
  <c r="G3126" i="1"/>
  <c r="G3118" i="1"/>
  <c r="G3110" i="1"/>
  <c r="G3102" i="1"/>
  <c r="G3094" i="1"/>
  <c r="G3086" i="1"/>
  <c r="G3082" i="1"/>
  <c r="G3070" i="1"/>
  <c r="G3062" i="1"/>
  <c r="G3054" i="1"/>
  <c r="G3046" i="1"/>
  <c r="G3038" i="1"/>
  <c r="G3030" i="1"/>
  <c r="G3022" i="1"/>
  <c r="G3014" i="1"/>
  <c r="G3006" i="1"/>
  <c r="G2998" i="1"/>
  <c r="G2990" i="1"/>
  <c r="G2982" i="1"/>
  <c r="G2974" i="1"/>
  <c r="G2966" i="1"/>
  <c r="G2958" i="1"/>
  <c r="G2950" i="1"/>
  <c r="G2942" i="1"/>
  <c r="G2934" i="1"/>
  <c r="G2926" i="1"/>
  <c r="G2918" i="1"/>
  <c r="G2910" i="1"/>
  <c r="G2902" i="1"/>
  <c r="G2894" i="1"/>
  <c r="G2886" i="1"/>
  <c r="G2878" i="1"/>
  <c r="G2870" i="1"/>
  <c r="G2862" i="1"/>
  <c r="G2854" i="1"/>
  <c r="G2846" i="1"/>
  <c r="G2838" i="1"/>
  <c r="G2830" i="1"/>
  <c r="G2822" i="1"/>
  <c r="G2814" i="1"/>
  <c r="G2806" i="1"/>
  <c r="G2798" i="1"/>
  <c r="G2790" i="1"/>
  <c r="G2782" i="1"/>
  <c r="G2774" i="1"/>
  <c r="G2766" i="1"/>
  <c r="G2758" i="1"/>
  <c r="G2750" i="1"/>
  <c r="G2742" i="1"/>
  <c r="G2734" i="1"/>
  <c r="G2722" i="1"/>
  <c r="G2714" i="1"/>
  <c r="G2706" i="1"/>
  <c r="G2698" i="1"/>
  <c r="G2690" i="1"/>
  <c r="G2682" i="1"/>
  <c r="G2674" i="1"/>
  <c r="G2666" i="1"/>
  <c r="G2658" i="1"/>
  <c r="G2650" i="1"/>
  <c r="G2642" i="1"/>
  <c r="G2634" i="1"/>
  <c r="G2626" i="1"/>
  <c r="G2618" i="1"/>
  <c r="G2610" i="1"/>
  <c r="G2602" i="1"/>
  <c r="G2594" i="1"/>
  <c r="G2586" i="1"/>
  <c r="G2578" i="1"/>
  <c r="G2570" i="1"/>
  <c r="G2562" i="1"/>
  <c r="G2554" i="1"/>
  <c r="G2546" i="1"/>
  <c r="G2538" i="1"/>
  <c r="G2530" i="1"/>
  <c r="G2522" i="1"/>
  <c r="G2514" i="1"/>
  <c r="G2506" i="1"/>
  <c r="G2498" i="1"/>
  <c r="G2490" i="1"/>
  <c r="G2482" i="1"/>
  <c r="G2474" i="1"/>
  <c r="G2466" i="1"/>
  <c r="G2458" i="1"/>
  <c r="G2450" i="1"/>
  <c r="G2442" i="1"/>
  <c r="G2434" i="1"/>
  <c r="G2426" i="1"/>
  <c r="G2418" i="1"/>
  <c r="G2410" i="1"/>
  <c r="G2402" i="1"/>
  <c r="G2394" i="1"/>
  <c r="G2386" i="1"/>
  <c r="G2378" i="1"/>
  <c r="G2370" i="1"/>
  <c r="G2362" i="1"/>
  <c r="G2354" i="1"/>
  <c r="G2346" i="1"/>
  <c r="G2338" i="1"/>
  <c r="G2330" i="1"/>
  <c r="G2322" i="1"/>
  <c r="G2314" i="1"/>
  <c r="G2306" i="1"/>
  <c r="G2298" i="1"/>
  <c r="G2290" i="1"/>
  <c r="G2282" i="1"/>
  <c r="G2274" i="1"/>
  <c r="G2266" i="1"/>
  <c r="G2258" i="1"/>
  <c r="G2250" i="1"/>
  <c r="G2242" i="1"/>
  <c r="G2234" i="1"/>
  <c r="G2222" i="1"/>
  <c r="G2214" i="1"/>
  <c r="G2206" i="1"/>
  <c r="G2198" i="1"/>
  <c r="G2190" i="1"/>
  <c r="G2182" i="1"/>
  <c r="G2174" i="1"/>
  <c r="G2166" i="1"/>
  <c r="G2158" i="1"/>
  <c r="G2150" i="1"/>
  <c r="G2142" i="1"/>
  <c r="G2134" i="1"/>
  <c r="G2126" i="1"/>
  <c r="G2118" i="1"/>
  <c r="G2110" i="1"/>
  <c r="G2102" i="1"/>
  <c r="G2094" i="1"/>
  <c r="G2086" i="1"/>
  <c r="G2078" i="1"/>
  <c r="G2070" i="1"/>
  <c r="G2062" i="1"/>
  <c r="G2054" i="1"/>
  <c r="G2046" i="1"/>
  <c r="G2038" i="1"/>
  <c r="G2030" i="1"/>
  <c r="G2022" i="1"/>
  <c r="G2014" i="1"/>
  <c r="G2006" i="1"/>
  <c r="G1998" i="1"/>
  <c r="G1990" i="1"/>
  <c r="G1982" i="1"/>
  <c r="G1974" i="1"/>
  <c r="G1966" i="1"/>
  <c r="G1958" i="1"/>
  <c r="G1950" i="1"/>
  <c r="G1942" i="1"/>
  <c r="G1934" i="1"/>
  <c r="G1926" i="1"/>
  <c r="G1918" i="1"/>
  <c r="G1910" i="1"/>
  <c r="G1902" i="1"/>
  <c r="G1894" i="1"/>
  <c r="G1886" i="1"/>
  <c r="G1878" i="1"/>
  <c r="G1870" i="1"/>
  <c r="G1862" i="1"/>
  <c r="G1854" i="1"/>
  <c r="G1846" i="1"/>
  <c r="G1838" i="1"/>
  <c r="G1830" i="1"/>
  <c r="G1822" i="1"/>
  <c r="G1814" i="1"/>
  <c r="G1806" i="1"/>
  <c r="G1798" i="1"/>
  <c r="G1790" i="1"/>
  <c r="G1782" i="1"/>
  <c r="G1774" i="1"/>
  <c r="G1762" i="1"/>
  <c r="G1754" i="1"/>
  <c r="G1746" i="1"/>
  <c r="G1738" i="1"/>
  <c r="G1730" i="1"/>
  <c r="G1722" i="1"/>
  <c r="G1714" i="1"/>
  <c r="G1706" i="1"/>
  <c r="G1698" i="1"/>
  <c r="G1690" i="1"/>
  <c r="G1682" i="1"/>
  <c r="G1674" i="1"/>
  <c r="G1666" i="1"/>
  <c r="G1658" i="1"/>
  <c r="G1650" i="1"/>
  <c r="G1642" i="1"/>
  <c r="G1634" i="1"/>
  <c r="G1626" i="1"/>
  <c r="G1618" i="1"/>
  <c r="G1610" i="1"/>
  <c r="G1602" i="1"/>
  <c r="G1594" i="1"/>
  <c r="G1586" i="1"/>
  <c r="G1578" i="1"/>
  <c r="G1570" i="1"/>
  <c r="G1562" i="1"/>
  <c r="G1554" i="1"/>
  <c r="G1546" i="1"/>
  <c r="G1538" i="1"/>
  <c r="G1530" i="1"/>
  <c r="G1522" i="1"/>
  <c r="G1514" i="1"/>
  <c r="G1506" i="1"/>
  <c r="G1498" i="1"/>
  <c r="G1490" i="1"/>
  <c r="G1482" i="1"/>
  <c r="G1474" i="1"/>
  <c r="G1466" i="1"/>
  <c r="G1458" i="1"/>
  <c r="G1450" i="1"/>
  <c r="G1442" i="1"/>
  <c r="G1434" i="1"/>
  <c r="G1426" i="1"/>
  <c r="G1418" i="1"/>
  <c r="G1410" i="1"/>
  <c r="G1402" i="1"/>
  <c r="G1394" i="1"/>
  <c r="G1386" i="1"/>
  <c r="G1378" i="1"/>
  <c r="G1370" i="1"/>
  <c r="G1358" i="1"/>
  <c r="G1350" i="1"/>
  <c r="G1342" i="1"/>
  <c r="G1334" i="1"/>
  <c r="G1326" i="1"/>
  <c r="G1318" i="1"/>
  <c r="G1310" i="1"/>
  <c r="G1302" i="1"/>
  <c r="G1294" i="1"/>
  <c r="G1286" i="1"/>
  <c r="G1278" i="1"/>
  <c r="G1270" i="1"/>
  <c r="G1262" i="1"/>
  <c r="G1254" i="1"/>
  <c r="G1246" i="1"/>
  <c r="G1238" i="1"/>
  <c r="G1230" i="1"/>
  <c r="G1222" i="1"/>
  <c r="G1214" i="1"/>
  <c r="G1206" i="1"/>
  <c r="G1198" i="1"/>
  <c r="G1190" i="1"/>
  <c r="G1182" i="1"/>
  <c r="G1174" i="1"/>
  <c r="G1166" i="1"/>
  <c r="G1158" i="1"/>
  <c r="G1150" i="1"/>
  <c r="G1142" i="1"/>
  <c r="G1134" i="1"/>
  <c r="G1126" i="1"/>
  <c r="G1118" i="1"/>
  <c r="G1110" i="1"/>
  <c r="G1102" i="1"/>
  <c r="G1094" i="1"/>
  <c r="G1086" i="1"/>
  <c r="G1078" i="1"/>
  <c r="G1070" i="1"/>
  <c r="G1062" i="1"/>
  <c r="G1054" i="1"/>
  <c r="G1046" i="1"/>
  <c r="G1038" i="1"/>
  <c r="G1030" i="1"/>
  <c r="G1022" i="1"/>
  <c r="G1014" i="1"/>
  <c r="G1006" i="1"/>
  <c r="G998" i="1"/>
  <c r="G990" i="1"/>
  <c r="G982" i="1"/>
  <c r="G974" i="1"/>
  <c r="G966" i="1"/>
  <c r="G958" i="1"/>
  <c r="G950" i="1"/>
  <c r="G942" i="1"/>
  <c r="G934" i="1"/>
  <c r="G926" i="1"/>
  <c r="G918" i="1"/>
  <c r="G910" i="1"/>
  <c r="G902" i="1"/>
  <c r="G894" i="1"/>
  <c r="G886" i="1"/>
  <c r="G878" i="1"/>
  <c r="G870" i="1"/>
  <c r="G862" i="1"/>
  <c r="G854" i="1"/>
  <c r="G846" i="1"/>
  <c r="G838" i="1"/>
  <c r="G830" i="1"/>
  <c r="G822" i="1"/>
  <c r="G814" i="1"/>
  <c r="G806" i="1"/>
  <c r="G798" i="1"/>
  <c r="G790" i="1"/>
  <c r="G782" i="1"/>
  <c r="G774" i="1"/>
  <c r="G766" i="1"/>
  <c r="G758" i="1"/>
  <c r="G750" i="1"/>
  <c r="G742" i="1"/>
  <c r="G734" i="1"/>
  <c r="G726" i="1"/>
  <c r="G718" i="1"/>
  <c r="G710" i="1"/>
  <c r="G702" i="1"/>
  <c r="G694" i="1"/>
  <c r="G686" i="1"/>
  <c r="G678" i="1"/>
  <c r="G670" i="1"/>
  <c r="G662" i="1"/>
  <c r="G654" i="1"/>
  <c r="G642" i="1"/>
  <c r="G634" i="1"/>
  <c r="G626" i="1"/>
  <c r="G618" i="1"/>
  <c r="G610" i="1"/>
  <c r="G602" i="1"/>
  <c r="G594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0" i="1"/>
  <c r="G422" i="1"/>
  <c r="G414" i="1"/>
  <c r="G406" i="1"/>
  <c r="G398" i="1"/>
  <c r="G390" i="1"/>
  <c r="G382" i="1"/>
  <c r="G374" i="1"/>
  <c r="G366" i="1"/>
  <c r="G358" i="1"/>
  <c r="G350" i="1"/>
  <c r="G342" i="1"/>
  <c r="G334" i="1"/>
  <c r="G326" i="1"/>
  <c r="G318" i="1"/>
  <c r="G310" i="1"/>
  <c r="G302" i="1"/>
  <c r="G298" i="1"/>
  <c r="G290" i="1"/>
  <c r="G278" i="1"/>
  <c r="G262" i="1"/>
  <c r="G194" i="1"/>
  <c r="G186" i="1"/>
  <c r="G178" i="1"/>
  <c r="G170" i="1"/>
  <c r="G166" i="1"/>
  <c r="G158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26" i="1"/>
  <c r="G18" i="1"/>
  <c r="G4697" i="1"/>
  <c r="G4689" i="1"/>
  <c r="G4681" i="1"/>
  <c r="G4673" i="1"/>
  <c r="G4665" i="1"/>
  <c r="G4657" i="1"/>
  <c r="G4649" i="1"/>
  <c r="G4641" i="1"/>
  <c r="G4633" i="1"/>
  <c r="G4625" i="1"/>
  <c r="G4617" i="1"/>
  <c r="G4609" i="1"/>
  <c r="G4601" i="1"/>
  <c r="G4593" i="1"/>
  <c r="G4585" i="1"/>
  <c r="G4577" i="1"/>
  <c r="G4569" i="1"/>
  <c r="G4561" i="1"/>
  <c r="G4553" i="1"/>
  <c r="G4545" i="1"/>
  <c r="G4537" i="1"/>
  <c r="G4529" i="1"/>
  <c r="G4521" i="1"/>
  <c r="G4513" i="1"/>
  <c r="G4505" i="1"/>
  <c r="G4497" i="1"/>
  <c r="G4489" i="1"/>
  <c r="G4481" i="1"/>
  <c r="G4473" i="1"/>
  <c r="G4465" i="1"/>
  <c r="G4457" i="1"/>
  <c r="G4449" i="1"/>
  <c r="G4441" i="1"/>
  <c r="G4433" i="1"/>
  <c r="G4425" i="1"/>
  <c r="G4417" i="1"/>
  <c r="G4409" i="1"/>
  <c r="G4401" i="1"/>
  <c r="G4393" i="1"/>
  <c r="G4385" i="1"/>
  <c r="G4377" i="1"/>
  <c r="G4369" i="1"/>
  <c r="G4361" i="1"/>
  <c r="G4353" i="1"/>
  <c r="G4345" i="1"/>
  <c r="G4337" i="1"/>
  <c r="G4329" i="1"/>
  <c r="G4321" i="1"/>
  <c r="G4309" i="1"/>
  <c r="G4301" i="1"/>
  <c r="G4293" i="1"/>
  <c r="G4285" i="1"/>
  <c r="G4277" i="1"/>
  <c r="G4269" i="1"/>
  <c r="G4261" i="1"/>
  <c r="G4253" i="1"/>
  <c r="G4245" i="1"/>
  <c r="G4237" i="1"/>
  <c r="G4229" i="1"/>
  <c r="G4221" i="1"/>
  <c r="G4213" i="1"/>
  <c r="G4205" i="1"/>
  <c r="G4197" i="1"/>
  <c r="G4189" i="1"/>
  <c r="G4181" i="1"/>
  <c r="G4173" i="1"/>
  <c r="G4165" i="1"/>
  <c r="G4157" i="1"/>
  <c r="G4149" i="1"/>
  <c r="G4141" i="1"/>
  <c r="G4133" i="1"/>
  <c r="G4125" i="1"/>
  <c r="G4117" i="1"/>
  <c r="G4109" i="1"/>
  <c r="G4101" i="1"/>
  <c r="G4093" i="1"/>
  <c r="G4085" i="1"/>
  <c r="G4077" i="1"/>
  <c r="G4069" i="1"/>
  <c r="G4057" i="1"/>
  <c r="G4053" i="1"/>
  <c r="G4045" i="1"/>
  <c r="G4037" i="1"/>
  <c r="G4029" i="1"/>
  <c r="G4021" i="1"/>
  <c r="G4013" i="1"/>
  <c r="G4005" i="1"/>
  <c r="G3993" i="1"/>
  <c r="G3985" i="1"/>
  <c r="G3977" i="1"/>
  <c r="G3969" i="1"/>
  <c r="G3961" i="1"/>
  <c r="G3953" i="1"/>
  <c r="G3945" i="1"/>
  <c r="G3937" i="1"/>
  <c r="G3929" i="1"/>
  <c r="G3921" i="1"/>
  <c r="G3913" i="1"/>
  <c r="G3905" i="1"/>
  <c r="G3897" i="1"/>
  <c r="G3889" i="1"/>
  <c r="G3881" i="1"/>
  <c r="G3873" i="1"/>
  <c r="G3865" i="1"/>
  <c r="G3857" i="1"/>
  <c r="G3849" i="1"/>
  <c r="G3841" i="1"/>
  <c r="G3833" i="1"/>
  <c r="G3825" i="1"/>
  <c r="G3817" i="1"/>
  <c r="G3809" i="1"/>
  <c r="G3801" i="1"/>
  <c r="G3793" i="1"/>
  <c r="G3785" i="1"/>
  <c r="G3777" i="1"/>
  <c r="G3769" i="1"/>
  <c r="G3761" i="1"/>
  <c r="G3753" i="1"/>
  <c r="G3745" i="1"/>
  <c r="G3737" i="1"/>
  <c r="G3729" i="1"/>
  <c r="G3717" i="1"/>
  <c r="G3709" i="1"/>
  <c r="G3701" i="1"/>
  <c r="G3693" i="1"/>
  <c r="G3685" i="1"/>
  <c r="G3677" i="1"/>
  <c r="G3669" i="1"/>
  <c r="G3661" i="1"/>
  <c r="G3653" i="1"/>
  <c r="G3645" i="1"/>
  <c r="G3637" i="1"/>
  <c r="G3629" i="1"/>
  <c r="G3621" i="1"/>
  <c r="G3613" i="1"/>
  <c r="G3605" i="1"/>
  <c r="G3597" i="1"/>
  <c r="G3589" i="1"/>
  <c r="G3581" i="1"/>
  <c r="G3573" i="1"/>
  <c r="G3565" i="1"/>
  <c r="G3557" i="1"/>
  <c r="G3549" i="1"/>
  <c r="G3541" i="1"/>
  <c r="G3533" i="1"/>
  <c r="G3525" i="1"/>
  <c r="G3517" i="1"/>
  <c r="G3509" i="1"/>
  <c r="G3501" i="1"/>
  <c r="G3493" i="1"/>
  <c r="G3485" i="1"/>
  <c r="G3477" i="1"/>
  <c r="G3469" i="1"/>
  <c r="G3461" i="1"/>
  <c r="G3453" i="1"/>
  <c r="G3445" i="1"/>
  <c r="G3437" i="1"/>
  <c r="G3429" i="1"/>
  <c r="G3421" i="1"/>
  <c r="G3413" i="1"/>
  <c r="G3405" i="1"/>
  <c r="G3397" i="1"/>
  <c r="G3389" i="1"/>
  <c r="G3381" i="1"/>
  <c r="G3373" i="1"/>
  <c r="G3365" i="1"/>
  <c r="G3357" i="1"/>
  <c r="G3349" i="1"/>
  <c r="G3341" i="1"/>
  <c r="G3333" i="1"/>
  <c r="G3325" i="1"/>
  <c r="G3317" i="1"/>
  <c r="G3309" i="1"/>
  <c r="G3301" i="1"/>
  <c r="G3293" i="1"/>
  <c r="G3285" i="1"/>
  <c r="G3277" i="1"/>
  <c r="G3269" i="1"/>
  <c r="G3261" i="1"/>
  <c r="G3253" i="1"/>
  <c r="G3245" i="1"/>
  <c r="G3237" i="1"/>
  <c r="G3229" i="1"/>
  <c r="G3221" i="1"/>
  <c r="G3213" i="1"/>
  <c r="G3205" i="1"/>
  <c r="G3197" i="1"/>
  <c r="G3189" i="1"/>
  <c r="G3181" i="1"/>
  <c r="G3173" i="1"/>
  <c r="G3165" i="1"/>
  <c r="G3157" i="1"/>
  <c r="G3149" i="1"/>
  <c r="G3141" i="1"/>
  <c r="G3133" i="1"/>
  <c r="G3125" i="1"/>
  <c r="G3117" i="1"/>
  <c r="G3109" i="1"/>
  <c r="G3101" i="1"/>
  <c r="G3089" i="1"/>
  <c r="G3081" i="1"/>
  <c r="G3073" i="1"/>
  <c r="G3065" i="1"/>
  <c r="G3057" i="1"/>
  <c r="G3049" i="1"/>
  <c r="G3041" i="1"/>
  <c r="G3033" i="1"/>
  <c r="G3025" i="1"/>
  <c r="G3017" i="1"/>
  <c r="G3009" i="1"/>
  <c r="G3001" i="1"/>
  <c r="G2993" i="1"/>
  <c r="G2985" i="1"/>
  <c r="G2977" i="1"/>
  <c r="G2969" i="1"/>
  <c r="G2961" i="1"/>
  <c r="G2953" i="1"/>
  <c r="G2945" i="1"/>
  <c r="G2937" i="1"/>
  <c r="G2929" i="1"/>
  <c r="G2921" i="1"/>
  <c r="G2913" i="1"/>
  <c r="G2905" i="1"/>
  <c r="G2897" i="1"/>
  <c r="G2889" i="1"/>
  <c r="G2877" i="1"/>
  <c r="G2869" i="1"/>
  <c r="G2861" i="1"/>
  <c r="G2853" i="1"/>
  <c r="G2845" i="1"/>
  <c r="G2837" i="1"/>
  <c r="G2829" i="1"/>
  <c r="G2821" i="1"/>
  <c r="G2813" i="1"/>
  <c r="G2805" i="1"/>
  <c r="G2797" i="1"/>
  <c r="G2789" i="1"/>
  <c r="G2781" i="1"/>
  <c r="G2773" i="1"/>
  <c r="G2765" i="1"/>
  <c r="G2757" i="1"/>
  <c r="G2749" i="1"/>
  <c r="G2741" i="1"/>
  <c r="G2733" i="1"/>
  <c r="G2725" i="1"/>
  <c r="G2717" i="1"/>
  <c r="G2709" i="1"/>
  <c r="G2697" i="1"/>
  <c r="G2689" i="1"/>
  <c r="G2681" i="1"/>
  <c r="G2673" i="1"/>
  <c r="G2665" i="1"/>
  <c r="G2657" i="1"/>
  <c r="G2649" i="1"/>
  <c r="G2641" i="1"/>
  <c r="G2633" i="1"/>
  <c r="G2625" i="1"/>
  <c r="G2617" i="1"/>
  <c r="G2609" i="1"/>
  <c r="G2605" i="1"/>
  <c r="G2597" i="1"/>
  <c r="G2585" i="1"/>
  <c r="G2577" i="1"/>
  <c r="G2569" i="1"/>
  <c r="G2561" i="1"/>
  <c r="G2553" i="1"/>
  <c r="G2545" i="1"/>
  <c r="G2537" i="1"/>
  <c r="G2529" i="1"/>
  <c r="G2521" i="1"/>
  <c r="G2513" i="1"/>
  <c r="G2505" i="1"/>
  <c r="G2497" i="1"/>
  <c r="G2489" i="1"/>
  <c r="G2481" i="1"/>
  <c r="G2469" i="1"/>
  <c r="G2461" i="1"/>
  <c r="G2453" i="1"/>
  <c r="G2445" i="1"/>
  <c r="G2437" i="1"/>
  <c r="G2429" i="1"/>
  <c r="G2421" i="1"/>
  <c r="G2413" i="1"/>
  <c r="G2405" i="1"/>
  <c r="G2397" i="1"/>
  <c r="G2389" i="1"/>
  <c r="G2381" i="1"/>
  <c r="G2373" i="1"/>
  <c r="G2365" i="1"/>
  <c r="G2357" i="1"/>
  <c r="G2349" i="1"/>
  <c r="G2341" i="1"/>
  <c r="G2333" i="1"/>
  <c r="G2325" i="1"/>
  <c r="G2317" i="1"/>
  <c r="G2309" i="1"/>
  <c r="G2301" i="1"/>
  <c r="G2293" i="1"/>
  <c r="G2285" i="1"/>
  <c r="G2277" i="1"/>
  <c r="G2269" i="1"/>
  <c r="G2261" i="1"/>
  <c r="G2253" i="1"/>
  <c r="G2245" i="1"/>
  <c r="G2237" i="1"/>
  <c r="G2229" i="1"/>
  <c r="G2221" i="1"/>
  <c r="G2213" i="1"/>
  <c r="G2205" i="1"/>
  <c r="G2197" i="1"/>
  <c r="G2189" i="1"/>
  <c r="G2181" i="1"/>
  <c r="G2173" i="1"/>
  <c r="G2165" i="1"/>
  <c r="G2157" i="1"/>
  <c r="G2149" i="1"/>
  <c r="G2141" i="1"/>
  <c r="G2133" i="1"/>
  <c r="G2125" i="1"/>
  <c r="G2117" i="1"/>
  <c r="G2109" i="1"/>
  <c r="G2101" i="1"/>
  <c r="G2093" i="1"/>
  <c r="G2085" i="1"/>
  <c r="G2077" i="1"/>
  <c r="G2069" i="1"/>
  <c r="G2061" i="1"/>
  <c r="G2053" i="1"/>
  <c r="G2045" i="1"/>
  <c r="G2037" i="1"/>
  <c r="G2025" i="1"/>
  <c r="G2017" i="1"/>
  <c r="G2009" i="1"/>
  <c r="G2001" i="1"/>
  <c r="G1993" i="1"/>
  <c r="G1985" i="1"/>
  <c r="G1977" i="1"/>
  <c r="G1969" i="1"/>
  <c r="G1961" i="1"/>
  <c r="G1953" i="1"/>
  <c r="G1945" i="1"/>
  <c r="G1937" i="1"/>
  <c r="G1929" i="1"/>
  <c r="G1921" i="1"/>
  <c r="G1913" i="1"/>
  <c r="G1905" i="1"/>
  <c r="G1897" i="1"/>
  <c r="G1889" i="1"/>
  <c r="G1881" i="1"/>
  <c r="G1873" i="1"/>
  <c r="G1865" i="1"/>
  <c r="G1857" i="1"/>
  <c r="G1849" i="1"/>
  <c r="G1841" i="1"/>
  <c r="G1833" i="1"/>
  <c r="G1825" i="1"/>
  <c r="G1817" i="1"/>
  <c r="G1809" i="1"/>
  <c r="G1801" i="1"/>
  <c r="G1793" i="1"/>
  <c r="G1785" i="1"/>
  <c r="G1777" i="1"/>
  <c r="G1769" i="1"/>
  <c r="G1761" i="1"/>
  <c r="G1753" i="1"/>
  <c r="G1745" i="1"/>
  <c r="G1737" i="1"/>
  <c r="G1729" i="1"/>
  <c r="G1717" i="1"/>
  <c r="G1709" i="1"/>
  <c r="G1701" i="1"/>
  <c r="G1693" i="1"/>
  <c r="G1685" i="1"/>
  <c r="G1677" i="1"/>
  <c r="G1669" i="1"/>
  <c r="G1661" i="1"/>
  <c r="G1657" i="1"/>
  <c r="G1649" i="1"/>
  <c r="G1641" i="1"/>
  <c r="G1629" i="1"/>
  <c r="G1621" i="1"/>
  <c r="G1613" i="1"/>
  <c r="G1605" i="1"/>
  <c r="G1597" i="1"/>
  <c r="G1589" i="1"/>
  <c r="G1581" i="1"/>
  <c r="G1573" i="1"/>
  <c r="G1565" i="1"/>
  <c r="G1557" i="1"/>
  <c r="G1549" i="1"/>
  <c r="G1541" i="1"/>
  <c r="G1533" i="1"/>
  <c r="G1525" i="1"/>
  <c r="G1517" i="1"/>
  <c r="G1509" i="1"/>
  <c r="G1501" i="1"/>
  <c r="G1493" i="1"/>
  <c r="G1485" i="1"/>
  <c r="G1477" i="1"/>
  <c r="G1469" i="1"/>
  <c r="G1461" i="1"/>
  <c r="G1453" i="1"/>
  <c r="G1445" i="1"/>
  <c r="G1437" i="1"/>
  <c r="G1425" i="1"/>
  <c r="G4694" i="1"/>
  <c r="G4686" i="1"/>
  <c r="G4678" i="1"/>
  <c r="G4670" i="1"/>
  <c r="G4662" i="1"/>
  <c r="G4654" i="1"/>
  <c r="G4646" i="1"/>
  <c r="G4638" i="1"/>
  <c r="G4630" i="1"/>
  <c r="G4622" i="1"/>
  <c r="G4614" i="1"/>
  <c r="G4606" i="1"/>
  <c r="G4598" i="1"/>
  <c r="G4590" i="1"/>
  <c r="G4582" i="1"/>
  <c r="G4578" i="1"/>
  <c r="G4566" i="1"/>
  <c r="G4558" i="1"/>
  <c r="G4550" i="1"/>
  <c r="G4542" i="1"/>
  <c r="G4538" i="1"/>
  <c r="G4530" i="1"/>
  <c r="G4522" i="1"/>
  <c r="G4514" i="1"/>
  <c r="G4506" i="1"/>
  <c r="G4498" i="1"/>
  <c r="G4490" i="1"/>
  <c r="G4482" i="1"/>
  <c r="G4474" i="1"/>
  <c r="G4466" i="1"/>
  <c r="G4458" i="1"/>
  <c r="G4450" i="1"/>
  <c r="G4442" i="1"/>
  <c r="G4434" i="1"/>
  <c r="G4426" i="1"/>
  <c r="G4418" i="1"/>
  <c r="G4410" i="1"/>
  <c r="G4402" i="1"/>
  <c r="G4394" i="1"/>
  <c r="G4386" i="1"/>
  <c r="G4378" i="1"/>
  <c r="G4370" i="1"/>
  <c r="G4362" i="1"/>
  <c r="G4354" i="1"/>
  <c r="G4346" i="1"/>
  <c r="G4338" i="1"/>
  <c r="G4334" i="1"/>
  <c r="G4326" i="1"/>
  <c r="G4318" i="1"/>
  <c r="G4310" i="1"/>
  <c r="G4302" i="1"/>
  <c r="G4294" i="1"/>
  <c r="G4286" i="1"/>
  <c r="G4278" i="1"/>
  <c r="G4270" i="1"/>
  <c r="G4262" i="1"/>
  <c r="G4254" i="1"/>
  <c r="G4246" i="1"/>
  <c r="G4238" i="1"/>
  <c r="G4230" i="1"/>
  <c r="G4222" i="1"/>
  <c r="G4214" i="1"/>
  <c r="G4206" i="1"/>
  <c r="G4198" i="1"/>
  <c r="G4190" i="1"/>
  <c r="G4182" i="1"/>
  <c r="G4174" i="1"/>
  <c r="G4166" i="1"/>
  <c r="G4158" i="1"/>
  <c r="G4150" i="1"/>
  <c r="G4142" i="1"/>
  <c r="G4134" i="1"/>
  <c r="G4126" i="1"/>
  <c r="G4118" i="1"/>
  <c r="G4110" i="1"/>
  <c r="G4102" i="1"/>
  <c r="G4094" i="1"/>
  <c r="G4090" i="1"/>
  <c r="G4082" i="1"/>
  <c r="G4074" i="1"/>
  <c r="G4066" i="1"/>
  <c r="G4058" i="1"/>
  <c r="G4050" i="1"/>
  <c r="G4042" i="1"/>
  <c r="G4034" i="1"/>
  <c r="G4026" i="1"/>
  <c r="G4018" i="1"/>
  <c r="G4010" i="1"/>
  <c r="G4002" i="1"/>
  <c r="G3994" i="1"/>
  <c r="G3986" i="1"/>
  <c r="G3978" i="1"/>
  <c r="G3970" i="1"/>
  <c r="G3962" i="1"/>
  <c r="G3954" i="1"/>
  <c r="G3946" i="1"/>
  <c r="G3938" i="1"/>
  <c r="G3930" i="1"/>
  <c r="G3922" i="1"/>
  <c r="G3914" i="1"/>
  <c r="G3906" i="1"/>
  <c r="G3898" i="1"/>
  <c r="G3890" i="1"/>
  <c r="G3882" i="1"/>
  <c r="G3874" i="1"/>
  <c r="G3866" i="1"/>
  <c r="G3858" i="1"/>
  <c r="G3850" i="1"/>
  <c r="G3842" i="1"/>
  <c r="G3834" i="1"/>
  <c r="G3826" i="1"/>
  <c r="G3818" i="1"/>
  <c r="G3810" i="1"/>
  <c r="G3802" i="1"/>
  <c r="G3794" i="1"/>
  <c r="G3786" i="1"/>
  <c r="G3778" i="1"/>
  <c r="G3770" i="1"/>
  <c r="G3762" i="1"/>
  <c r="G3754" i="1"/>
  <c r="G3746" i="1"/>
  <c r="G3738" i="1"/>
  <c r="G3730" i="1"/>
  <c r="G3722" i="1"/>
  <c r="G3714" i="1"/>
  <c r="G3706" i="1"/>
  <c r="G3698" i="1"/>
  <c r="G3690" i="1"/>
  <c r="G3682" i="1"/>
  <c r="G3674" i="1"/>
  <c r="G3666" i="1"/>
  <c r="G3658" i="1"/>
  <c r="G3650" i="1"/>
  <c r="G3642" i="1"/>
  <c r="G3634" i="1"/>
  <c r="G3626" i="1"/>
  <c r="G3618" i="1"/>
  <c r="G3610" i="1"/>
  <c r="G3602" i="1"/>
  <c r="G3594" i="1"/>
  <c r="G3586" i="1"/>
  <c r="G3578" i="1"/>
  <c r="G3570" i="1"/>
  <c r="G3562" i="1"/>
  <c r="G3558" i="1"/>
  <c r="G3550" i="1"/>
  <c r="G3542" i="1"/>
  <c r="G3534" i="1"/>
  <c r="G3526" i="1"/>
  <c r="G3518" i="1"/>
  <c r="G3510" i="1"/>
  <c r="G3502" i="1"/>
  <c r="G3494" i="1"/>
  <c r="G3486" i="1"/>
  <c r="G3478" i="1"/>
  <c r="G3470" i="1"/>
  <c r="G3462" i="1"/>
  <c r="G3454" i="1"/>
  <c r="G3446" i="1"/>
  <c r="G3438" i="1"/>
  <c r="G3430" i="1"/>
  <c r="G3422" i="1"/>
  <c r="G3414" i="1"/>
  <c r="G3406" i="1"/>
  <c r="G3402" i="1"/>
  <c r="G3394" i="1"/>
  <c r="G3386" i="1"/>
  <c r="G3378" i="1"/>
  <c r="G3370" i="1"/>
  <c r="G3362" i="1"/>
  <c r="G3354" i="1"/>
  <c r="G3346" i="1"/>
  <c r="G3338" i="1"/>
  <c r="G3330" i="1"/>
  <c r="G3322" i="1"/>
  <c r="G3314" i="1"/>
  <c r="G3306" i="1"/>
  <c r="G3298" i="1"/>
  <c r="G3290" i="1"/>
  <c r="G3282" i="1"/>
  <c r="G3274" i="1"/>
  <c r="G3266" i="1"/>
  <c r="G3258" i="1"/>
  <c r="G3250" i="1"/>
  <c r="G3242" i="1"/>
  <c r="G3234" i="1"/>
  <c r="G3226" i="1"/>
  <c r="G3218" i="1"/>
  <c r="G3210" i="1"/>
  <c r="G3202" i="1"/>
  <c r="G3194" i="1"/>
  <c r="G3186" i="1"/>
  <c r="G3178" i="1"/>
  <c r="G3170" i="1"/>
  <c r="G3162" i="1"/>
  <c r="G3154" i="1"/>
  <c r="G3146" i="1"/>
  <c r="G3138" i="1"/>
  <c r="G3130" i="1"/>
  <c r="G3122" i="1"/>
  <c r="G3114" i="1"/>
  <c r="G3106" i="1"/>
  <c r="G3098" i="1"/>
  <c r="G3090" i="1"/>
  <c r="G3078" i="1"/>
  <c r="G3074" i="1"/>
  <c r="G3066" i="1"/>
  <c r="G3058" i="1"/>
  <c r="G3050" i="1"/>
  <c r="G3042" i="1"/>
  <c r="G3034" i="1"/>
  <c r="G3026" i="1"/>
  <c r="G3018" i="1"/>
  <c r="G3010" i="1"/>
  <c r="G3002" i="1"/>
  <c r="G2994" i="1"/>
  <c r="G2986" i="1"/>
  <c r="G2978" i="1"/>
  <c r="G2970" i="1"/>
  <c r="G2962" i="1"/>
  <c r="G2954" i="1"/>
  <c r="G2946" i="1"/>
  <c r="G2938" i="1"/>
  <c r="G2930" i="1"/>
  <c r="G2922" i="1"/>
  <c r="G2914" i="1"/>
  <c r="G2906" i="1"/>
  <c r="G2898" i="1"/>
  <c r="G2890" i="1"/>
  <c r="G2882" i="1"/>
  <c r="G2874" i="1"/>
  <c r="G2866" i="1"/>
  <c r="G2858" i="1"/>
  <c r="G2850" i="1"/>
  <c r="G2842" i="1"/>
  <c r="G2834" i="1"/>
  <c r="G2826" i="1"/>
  <c r="G2818" i="1"/>
  <c r="G2810" i="1"/>
  <c r="G2802" i="1"/>
  <c r="G2794" i="1"/>
  <c r="G2786" i="1"/>
  <c r="G2778" i="1"/>
  <c r="G2770" i="1"/>
  <c r="G2762" i="1"/>
  <c r="G2754" i="1"/>
  <c r="G2746" i="1"/>
  <c r="G2738" i="1"/>
  <c r="G2730" i="1"/>
  <c r="G2726" i="1"/>
  <c r="G2718" i="1"/>
  <c r="G2710" i="1"/>
  <c r="G2702" i="1"/>
  <c r="G2694" i="1"/>
  <c r="G2686" i="1"/>
  <c r="G2678" i="1"/>
  <c r="G2670" i="1"/>
  <c r="G2662" i="1"/>
  <c r="G2654" i="1"/>
  <c r="G2646" i="1"/>
  <c r="G2638" i="1"/>
  <c r="G2630" i="1"/>
  <c r="G2622" i="1"/>
  <c r="G2614" i="1"/>
  <c r="G2606" i="1"/>
  <c r="G2598" i="1"/>
  <c r="G2590" i="1"/>
  <c r="G2582" i="1"/>
  <c r="G2574" i="1"/>
  <c r="G2566" i="1"/>
  <c r="G2558" i="1"/>
  <c r="G2550" i="1"/>
  <c r="G2542" i="1"/>
  <c r="G2534" i="1"/>
  <c r="G2526" i="1"/>
  <c r="G2518" i="1"/>
  <c r="G2510" i="1"/>
  <c r="G2502" i="1"/>
  <c r="G2494" i="1"/>
  <c r="G2486" i="1"/>
  <c r="G2478" i="1"/>
  <c r="G2470" i="1"/>
  <c r="G2462" i="1"/>
  <c r="G2454" i="1"/>
  <c r="G2446" i="1"/>
  <c r="G2438" i="1"/>
  <c r="G2430" i="1"/>
  <c r="G2422" i="1"/>
  <c r="G2414" i="1"/>
  <c r="G2406" i="1"/>
  <c r="G2398" i="1"/>
  <c r="G2390" i="1"/>
  <c r="G2382" i="1"/>
  <c r="G2374" i="1"/>
  <c r="G2366" i="1"/>
  <c r="G2358" i="1"/>
  <c r="G2350" i="1"/>
  <c r="G2342" i="1"/>
  <c r="G2334" i="1"/>
  <c r="G2326" i="1"/>
  <c r="G2318" i="1"/>
  <c r="G2310" i="1"/>
  <c r="G2302" i="1"/>
  <c r="G2294" i="1"/>
  <c r="G2286" i="1"/>
  <c r="G2278" i="1"/>
  <c r="G2270" i="1"/>
  <c r="G2262" i="1"/>
  <c r="G2254" i="1"/>
  <c r="G2246" i="1"/>
  <c r="G2238" i="1"/>
  <c r="G2230" i="1"/>
  <c r="G2226" i="1"/>
  <c r="G2218" i="1"/>
  <c r="G2210" i="1"/>
  <c r="G2202" i="1"/>
  <c r="G2194" i="1"/>
  <c r="G2186" i="1"/>
  <c r="G2178" i="1"/>
  <c r="G2170" i="1"/>
  <c r="G2162" i="1"/>
  <c r="G2154" i="1"/>
  <c r="G2146" i="1"/>
  <c r="G2138" i="1"/>
  <c r="G2130" i="1"/>
  <c r="G2122" i="1"/>
  <c r="G2114" i="1"/>
  <c r="G2106" i="1"/>
  <c r="G2098" i="1"/>
  <c r="G2090" i="1"/>
  <c r="G2082" i="1"/>
  <c r="G2074" i="1"/>
  <c r="G2066" i="1"/>
  <c r="G2058" i="1"/>
  <c r="G2050" i="1"/>
  <c r="G2042" i="1"/>
  <c r="G2034" i="1"/>
  <c r="G2026" i="1"/>
  <c r="G2018" i="1"/>
  <c r="G2010" i="1"/>
  <c r="G2002" i="1"/>
  <c r="G1994" i="1"/>
  <c r="G1986" i="1"/>
  <c r="G1978" i="1"/>
  <c r="G1970" i="1"/>
  <c r="G1962" i="1"/>
  <c r="G1954" i="1"/>
  <c r="G1946" i="1"/>
  <c r="G1938" i="1"/>
  <c r="G1930" i="1"/>
  <c r="G1922" i="1"/>
  <c r="G1914" i="1"/>
  <c r="G1906" i="1"/>
  <c r="G1898" i="1"/>
  <c r="G1890" i="1"/>
  <c r="G1882" i="1"/>
  <c r="G1874" i="1"/>
  <c r="G1866" i="1"/>
  <c r="G1858" i="1"/>
  <c r="G1850" i="1"/>
  <c r="G1842" i="1"/>
  <c r="G1834" i="1"/>
  <c r="G1826" i="1"/>
  <c r="G1818" i="1"/>
  <c r="G1810" i="1"/>
  <c r="G1802" i="1"/>
  <c r="G1794" i="1"/>
  <c r="G1786" i="1"/>
  <c r="G1778" i="1"/>
  <c r="G1770" i="1"/>
  <c r="G1766" i="1"/>
  <c r="G1758" i="1"/>
  <c r="G1750" i="1"/>
  <c r="G1742" i="1"/>
  <c r="G1734" i="1"/>
  <c r="G1726" i="1"/>
  <c r="G1718" i="1"/>
  <c r="G1710" i="1"/>
  <c r="G1702" i="1"/>
  <c r="G1694" i="1"/>
  <c r="G1686" i="1"/>
  <c r="G1678" i="1"/>
  <c r="G1670" i="1"/>
  <c r="G1662" i="1"/>
  <c r="G1654" i="1"/>
  <c r="G1646" i="1"/>
  <c r="G1638" i="1"/>
  <c r="G1630" i="1"/>
  <c r="G1622" i="1"/>
  <c r="G1614" i="1"/>
  <c r="G1606" i="1"/>
  <c r="G1598" i="1"/>
  <c r="G1590" i="1"/>
  <c r="G1582" i="1"/>
  <c r="G1574" i="1"/>
  <c r="G1566" i="1"/>
  <c r="G1558" i="1"/>
  <c r="G1550" i="1"/>
  <c r="G1542" i="1"/>
  <c r="G1534" i="1"/>
  <c r="G1526" i="1"/>
  <c r="G1518" i="1"/>
  <c r="G1510" i="1"/>
  <c r="G1502" i="1"/>
  <c r="G1494" i="1"/>
  <c r="G1486" i="1"/>
  <c r="G1478" i="1"/>
  <c r="G1470" i="1"/>
  <c r="G1462" i="1"/>
  <c r="G1454" i="1"/>
  <c r="G1446" i="1"/>
  <c r="G1438" i="1"/>
  <c r="G1430" i="1"/>
  <c r="G1422" i="1"/>
  <c r="G1414" i="1"/>
  <c r="G1406" i="1"/>
  <c r="G1398" i="1"/>
  <c r="G1390" i="1"/>
  <c r="G1382" i="1"/>
  <c r="G1374" i="1"/>
  <c r="G1366" i="1"/>
  <c r="G1362" i="1"/>
  <c r="G1354" i="1"/>
  <c r="G1346" i="1"/>
  <c r="G1338" i="1"/>
  <c r="G1330" i="1"/>
  <c r="G1322" i="1"/>
  <c r="G1314" i="1"/>
  <c r="G1306" i="1"/>
  <c r="G1298" i="1"/>
  <c r="G1290" i="1"/>
  <c r="G1282" i="1"/>
  <c r="G1274" i="1"/>
  <c r="G1266" i="1"/>
  <c r="G1258" i="1"/>
  <c r="G1250" i="1"/>
  <c r="G1242" i="1"/>
  <c r="G1234" i="1"/>
  <c r="G1226" i="1"/>
  <c r="G1218" i="1"/>
  <c r="G1210" i="1"/>
  <c r="G1202" i="1"/>
  <c r="G1194" i="1"/>
  <c r="G1186" i="1"/>
  <c r="G1178" i="1"/>
  <c r="G1170" i="1"/>
  <c r="G1162" i="1"/>
  <c r="G1154" i="1"/>
  <c r="G1146" i="1"/>
  <c r="G1138" i="1"/>
  <c r="G1130" i="1"/>
  <c r="G1122" i="1"/>
  <c r="G1114" i="1"/>
  <c r="G1106" i="1"/>
  <c r="G1098" i="1"/>
  <c r="G1090" i="1"/>
  <c r="G1082" i="1"/>
  <c r="G1074" i="1"/>
  <c r="G1066" i="1"/>
  <c r="G1058" i="1"/>
  <c r="G1050" i="1"/>
  <c r="G1042" i="1"/>
  <c r="G1034" i="1"/>
  <c r="G1026" i="1"/>
  <c r="G1018" i="1"/>
  <c r="G1010" i="1"/>
  <c r="G1002" i="1"/>
  <c r="G994" i="1"/>
  <c r="G986" i="1"/>
  <c r="G978" i="1"/>
  <c r="G970" i="1"/>
  <c r="G962" i="1"/>
  <c r="G954" i="1"/>
  <c r="G946" i="1"/>
  <c r="G938" i="1"/>
  <c r="G930" i="1"/>
  <c r="G922" i="1"/>
  <c r="G914" i="1"/>
  <c r="G906" i="1"/>
  <c r="G898" i="1"/>
  <c r="G890" i="1"/>
  <c r="G882" i="1"/>
  <c r="G874" i="1"/>
  <c r="G866" i="1"/>
  <c r="G858" i="1"/>
  <c r="G850" i="1"/>
  <c r="G842" i="1"/>
  <c r="G834" i="1"/>
  <c r="G826" i="1"/>
  <c r="G818" i="1"/>
  <c r="G810" i="1"/>
  <c r="G802" i="1"/>
  <c r="G794" i="1"/>
  <c r="G786" i="1"/>
  <c r="G778" i="1"/>
  <c r="G770" i="1"/>
  <c r="G762" i="1"/>
  <c r="G754" i="1"/>
  <c r="G746" i="1"/>
  <c r="G738" i="1"/>
  <c r="G730" i="1"/>
  <c r="G722" i="1"/>
  <c r="G714" i="1"/>
  <c r="G706" i="1"/>
  <c r="G698" i="1"/>
  <c r="G690" i="1"/>
  <c r="G682" i="1"/>
  <c r="G674" i="1"/>
  <c r="G666" i="1"/>
  <c r="G658" i="1"/>
  <c r="G650" i="1"/>
  <c r="G646" i="1"/>
  <c r="G638" i="1"/>
  <c r="G630" i="1"/>
  <c r="G622" i="1"/>
  <c r="G614" i="1"/>
  <c r="G606" i="1"/>
  <c r="G598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4" i="1"/>
  <c r="G426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4" i="1"/>
  <c r="G286" i="1"/>
  <c r="G282" i="1"/>
  <c r="G274" i="1"/>
  <c r="G270" i="1"/>
  <c r="G266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0" i="1"/>
  <c r="G182" i="1"/>
  <c r="G174" i="1"/>
  <c r="G162" i="1"/>
  <c r="G154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46" i="1"/>
  <c r="G38" i="1"/>
  <c r="G30" i="1"/>
  <c r="G22" i="1"/>
  <c r="G14" i="1"/>
  <c r="G4693" i="1"/>
  <c r="G4685" i="1"/>
  <c r="G4677" i="1"/>
  <c r="G4669" i="1"/>
  <c r="G4661" i="1"/>
  <c r="G4653" i="1"/>
  <c r="G4645" i="1"/>
  <c r="G4637" i="1"/>
  <c r="G4629" i="1"/>
  <c r="G4621" i="1"/>
  <c r="G4613" i="1"/>
  <c r="G4605" i="1"/>
  <c r="G4597" i="1"/>
  <c r="G4589" i="1"/>
  <c r="G4581" i="1"/>
  <c r="G4573" i="1"/>
  <c r="G4565" i="1"/>
  <c r="G4557" i="1"/>
  <c r="G4549" i="1"/>
  <c r="G4541" i="1"/>
  <c r="G4533" i="1"/>
  <c r="G4525" i="1"/>
  <c r="G4517" i="1"/>
  <c r="G4509" i="1"/>
  <c r="G4501" i="1"/>
  <c r="G4493" i="1"/>
  <c r="G4485" i="1"/>
  <c r="G4477" i="1"/>
  <c r="G4469" i="1"/>
  <c r="G4461" i="1"/>
  <c r="G4453" i="1"/>
  <c r="G4445" i="1"/>
  <c r="G4437" i="1"/>
  <c r="G4429" i="1"/>
  <c r="G4421" i="1"/>
  <c r="G4413" i="1"/>
  <c r="G4405" i="1"/>
  <c r="G4397" i="1"/>
  <c r="G4389" i="1"/>
  <c r="G4381" i="1"/>
  <c r="G4373" i="1"/>
  <c r="G4365" i="1"/>
  <c r="G4357" i="1"/>
  <c r="G4349" i="1"/>
  <c r="G4341" i="1"/>
  <c r="G4333" i="1"/>
  <c r="G4325" i="1"/>
  <c r="G4317" i="1"/>
  <c r="G4313" i="1"/>
  <c r="G4305" i="1"/>
  <c r="G4297" i="1"/>
  <c r="G4289" i="1"/>
  <c r="G4281" i="1"/>
  <c r="G4273" i="1"/>
  <c r="G4265" i="1"/>
  <c r="G4257" i="1"/>
  <c r="G4249" i="1"/>
  <c r="G4241" i="1"/>
  <c r="G4233" i="1"/>
  <c r="G4225" i="1"/>
  <c r="G4217" i="1"/>
  <c r="G4209" i="1"/>
  <c r="G4201" i="1"/>
  <c r="G4193" i="1"/>
  <c r="G4185" i="1"/>
  <c r="G4177" i="1"/>
  <c r="G4169" i="1"/>
  <c r="G4161" i="1"/>
  <c r="G4153" i="1"/>
  <c r="G4145" i="1"/>
  <c r="G4137" i="1"/>
  <c r="G4129" i="1"/>
  <c r="G4121" i="1"/>
  <c r="G4113" i="1"/>
  <c r="G4105" i="1"/>
  <c r="G4097" i="1"/>
  <c r="G4089" i="1"/>
  <c r="G4081" i="1"/>
  <c r="G4073" i="1"/>
  <c r="G4065" i="1"/>
  <c r="G4061" i="1"/>
  <c r="G4049" i="1"/>
  <c r="G4041" i="1"/>
  <c r="G4033" i="1"/>
  <c r="G4025" i="1"/>
  <c r="G4017" i="1"/>
  <c r="G4009" i="1"/>
  <c r="G4001" i="1"/>
  <c r="G3997" i="1"/>
  <c r="G3989" i="1"/>
  <c r="G3981" i="1"/>
  <c r="G3973" i="1"/>
  <c r="G3965" i="1"/>
  <c r="G3957" i="1"/>
  <c r="G3949" i="1"/>
  <c r="G3941" i="1"/>
  <c r="G3933" i="1"/>
  <c r="G3925" i="1"/>
  <c r="G3917" i="1"/>
  <c r="G3909" i="1"/>
  <c r="G3901" i="1"/>
  <c r="G3893" i="1"/>
  <c r="G3885" i="1"/>
  <c r="G3877" i="1"/>
  <c r="G3869" i="1"/>
  <c r="G3861" i="1"/>
  <c r="G3853" i="1"/>
  <c r="G3845" i="1"/>
  <c r="G3837" i="1"/>
  <c r="G3829" i="1"/>
  <c r="G3821" i="1"/>
  <c r="G3813" i="1"/>
  <c r="G3805" i="1"/>
  <c r="G3797" i="1"/>
  <c r="G3789" i="1"/>
  <c r="G3781" i="1"/>
  <c r="G3773" i="1"/>
  <c r="G3765" i="1"/>
  <c r="G3757" i="1"/>
  <c r="G3749" i="1"/>
  <c r="G3741" i="1"/>
  <c r="G3733" i="1"/>
  <c r="G3725" i="1"/>
  <c r="G3721" i="1"/>
  <c r="G3713" i="1"/>
  <c r="G3705" i="1"/>
  <c r="G3697" i="1"/>
  <c r="G3689" i="1"/>
  <c r="G3681" i="1"/>
  <c r="G3673" i="1"/>
  <c r="G3665" i="1"/>
  <c r="G3657" i="1"/>
  <c r="G3649" i="1"/>
  <c r="G3641" i="1"/>
  <c r="G3633" i="1"/>
  <c r="G3625" i="1"/>
  <c r="G3617" i="1"/>
  <c r="G3609" i="1"/>
  <c r="G3601" i="1"/>
  <c r="G3593" i="1"/>
  <c r="G3585" i="1"/>
  <c r="G3577" i="1"/>
  <c r="G3569" i="1"/>
  <c r="G3561" i="1"/>
  <c r="G3553" i="1"/>
  <c r="G3545" i="1"/>
  <c r="G3537" i="1"/>
  <c r="G3529" i="1"/>
  <c r="G3521" i="1"/>
  <c r="G3513" i="1"/>
  <c r="G3505" i="1"/>
  <c r="G3497" i="1"/>
  <c r="G3489" i="1"/>
  <c r="G3481" i="1"/>
  <c r="G3473" i="1"/>
  <c r="G3465" i="1"/>
  <c r="G3457" i="1"/>
  <c r="G3449" i="1"/>
  <c r="G3441" i="1"/>
  <c r="G3433" i="1"/>
  <c r="G3425" i="1"/>
  <c r="G3417" i="1"/>
  <c r="G3409" i="1"/>
  <c r="G3401" i="1"/>
  <c r="G3393" i="1"/>
  <c r="G3385" i="1"/>
  <c r="G3377" i="1"/>
  <c r="G3369" i="1"/>
  <c r="G3361" i="1"/>
  <c r="G3353" i="1"/>
  <c r="G3345" i="1"/>
  <c r="G3337" i="1"/>
  <c r="G3329" i="1"/>
  <c r="G3321" i="1"/>
  <c r="G3313" i="1"/>
  <c r="G3305" i="1"/>
  <c r="G3297" i="1"/>
  <c r="G3289" i="1"/>
  <c r="G3281" i="1"/>
  <c r="G3273" i="1"/>
  <c r="G3265" i="1"/>
  <c r="G3257" i="1"/>
  <c r="G3249" i="1"/>
  <c r="G3241" i="1"/>
  <c r="G3233" i="1"/>
  <c r="G3225" i="1"/>
  <c r="G3217" i="1"/>
  <c r="G3209" i="1"/>
  <c r="G3201" i="1"/>
  <c r="G3193" i="1"/>
  <c r="G3185" i="1"/>
  <c r="G3177" i="1"/>
  <c r="G3169" i="1"/>
  <c r="G3161" i="1"/>
  <c r="G3153" i="1"/>
  <c r="G3145" i="1"/>
  <c r="G3137" i="1"/>
  <c r="G3129" i="1"/>
  <c r="G3121" i="1"/>
  <c r="G3113" i="1"/>
  <c r="G3105" i="1"/>
  <c r="G3097" i="1"/>
  <c r="G3093" i="1"/>
  <c r="G3085" i="1"/>
  <c r="G3077" i="1"/>
  <c r="G3069" i="1"/>
  <c r="G3061" i="1"/>
  <c r="G3053" i="1"/>
  <c r="G3045" i="1"/>
  <c r="G3037" i="1"/>
  <c r="G3029" i="1"/>
  <c r="G3021" i="1"/>
  <c r="G3013" i="1"/>
  <c r="G3005" i="1"/>
  <c r="G2997" i="1"/>
  <c r="G2989" i="1"/>
  <c r="G2981" i="1"/>
  <c r="G2973" i="1"/>
  <c r="G2965" i="1"/>
  <c r="G2957" i="1"/>
  <c r="G2949" i="1"/>
  <c r="G2941" i="1"/>
  <c r="G2933" i="1"/>
  <c r="G2925" i="1"/>
  <c r="G2917" i="1"/>
  <c r="G2909" i="1"/>
  <c r="G2901" i="1"/>
  <c r="G2893" i="1"/>
  <c r="G2885" i="1"/>
  <c r="G2881" i="1"/>
  <c r="G2873" i="1"/>
  <c r="G2865" i="1"/>
  <c r="G2857" i="1"/>
  <c r="G2849" i="1"/>
  <c r="G2841" i="1"/>
  <c r="G2833" i="1"/>
  <c r="G2825" i="1"/>
  <c r="G2817" i="1"/>
  <c r="G2809" i="1"/>
  <c r="G2801" i="1"/>
  <c r="G2793" i="1"/>
  <c r="G2785" i="1"/>
  <c r="G2777" i="1"/>
  <c r="G2769" i="1"/>
  <c r="G2761" i="1"/>
  <c r="G2753" i="1"/>
  <c r="G2745" i="1"/>
  <c r="G2737" i="1"/>
  <c r="G2729" i="1"/>
  <c r="G2721" i="1"/>
  <c r="G2713" i="1"/>
  <c r="G2705" i="1"/>
  <c r="G2701" i="1"/>
  <c r="G2693" i="1"/>
  <c r="G2685" i="1"/>
  <c r="G2677" i="1"/>
  <c r="G2669" i="1"/>
  <c r="G2661" i="1"/>
  <c r="G2653" i="1"/>
  <c r="G2645" i="1"/>
  <c r="G2637" i="1"/>
  <c r="G2629" i="1"/>
  <c r="G2621" i="1"/>
  <c r="G2613" i="1"/>
  <c r="G2601" i="1"/>
  <c r="G2593" i="1"/>
  <c r="G2589" i="1"/>
  <c r="G2581" i="1"/>
  <c r="G2573" i="1"/>
  <c r="G2565" i="1"/>
  <c r="G2557" i="1"/>
  <c r="G2549" i="1"/>
  <c r="G2541" i="1"/>
  <c r="G2533" i="1"/>
  <c r="G2525" i="1"/>
  <c r="G2517" i="1"/>
  <c r="G2509" i="1"/>
  <c r="G2501" i="1"/>
  <c r="G2493" i="1"/>
  <c r="G2485" i="1"/>
  <c r="G2477" i="1"/>
  <c r="G2473" i="1"/>
  <c r="G2465" i="1"/>
  <c r="G2457" i="1"/>
  <c r="G2449" i="1"/>
  <c r="G2441" i="1"/>
  <c r="G2433" i="1"/>
  <c r="G2425" i="1"/>
  <c r="G2417" i="1"/>
  <c r="G2409" i="1"/>
  <c r="G2401" i="1"/>
  <c r="G2393" i="1"/>
  <c r="G2385" i="1"/>
  <c r="G2377" i="1"/>
  <c r="G2369" i="1"/>
  <c r="G2361" i="1"/>
  <c r="G2353" i="1"/>
  <c r="G2345" i="1"/>
  <c r="G2337" i="1"/>
  <c r="G2329" i="1"/>
  <c r="G2321" i="1"/>
  <c r="G2313" i="1"/>
  <c r="G2305" i="1"/>
  <c r="G2297" i="1"/>
  <c r="G2289" i="1"/>
  <c r="G2281" i="1"/>
  <c r="G2273" i="1"/>
  <c r="G2265" i="1"/>
  <c r="G2257" i="1"/>
  <c r="G2249" i="1"/>
  <c r="G2241" i="1"/>
  <c r="G2233" i="1"/>
  <c r="G2225" i="1"/>
  <c r="G2217" i="1"/>
  <c r="G2209" i="1"/>
  <c r="G2201" i="1"/>
  <c r="G2193" i="1"/>
  <c r="G2185" i="1"/>
  <c r="G2177" i="1"/>
  <c r="G2169" i="1"/>
  <c r="G2161" i="1"/>
  <c r="G2153" i="1"/>
  <c r="G2145" i="1"/>
  <c r="G2137" i="1"/>
  <c r="G2129" i="1"/>
  <c r="G2121" i="1"/>
  <c r="G2113" i="1"/>
  <c r="G2105" i="1"/>
  <c r="G2097" i="1"/>
  <c r="G2089" i="1"/>
  <c r="G2081" i="1"/>
  <c r="G2073" i="1"/>
  <c r="G2065" i="1"/>
  <c r="G2057" i="1"/>
  <c r="G2049" i="1"/>
  <c r="G2041" i="1"/>
  <c r="G2033" i="1"/>
  <c r="G2029" i="1"/>
  <c r="G2021" i="1"/>
  <c r="G2013" i="1"/>
  <c r="G2005" i="1"/>
  <c r="G1997" i="1"/>
  <c r="G1989" i="1"/>
  <c r="G1981" i="1"/>
  <c r="G1973" i="1"/>
  <c r="G1965" i="1"/>
  <c r="G1957" i="1"/>
  <c r="G1949" i="1"/>
  <c r="G1941" i="1"/>
  <c r="G1933" i="1"/>
  <c r="G1925" i="1"/>
  <c r="G1917" i="1"/>
  <c r="G1909" i="1"/>
  <c r="G1901" i="1"/>
  <c r="G1893" i="1"/>
  <c r="G1885" i="1"/>
  <c r="G1877" i="1"/>
  <c r="G1869" i="1"/>
  <c r="G1861" i="1"/>
  <c r="G1853" i="1"/>
  <c r="G1845" i="1"/>
  <c r="G1837" i="1"/>
  <c r="G1829" i="1"/>
  <c r="G1821" i="1"/>
  <c r="G1813" i="1"/>
  <c r="G1805" i="1"/>
  <c r="G1797" i="1"/>
  <c r="G1789" i="1"/>
  <c r="G1781" i="1"/>
  <c r="G1773" i="1"/>
  <c r="G1765" i="1"/>
  <c r="G1757" i="1"/>
  <c r="G1749" i="1"/>
  <c r="G1741" i="1"/>
  <c r="G1733" i="1"/>
  <c r="G1725" i="1"/>
  <c r="G1721" i="1"/>
  <c r="G1713" i="1"/>
  <c r="G1705" i="1"/>
  <c r="G1697" i="1"/>
  <c r="G1689" i="1"/>
  <c r="G1681" i="1"/>
  <c r="G1673" i="1"/>
  <c r="G1665" i="1"/>
  <c r="G1653" i="1"/>
  <c r="G1645" i="1"/>
  <c r="G1637" i="1"/>
  <c r="G1633" i="1"/>
  <c r="G1625" i="1"/>
  <c r="G1617" i="1"/>
  <c r="G1609" i="1"/>
  <c r="G1601" i="1"/>
  <c r="G1593" i="1"/>
  <c r="G1585" i="1"/>
  <c r="G1577" i="1"/>
  <c r="G1569" i="1"/>
  <c r="G1561" i="1"/>
  <c r="G1553" i="1"/>
  <c r="G1545" i="1"/>
  <c r="G1537" i="1"/>
  <c r="G1529" i="1"/>
  <c r="G1521" i="1"/>
  <c r="G1513" i="1"/>
  <c r="G1505" i="1"/>
  <c r="G1497" i="1"/>
  <c r="G1489" i="1"/>
  <c r="G1481" i="1"/>
  <c r="G1473" i="1"/>
  <c r="G1465" i="1"/>
  <c r="G1457" i="1"/>
  <c r="G1449" i="1"/>
  <c r="G1441" i="1"/>
  <c r="G1429" i="1"/>
  <c r="G1417" i="1"/>
  <c r="G1409" i="1"/>
  <c r="G1401" i="1"/>
  <c r="G1393" i="1"/>
  <c r="G1385" i="1"/>
  <c r="G1377" i="1"/>
  <c r="G1369" i="1"/>
  <c r="G1361" i="1"/>
  <c r="G1353" i="1"/>
  <c r="G1345" i="1"/>
  <c r="G1337" i="1"/>
  <c r="G1329" i="1"/>
  <c r="G1321" i="1"/>
  <c r="G1313" i="1"/>
  <c r="G1305" i="1"/>
  <c r="G1297" i="1"/>
  <c r="G1289" i="1"/>
  <c r="G1281" i="1"/>
  <c r="G1273" i="1"/>
  <c r="G1265" i="1"/>
  <c r="G1257" i="1"/>
  <c r="G1249" i="1"/>
  <c r="G1241" i="1"/>
  <c r="G1233" i="1"/>
  <c r="G1225" i="1"/>
  <c r="G1217" i="1"/>
  <c r="G1209" i="1"/>
  <c r="G1201" i="1"/>
  <c r="G1193" i="1"/>
  <c r="G1185" i="1"/>
  <c r="G1177" i="1"/>
  <c r="G1169" i="1"/>
  <c r="G1161" i="1"/>
  <c r="G1153" i="1"/>
  <c r="G1145" i="1"/>
  <c r="G1137" i="1"/>
  <c r="G1129" i="1"/>
  <c r="G1121" i="1"/>
  <c r="G1113" i="1"/>
  <c r="G1105" i="1"/>
  <c r="G1097" i="1"/>
  <c r="G1089" i="1"/>
  <c r="G1081" i="1"/>
  <c r="G1073" i="1"/>
  <c r="G1065" i="1"/>
  <c r="G1057" i="1"/>
  <c r="G1049" i="1"/>
  <c r="G1041" i="1"/>
  <c r="G1029" i="1"/>
  <c r="G1021" i="1"/>
  <c r="G1013" i="1"/>
  <c r="G1005" i="1"/>
  <c r="G997" i="1"/>
  <c r="G989" i="1"/>
  <c r="G981" i="1"/>
  <c r="G973" i="1"/>
  <c r="G965" i="1"/>
  <c r="G957" i="1"/>
  <c r="G949" i="1"/>
  <c r="G945" i="1"/>
  <c r="G937" i="1"/>
  <c r="G929" i="1"/>
  <c r="G921" i="1"/>
  <c r="G913" i="1"/>
  <c r="G905" i="1"/>
  <c r="G897" i="1"/>
  <c r="G889" i="1"/>
  <c r="G881" i="1"/>
  <c r="G873" i="1"/>
  <c r="G865" i="1"/>
  <c r="G857" i="1"/>
  <c r="G849" i="1"/>
  <c r="G841" i="1"/>
  <c r="G833" i="1"/>
  <c r="G825" i="1"/>
  <c r="G817" i="1"/>
  <c r="G809" i="1"/>
  <c r="G801" i="1"/>
  <c r="G793" i="1"/>
  <c r="G785" i="1"/>
  <c r="G777" i="1"/>
  <c r="G769" i="1"/>
  <c r="G761" i="1"/>
  <c r="G749" i="1"/>
  <c r="G741" i="1"/>
  <c r="G733" i="1"/>
  <c r="G725" i="1"/>
  <c r="G717" i="1"/>
  <c r="G709" i="1"/>
  <c r="G701" i="1"/>
  <c r="G693" i="1"/>
  <c r="G685" i="1"/>
  <c r="G677" i="1"/>
  <c r="G669" i="1"/>
  <c r="G661" i="1"/>
  <c r="G653" i="1"/>
  <c r="G645" i="1"/>
  <c r="G637" i="1"/>
  <c r="G629" i="1"/>
  <c r="G621" i="1"/>
  <c r="G613" i="1"/>
  <c r="G605" i="1"/>
  <c r="G597" i="1"/>
  <c r="G589" i="1"/>
  <c r="G581" i="1"/>
  <c r="G573" i="1"/>
  <c r="G565" i="1"/>
  <c r="G557" i="1"/>
  <c r="G549" i="1"/>
  <c r="G541" i="1"/>
  <c r="G533" i="1"/>
  <c r="G525" i="1"/>
  <c r="G517" i="1"/>
  <c r="G509" i="1"/>
  <c r="G501" i="1"/>
  <c r="G493" i="1"/>
  <c r="G485" i="1"/>
  <c r="G473" i="1"/>
  <c r="G465" i="1"/>
  <c r="G457" i="1"/>
  <c r="G449" i="1"/>
  <c r="G441" i="1"/>
  <c r="G433" i="1"/>
  <c r="G425" i="1"/>
  <c r="G417" i="1"/>
  <c r="G409" i="1"/>
  <c r="G401" i="1"/>
  <c r="G393" i="1"/>
  <c r="G385" i="1"/>
  <c r="G377" i="1"/>
  <c r="G369" i="1"/>
  <c r="G361" i="1"/>
  <c r="G349" i="1"/>
  <c r="G341" i="1"/>
  <c r="G333" i="1"/>
  <c r="G325" i="1"/>
  <c r="G317" i="1"/>
  <c r="G309" i="1"/>
  <c r="G301" i="1"/>
  <c r="G293" i="1"/>
  <c r="G285" i="1"/>
  <c r="G277" i="1"/>
  <c r="G269" i="1"/>
  <c r="G261" i="1"/>
  <c r="G253" i="1"/>
  <c r="G245" i="1"/>
  <c r="G237" i="1"/>
  <c r="G229" i="1"/>
  <c r="G221" i="1"/>
  <c r="G213" i="1"/>
  <c r="G205" i="1"/>
  <c r="G197" i="1"/>
  <c r="G189" i="1"/>
  <c r="G181" i="1"/>
  <c r="G173" i="1"/>
  <c r="G165" i="1"/>
  <c r="G157" i="1"/>
  <c r="G145" i="1"/>
  <c r="G137" i="1"/>
  <c r="G129" i="1"/>
  <c r="G121" i="1"/>
  <c r="G113" i="1"/>
  <c r="G105" i="1"/>
  <c r="G97" i="1"/>
  <c r="G89" i="1"/>
  <c r="G81" i="1"/>
  <c r="G73" i="1"/>
  <c r="G65" i="1"/>
  <c r="G57" i="1"/>
  <c r="G49" i="1"/>
  <c r="G41" i="1"/>
  <c r="G33" i="1"/>
  <c r="G25" i="1"/>
  <c r="G17" i="1"/>
  <c r="G13" i="1"/>
  <c r="G4696" i="1"/>
  <c r="G4688" i="1"/>
  <c r="G4680" i="1"/>
  <c r="G4672" i="1"/>
  <c r="G4664" i="1"/>
  <c r="G4656" i="1"/>
  <c r="G4648" i="1"/>
  <c r="G4636" i="1"/>
  <c r="G4628" i="1"/>
  <c r="G4620" i="1"/>
  <c r="G4612" i="1"/>
  <c r="G4604" i="1"/>
  <c r="G4600" i="1"/>
  <c r="G4596" i="1"/>
  <c r="G4592" i="1"/>
  <c r="G4588" i="1"/>
  <c r="G4584" i="1"/>
  <c r="G4580" i="1"/>
  <c r="G4576" i="1"/>
  <c r="G4572" i="1"/>
  <c r="G4568" i="1"/>
  <c r="G4564" i="1"/>
  <c r="G4560" i="1"/>
  <c r="G4556" i="1"/>
  <c r="G4552" i="1"/>
  <c r="G4548" i="1"/>
  <c r="G4544" i="1"/>
  <c r="G4540" i="1"/>
  <c r="G4536" i="1"/>
  <c r="G4532" i="1"/>
  <c r="G4528" i="1"/>
  <c r="G4524" i="1"/>
  <c r="G4520" i="1"/>
  <c r="G4516" i="1"/>
  <c r="G4512" i="1"/>
  <c r="G4508" i="1"/>
  <c r="G4504" i="1"/>
  <c r="G4500" i="1"/>
  <c r="G4496" i="1"/>
  <c r="G4492" i="1"/>
  <c r="G4488" i="1"/>
  <c r="G4484" i="1"/>
  <c r="G4480" i="1"/>
  <c r="G4476" i="1"/>
  <c r="G4472" i="1"/>
  <c r="G4468" i="1"/>
  <c r="G4464" i="1"/>
  <c r="G4460" i="1"/>
  <c r="G4456" i="1"/>
  <c r="G4452" i="1"/>
  <c r="G4448" i="1"/>
  <c r="G4444" i="1"/>
  <c r="G4440" i="1"/>
  <c r="G4436" i="1"/>
  <c r="G4432" i="1"/>
  <c r="G4428" i="1"/>
  <c r="G4424" i="1"/>
  <c r="G4420" i="1"/>
  <c r="G4416" i="1"/>
  <c r="G4412" i="1"/>
  <c r="G4408" i="1"/>
  <c r="G4404" i="1"/>
  <c r="G4400" i="1"/>
  <c r="G4396" i="1"/>
  <c r="G4392" i="1"/>
  <c r="G4388" i="1"/>
  <c r="G4384" i="1"/>
  <c r="G4380" i="1"/>
  <c r="G4376" i="1"/>
  <c r="G4372" i="1"/>
  <c r="G4368" i="1"/>
  <c r="G4364" i="1"/>
  <c r="G4360" i="1"/>
  <c r="G4356" i="1"/>
  <c r="G4352" i="1"/>
  <c r="G4348" i="1"/>
  <c r="G4344" i="1"/>
  <c r="G4340" i="1"/>
  <c r="G4336" i="1"/>
  <c r="G4332" i="1"/>
  <c r="G4328" i="1"/>
  <c r="G4324" i="1"/>
  <c r="G4320" i="1"/>
  <c r="G4316" i="1"/>
  <c r="G4312" i="1"/>
  <c r="G4308" i="1"/>
  <c r="G4304" i="1"/>
  <c r="G4300" i="1"/>
  <c r="G4296" i="1"/>
  <c r="G4292" i="1"/>
  <c r="G4288" i="1"/>
  <c r="G4284" i="1"/>
  <c r="G4280" i="1"/>
  <c r="G4276" i="1"/>
  <c r="G4272" i="1"/>
  <c r="G4268" i="1"/>
  <c r="G4264" i="1"/>
  <c r="G4260" i="1"/>
  <c r="G4256" i="1"/>
  <c r="G4252" i="1"/>
  <c r="G4248" i="1"/>
  <c r="G4244" i="1"/>
  <c r="G4240" i="1"/>
  <c r="G4236" i="1"/>
  <c r="G4232" i="1"/>
  <c r="G4228" i="1"/>
  <c r="G4224" i="1"/>
  <c r="G4220" i="1"/>
  <c r="G4216" i="1"/>
  <c r="G4212" i="1"/>
  <c r="G4208" i="1"/>
  <c r="G4204" i="1"/>
  <c r="G4200" i="1"/>
  <c r="G4196" i="1"/>
  <c r="G4192" i="1"/>
  <c r="G4188" i="1"/>
  <c r="G4184" i="1"/>
  <c r="G4180" i="1"/>
  <c r="G4176" i="1"/>
  <c r="G4172" i="1"/>
  <c r="G4168" i="1"/>
  <c r="G4164" i="1"/>
  <c r="G4160" i="1"/>
  <c r="G4156" i="1"/>
  <c r="G4152" i="1"/>
  <c r="G4148" i="1"/>
  <c r="G4144" i="1"/>
  <c r="G4140" i="1"/>
  <c r="G4136" i="1"/>
  <c r="G4132" i="1"/>
  <c r="G4128" i="1"/>
  <c r="G4124" i="1"/>
  <c r="G4120" i="1"/>
  <c r="G4116" i="1"/>
  <c r="G4112" i="1"/>
  <c r="G4108" i="1"/>
  <c r="G4104" i="1"/>
  <c r="G4100" i="1"/>
  <c r="G4096" i="1"/>
  <c r="G4092" i="1"/>
  <c r="G4088" i="1"/>
  <c r="G4084" i="1"/>
  <c r="G4080" i="1"/>
  <c r="G4076" i="1"/>
  <c r="G4072" i="1"/>
  <c r="G4068" i="1"/>
  <c r="G4064" i="1"/>
  <c r="G4060" i="1"/>
  <c r="G4056" i="1"/>
  <c r="G4052" i="1"/>
  <c r="G4048" i="1"/>
  <c r="G4044" i="1"/>
  <c r="G4040" i="1"/>
  <c r="G4036" i="1"/>
  <c r="G4032" i="1"/>
  <c r="G4028" i="1"/>
  <c r="G4024" i="1"/>
  <c r="G4020" i="1"/>
  <c r="G4016" i="1"/>
  <c r="G4012" i="1"/>
  <c r="G4008" i="1"/>
  <c r="G4004" i="1"/>
  <c r="G4000" i="1"/>
  <c r="G3996" i="1"/>
  <c r="G3992" i="1"/>
  <c r="G3988" i="1"/>
  <c r="G3984" i="1"/>
  <c r="G3980" i="1"/>
  <c r="G3976" i="1"/>
  <c r="G3972" i="1"/>
  <c r="G3968" i="1"/>
  <c r="G3964" i="1"/>
  <c r="G3960" i="1"/>
  <c r="G3956" i="1"/>
  <c r="G3952" i="1"/>
  <c r="G3948" i="1"/>
  <c r="G3944" i="1"/>
  <c r="G3940" i="1"/>
  <c r="G3936" i="1"/>
  <c r="G3932" i="1"/>
  <c r="G3928" i="1"/>
  <c r="G3924" i="1"/>
  <c r="G3920" i="1"/>
  <c r="G3916" i="1"/>
  <c r="G3912" i="1"/>
  <c r="G3908" i="1"/>
  <c r="G3904" i="1"/>
  <c r="G3900" i="1"/>
  <c r="G3896" i="1"/>
  <c r="G3892" i="1"/>
  <c r="G3888" i="1"/>
  <c r="G3884" i="1"/>
  <c r="G3880" i="1"/>
  <c r="G3876" i="1"/>
  <c r="G3872" i="1"/>
  <c r="G3868" i="1"/>
  <c r="G3864" i="1"/>
  <c r="G3860" i="1"/>
  <c r="G3856" i="1"/>
  <c r="G3852" i="1"/>
  <c r="G3848" i="1"/>
  <c r="G3844" i="1"/>
  <c r="G3840" i="1"/>
  <c r="G3836" i="1"/>
  <c r="G3832" i="1"/>
  <c r="G3828" i="1"/>
  <c r="G3824" i="1"/>
  <c r="G3820" i="1"/>
  <c r="G3816" i="1"/>
  <c r="G3812" i="1"/>
  <c r="G3808" i="1"/>
  <c r="G3804" i="1"/>
  <c r="G3800" i="1"/>
  <c r="G3796" i="1"/>
  <c r="G3792" i="1"/>
  <c r="G3788" i="1"/>
  <c r="G3784" i="1"/>
  <c r="G3780" i="1"/>
  <c r="G3776" i="1"/>
  <c r="G3772" i="1"/>
  <c r="G3768" i="1"/>
  <c r="G3764" i="1"/>
  <c r="G3760" i="1"/>
  <c r="G3756" i="1"/>
  <c r="G3752" i="1"/>
  <c r="G3748" i="1"/>
  <c r="G3744" i="1"/>
  <c r="G3740" i="1"/>
  <c r="G3736" i="1"/>
  <c r="G3732" i="1"/>
  <c r="G3728" i="1"/>
  <c r="G3724" i="1"/>
  <c r="G3720" i="1"/>
  <c r="G3716" i="1"/>
  <c r="G3712" i="1"/>
  <c r="G3708" i="1"/>
  <c r="G3704" i="1"/>
  <c r="G3700" i="1"/>
  <c r="G3696" i="1"/>
  <c r="G3692" i="1"/>
  <c r="G3688" i="1"/>
  <c r="G3684" i="1"/>
  <c r="G3680" i="1"/>
  <c r="G3676" i="1"/>
  <c r="G3672" i="1"/>
  <c r="G3668" i="1"/>
  <c r="G3664" i="1"/>
  <c r="G3660" i="1"/>
  <c r="G3656" i="1"/>
  <c r="G3652" i="1"/>
  <c r="G3648" i="1"/>
  <c r="G3644" i="1"/>
  <c r="G3640" i="1"/>
  <c r="G3636" i="1"/>
  <c r="G3632" i="1"/>
  <c r="G3628" i="1"/>
  <c r="G3624" i="1"/>
  <c r="G3620" i="1"/>
  <c r="G3616" i="1"/>
  <c r="G3612" i="1"/>
  <c r="G3608" i="1"/>
  <c r="G3604" i="1"/>
  <c r="G3600" i="1"/>
  <c r="G3596" i="1"/>
  <c r="G3592" i="1"/>
  <c r="G3588" i="1"/>
  <c r="G3584" i="1"/>
  <c r="G3580" i="1"/>
  <c r="G3576" i="1"/>
  <c r="G3572" i="1"/>
  <c r="G3568" i="1"/>
  <c r="G3564" i="1"/>
  <c r="G3560" i="1"/>
  <c r="G3556" i="1"/>
  <c r="G3552" i="1"/>
  <c r="G3548" i="1"/>
  <c r="G3544" i="1"/>
  <c r="G3540" i="1"/>
  <c r="G3536" i="1"/>
  <c r="G3532" i="1"/>
  <c r="G3528" i="1"/>
  <c r="G3524" i="1"/>
  <c r="G3520" i="1"/>
  <c r="G3516" i="1"/>
  <c r="G3512" i="1"/>
  <c r="G3508" i="1"/>
  <c r="G3504" i="1"/>
  <c r="G3500" i="1"/>
  <c r="G3496" i="1"/>
  <c r="G3492" i="1"/>
  <c r="G3488" i="1"/>
  <c r="G3484" i="1"/>
  <c r="G3480" i="1"/>
  <c r="G3476" i="1"/>
  <c r="G3472" i="1"/>
  <c r="G3468" i="1"/>
  <c r="G3464" i="1"/>
  <c r="G3460" i="1"/>
  <c r="G3456" i="1"/>
  <c r="G3452" i="1"/>
  <c r="G3448" i="1"/>
  <c r="G3444" i="1"/>
  <c r="G3440" i="1"/>
  <c r="G3436" i="1"/>
  <c r="G3432" i="1"/>
  <c r="G3428" i="1"/>
  <c r="G3424" i="1"/>
  <c r="G3420" i="1"/>
  <c r="G3416" i="1"/>
  <c r="G3412" i="1"/>
  <c r="G3408" i="1"/>
  <c r="G3404" i="1"/>
  <c r="G3400" i="1"/>
  <c r="G3396" i="1"/>
  <c r="G3392" i="1"/>
  <c r="G3388" i="1"/>
  <c r="G3384" i="1"/>
  <c r="G3380" i="1"/>
  <c r="G3376" i="1"/>
  <c r="G3372" i="1"/>
  <c r="G3368" i="1"/>
  <c r="G3364" i="1"/>
  <c r="G3360" i="1"/>
  <c r="G3356" i="1"/>
  <c r="G3352" i="1"/>
  <c r="G3348" i="1"/>
  <c r="G3344" i="1"/>
  <c r="G3340" i="1"/>
  <c r="G3336" i="1"/>
  <c r="G3332" i="1"/>
  <c r="G3328" i="1"/>
  <c r="G3324" i="1"/>
  <c r="G3320" i="1"/>
  <c r="G3316" i="1"/>
  <c r="G3312" i="1"/>
  <c r="G3308" i="1"/>
  <c r="G3304" i="1"/>
  <c r="G3300" i="1"/>
  <c r="G3296" i="1"/>
  <c r="G3292" i="1"/>
  <c r="G3288" i="1"/>
  <c r="G3284" i="1"/>
  <c r="G3280" i="1"/>
  <c r="G3276" i="1"/>
  <c r="G3272" i="1"/>
  <c r="G3268" i="1"/>
  <c r="G3264" i="1"/>
  <c r="G3260" i="1"/>
  <c r="G3256" i="1"/>
  <c r="G3252" i="1"/>
  <c r="G3248" i="1"/>
  <c r="G3244" i="1"/>
  <c r="G3240" i="1"/>
  <c r="G3236" i="1"/>
  <c r="G3232" i="1"/>
  <c r="G3228" i="1"/>
  <c r="G3224" i="1"/>
  <c r="G3220" i="1"/>
  <c r="G3216" i="1"/>
  <c r="G3212" i="1"/>
  <c r="G3208" i="1"/>
  <c r="G3204" i="1"/>
  <c r="G3200" i="1"/>
  <c r="G3196" i="1"/>
  <c r="G3192" i="1"/>
  <c r="G3188" i="1"/>
  <c r="G3184" i="1"/>
  <c r="G3180" i="1"/>
  <c r="G3176" i="1"/>
  <c r="G3172" i="1"/>
  <c r="G3168" i="1"/>
  <c r="G3164" i="1"/>
  <c r="G3160" i="1"/>
  <c r="G3156" i="1"/>
  <c r="G3152" i="1"/>
  <c r="G3148" i="1"/>
  <c r="G3144" i="1"/>
  <c r="G3140" i="1"/>
  <c r="G3136" i="1"/>
  <c r="G3132" i="1"/>
  <c r="G3128" i="1"/>
  <c r="G3124" i="1"/>
  <c r="G3120" i="1"/>
  <c r="G3116" i="1"/>
  <c r="G3112" i="1"/>
  <c r="G3108" i="1"/>
  <c r="G3104" i="1"/>
  <c r="G3100" i="1"/>
  <c r="G3096" i="1"/>
  <c r="G3092" i="1"/>
  <c r="G3088" i="1"/>
  <c r="G3084" i="1"/>
  <c r="G3080" i="1"/>
  <c r="G3076" i="1"/>
  <c r="G3072" i="1"/>
  <c r="G3068" i="1"/>
  <c r="G3064" i="1"/>
  <c r="G3060" i="1"/>
  <c r="G3056" i="1"/>
  <c r="G3052" i="1"/>
  <c r="G3048" i="1"/>
  <c r="G3044" i="1"/>
  <c r="G3040" i="1"/>
  <c r="G3036" i="1"/>
  <c r="G3032" i="1"/>
  <c r="G3028" i="1"/>
  <c r="G3024" i="1"/>
  <c r="G3020" i="1"/>
  <c r="G3016" i="1"/>
  <c r="G3012" i="1"/>
  <c r="G3008" i="1"/>
  <c r="G3004" i="1"/>
  <c r="G3000" i="1"/>
  <c r="G2996" i="1"/>
  <c r="G2992" i="1"/>
  <c r="G2988" i="1"/>
  <c r="G2984" i="1"/>
  <c r="G2980" i="1"/>
  <c r="G2976" i="1"/>
  <c r="G2972" i="1"/>
  <c r="G2968" i="1"/>
  <c r="G2964" i="1"/>
  <c r="G2960" i="1"/>
  <c r="G2956" i="1"/>
  <c r="G2952" i="1"/>
  <c r="G2948" i="1"/>
  <c r="G2944" i="1"/>
  <c r="G2940" i="1"/>
  <c r="G2936" i="1"/>
  <c r="G2932" i="1"/>
  <c r="G2928" i="1"/>
  <c r="G2924" i="1"/>
  <c r="G2920" i="1"/>
  <c r="G2916" i="1"/>
  <c r="G2912" i="1"/>
  <c r="G2908" i="1"/>
  <c r="G2904" i="1"/>
  <c r="G2900" i="1"/>
  <c r="G2896" i="1"/>
  <c r="G2892" i="1"/>
  <c r="G2888" i="1"/>
  <c r="G2884" i="1"/>
  <c r="G2880" i="1"/>
  <c r="G2876" i="1"/>
  <c r="G2872" i="1"/>
  <c r="G2868" i="1"/>
  <c r="G2864" i="1"/>
  <c r="G2860" i="1"/>
  <c r="G2856" i="1"/>
  <c r="G2852" i="1"/>
  <c r="G2848" i="1"/>
  <c r="G2844" i="1"/>
  <c r="G2840" i="1"/>
  <c r="G2836" i="1"/>
  <c r="G2832" i="1"/>
  <c r="G2828" i="1"/>
  <c r="G2824" i="1"/>
  <c r="G2820" i="1"/>
  <c r="G2816" i="1"/>
  <c r="G2812" i="1"/>
  <c r="G2808" i="1"/>
  <c r="G2804" i="1"/>
  <c r="G2800" i="1"/>
  <c r="G2796" i="1"/>
  <c r="G2792" i="1"/>
  <c r="G2788" i="1"/>
  <c r="G2784" i="1"/>
  <c r="G2780" i="1"/>
  <c r="G2776" i="1"/>
  <c r="G2772" i="1"/>
  <c r="G2768" i="1"/>
  <c r="G2764" i="1"/>
  <c r="G2760" i="1"/>
  <c r="G2756" i="1"/>
  <c r="G2752" i="1"/>
  <c r="G2748" i="1"/>
  <c r="G2744" i="1"/>
  <c r="G2740" i="1"/>
  <c r="G2736" i="1"/>
  <c r="G2732" i="1"/>
  <c r="G2728" i="1"/>
  <c r="G2724" i="1"/>
  <c r="G2720" i="1"/>
  <c r="G2716" i="1"/>
  <c r="G2712" i="1"/>
  <c r="G2708" i="1"/>
  <c r="G2704" i="1"/>
  <c r="G2700" i="1"/>
  <c r="G2696" i="1"/>
  <c r="G2692" i="1"/>
  <c r="G2688" i="1"/>
  <c r="G2684" i="1"/>
  <c r="G2680" i="1"/>
  <c r="G2676" i="1"/>
  <c r="G2672" i="1"/>
  <c r="G2668" i="1"/>
  <c r="G2664" i="1"/>
  <c r="G2660" i="1"/>
  <c r="G2656" i="1"/>
  <c r="G2652" i="1"/>
  <c r="G2648" i="1"/>
  <c r="G2644" i="1"/>
  <c r="G2640" i="1"/>
  <c r="G2636" i="1"/>
  <c r="G2632" i="1"/>
  <c r="G2628" i="1"/>
  <c r="G2624" i="1"/>
  <c r="G2620" i="1"/>
  <c r="G2616" i="1"/>
  <c r="G2612" i="1"/>
  <c r="G2608" i="1"/>
  <c r="G2604" i="1"/>
  <c r="G2600" i="1"/>
  <c r="G2596" i="1"/>
  <c r="G2592" i="1"/>
  <c r="G2588" i="1"/>
  <c r="G2584" i="1"/>
  <c r="G2580" i="1"/>
  <c r="G2576" i="1"/>
  <c r="G2572" i="1"/>
  <c r="G2568" i="1"/>
  <c r="G2564" i="1"/>
  <c r="G2560" i="1"/>
  <c r="G2556" i="1"/>
  <c r="G2552" i="1"/>
  <c r="G2548" i="1"/>
  <c r="G2544" i="1"/>
  <c r="G2540" i="1"/>
  <c r="G2536" i="1"/>
  <c r="G2532" i="1"/>
  <c r="G2528" i="1"/>
  <c r="G2524" i="1"/>
  <c r="G2520" i="1"/>
  <c r="G2516" i="1"/>
  <c r="G2512" i="1"/>
  <c r="G2508" i="1"/>
  <c r="G2504" i="1"/>
  <c r="G2500" i="1"/>
  <c r="G2496" i="1"/>
  <c r="G2492" i="1"/>
  <c r="G2488" i="1"/>
  <c r="G2484" i="1"/>
  <c r="G2480" i="1"/>
  <c r="G2476" i="1"/>
  <c r="G2472" i="1"/>
  <c r="G2468" i="1"/>
  <c r="G2464" i="1"/>
  <c r="G2460" i="1"/>
  <c r="G2456" i="1"/>
  <c r="G2452" i="1"/>
  <c r="G2448" i="1"/>
  <c r="G2444" i="1"/>
  <c r="G2440" i="1"/>
  <c r="G2436" i="1"/>
  <c r="G2432" i="1"/>
  <c r="G2428" i="1"/>
  <c r="G2424" i="1"/>
  <c r="G2420" i="1"/>
  <c r="G2416" i="1"/>
  <c r="G2412" i="1"/>
  <c r="G2408" i="1"/>
  <c r="G2404" i="1"/>
  <c r="G2400" i="1"/>
  <c r="G2396" i="1"/>
  <c r="G2392" i="1"/>
  <c r="G2388" i="1"/>
  <c r="G2384" i="1"/>
  <c r="G2380" i="1"/>
  <c r="G2376" i="1"/>
  <c r="G2372" i="1"/>
  <c r="G2368" i="1"/>
  <c r="G2364" i="1"/>
  <c r="G2360" i="1"/>
  <c r="G2356" i="1"/>
  <c r="G2352" i="1"/>
  <c r="G2348" i="1"/>
  <c r="G2344" i="1"/>
  <c r="G2340" i="1"/>
  <c r="G2336" i="1"/>
  <c r="G2332" i="1"/>
  <c r="G2328" i="1"/>
  <c r="G2324" i="1"/>
  <c r="G2320" i="1"/>
  <c r="G2316" i="1"/>
  <c r="G2312" i="1"/>
  <c r="G2308" i="1"/>
  <c r="G2304" i="1"/>
  <c r="G2300" i="1"/>
  <c r="G2296" i="1"/>
  <c r="G2292" i="1"/>
  <c r="G2288" i="1"/>
  <c r="G2284" i="1"/>
  <c r="G2280" i="1"/>
  <c r="G2276" i="1"/>
  <c r="G2272" i="1"/>
  <c r="G2268" i="1"/>
  <c r="G2264" i="1"/>
  <c r="G2260" i="1"/>
  <c r="G2256" i="1"/>
  <c r="G2252" i="1"/>
  <c r="G2248" i="1"/>
  <c r="G2244" i="1"/>
  <c r="G2240" i="1"/>
  <c r="G2236" i="1"/>
  <c r="G2232" i="1"/>
  <c r="G2228" i="1"/>
  <c r="G2224" i="1"/>
  <c r="G2220" i="1"/>
  <c r="G2216" i="1"/>
  <c r="G2212" i="1"/>
  <c r="G2208" i="1"/>
  <c r="G2204" i="1"/>
  <c r="G2200" i="1"/>
  <c r="G2196" i="1"/>
  <c r="G2192" i="1"/>
  <c r="G2188" i="1"/>
  <c r="G2184" i="1"/>
  <c r="G2180" i="1"/>
  <c r="G2176" i="1"/>
  <c r="G2172" i="1"/>
  <c r="G2168" i="1"/>
  <c r="G2164" i="1"/>
  <c r="G2160" i="1"/>
  <c r="G2156" i="1"/>
  <c r="G2152" i="1"/>
  <c r="G2148" i="1"/>
  <c r="G2144" i="1"/>
  <c r="G2140" i="1"/>
  <c r="G2136" i="1"/>
  <c r="G2132" i="1"/>
  <c r="G2128" i="1"/>
  <c r="G2124" i="1"/>
  <c r="G2120" i="1"/>
  <c r="G2116" i="1"/>
  <c r="G2112" i="1"/>
  <c r="G2108" i="1"/>
  <c r="G2104" i="1"/>
  <c r="G2100" i="1"/>
  <c r="G2096" i="1"/>
  <c r="G2092" i="1"/>
  <c r="G2088" i="1"/>
  <c r="G2084" i="1"/>
  <c r="G2080" i="1"/>
  <c r="G2076" i="1"/>
  <c r="G2072" i="1"/>
  <c r="G2068" i="1"/>
  <c r="G2064" i="1"/>
  <c r="G2060" i="1"/>
  <c r="G2056" i="1"/>
  <c r="G2052" i="1"/>
  <c r="G2048" i="1"/>
  <c r="G2044" i="1"/>
  <c r="G2040" i="1"/>
  <c r="G2036" i="1"/>
  <c r="G2032" i="1"/>
  <c r="G2028" i="1"/>
  <c r="G2024" i="1"/>
  <c r="G2020" i="1"/>
  <c r="G2016" i="1"/>
  <c r="G2012" i="1"/>
  <c r="G2008" i="1"/>
  <c r="G2004" i="1"/>
  <c r="G2000" i="1"/>
  <c r="G1996" i="1"/>
  <c r="G1992" i="1"/>
  <c r="G1988" i="1"/>
  <c r="G1984" i="1"/>
  <c r="G1980" i="1"/>
  <c r="G1976" i="1"/>
  <c r="G1972" i="1"/>
  <c r="G1968" i="1"/>
  <c r="G1964" i="1"/>
  <c r="G1960" i="1"/>
  <c r="G1956" i="1"/>
  <c r="G1952" i="1"/>
  <c r="G1948" i="1"/>
  <c r="G1944" i="1"/>
  <c r="G1940" i="1"/>
  <c r="G1936" i="1"/>
  <c r="G1932" i="1"/>
  <c r="G1928" i="1"/>
  <c r="G1924" i="1"/>
  <c r="G1920" i="1"/>
  <c r="G1916" i="1"/>
  <c r="G1912" i="1"/>
  <c r="G1908" i="1"/>
  <c r="G1904" i="1"/>
  <c r="G1900" i="1"/>
  <c r="G1896" i="1"/>
  <c r="G1892" i="1"/>
  <c r="G1888" i="1"/>
  <c r="G1884" i="1"/>
  <c r="G1880" i="1"/>
  <c r="G1876" i="1"/>
  <c r="G1872" i="1"/>
  <c r="G1868" i="1"/>
  <c r="G1864" i="1"/>
  <c r="G1860" i="1"/>
  <c r="G1856" i="1"/>
  <c r="G1852" i="1"/>
  <c r="G1848" i="1"/>
  <c r="G1844" i="1"/>
  <c r="G1840" i="1"/>
  <c r="G1836" i="1"/>
  <c r="G1832" i="1"/>
  <c r="G1828" i="1"/>
  <c r="G1824" i="1"/>
  <c r="G1820" i="1"/>
  <c r="G1816" i="1"/>
  <c r="G1812" i="1"/>
  <c r="G1808" i="1"/>
  <c r="G1804" i="1"/>
  <c r="G1800" i="1"/>
  <c r="G1796" i="1"/>
  <c r="G1792" i="1"/>
  <c r="G1788" i="1"/>
  <c r="G1784" i="1"/>
  <c r="G1780" i="1"/>
  <c r="G1776" i="1"/>
  <c r="G1772" i="1"/>
  <c r="G1768" i="1"/>
  <c r="G1764" i="1"/>
  <c r="G1760" i="1"/>
  <c r="G1756" i="1"/>
  <c r="G1752" i="1"/>
  <c r="G1748" i="1"/>
  <c r="G1744" i="1"/>
  <c r="G1740" i="1"/>
  <c r="G1736" i="1"/>
  <c r="G1732" i="1"/>
  <c r="G1728" i="1"/>
  <c r="G1724" i="1"/>
  <c r="G1720" i="1"/>
  <c r="G1716" i="1"/>
  <c r="G1712" i="1"/>
  <c r="G1708" i="1"/>
  <c r="G1704" i="1"/>
  <c r="G1700" i="1"/>
  <c r="G1696" i="1"/>
  <c r="G1692" i="1"/>
  <c r="G1688" i="1"/>
  <c r="G1684" i="1"/>
  <c r="G1680" i="1"/>
  <c r="G1676" i="1"/>
  <c r="G1672" i="1"/>
  <c r="G1668" i="1"/>
  <c r="G1664" i="1"/>
  <c r="G1660" i="1"/>
  <c r="G1656" i="1"/>
  <c r="G1652" i="1"/>
  <c r="G1648" i="1"/>
  <c r="G1644" i="1"/>
  <c r="G1640" i="1"/>
  <c r="G1636" i="1"/>
  <c r="G1632" i="1"/>
  <c r="G1628" i="1"/>
  <c r="G1624" i="1"/>
  <c r="G1620" i="1"/>
  <c r="G1616" i="1"/>
  <c r="G1612" i="1"/>
  <c r="G1608" i="1"/>
  <c r="G1604" i="1"/>
  <c r="G1600" i="1"/>
  <c r="G1596" i="1"/>
  <c r="G1592" i="1"/>
  <c r="G1588" i="1"/>
  <c r="G1584" i="1"/>
  <c r="G1580" i="1"/>
  <c r="G1576" i="1"/>
  <c r="G1572" i="1"/>
  <c r="G1568" i="1"/>
  <c r="G1564" i="1"/>
  <c r="G1560" i="1"/>
  <c r="G1556" i="1"/>
  <c r="G1552" i="1"/>
  <c r="G1548" i="1"/>
  <c r="G1544" i="1"/>
  <c r="G1540" i="1"/>
  <c r="G1536" i="1"/>
  <c r="G1532" i="1"/>
  <c r="G1528" i="1"/>
  <c r="G1524" i="1"/>
  <c r="G1520" i="1"/>
  <c r="G1516" i="1"/>
  <c r="G1512" i="1"/>
  <c r="G1508" i="1"/>
  <c r="G1504" i="1"/>
  <c r="G1500" i="1"/>
  <c r="G1496" i="1"/>
  <c r="G1492" i="1"/>
  <c r="G1488" i="1"/>
  <c r="G1484" i="1"/>
  <c r="G1480" i="1"/>
  <c r="G1476" i="1"/>
  <c r="G1472" i="1"/>
  <c r="G1468" i="1"/>
  <c r="G1464" i="1"/>
  <c r="G1460" i="1"/>
  <c r="G1456" i="1"/>
  <c r="G1452" i="1"/>
  <c r="G1448" i="1"/>
  <c r="G1444" i="1"/>
  <c r="G1440" i="1"/>
  <c r="G1436" i="1"/>
  <c r="G1432" i="1"/>
  <c r="G1428" i="1"/>
  <c r="G1424" i="1"/>
  <c r="G1420" i="1"/>
  <c r="G1416" i="1"/>
  <c r="G1412" i="1"/>
  <c r="G1408" i="1"/>
  <c r="G1404" i="1"/>
  <c r="G1400" i="1"/>
  <c r="G1396" i="1"/>
  <c r="G1392" i="1"/>
  <c r="G1388" i="1"/>
  <c r="G1384" i="1"/>
  <c r="G1380" i="1"/>
  <c r="G1376" i="1"/>
  <c r="G1372" i="1"/>
  <c r="G1368" i="1"/>
  <c r="G1364" i="1"/>
  <c r="G1360" i="1"/>
  <c r="G1356" i="1"/>
  <c r="G1352" i="1"/>
  <c r="G1348" i="1"/>
  <c r="G1344" i="1"/>
  <c r="G1340" i="1"/>
  <c r="G1336" i="1"/>
  <c r="G1332" i="1"/>
  <c r="G1328" i="1"/>
  <c r="G1324" i="1"/>
  <c r="G1320" i="1"/>
  <c r="G1316" i="1"/>
  <c r="G1312" i="1"/>
  <c r="G1308" i="1"/>
  <c r="G1304" i="1"/>
  <c r="G1300" i="1"/>
  <c r="G1296" i="1"/>
  <c r="G1292" i="1"/>
  <c r="G1288" i="1"/>
  <c r="G1284" i="1"/>
  <c r="G1280" i="1"/>
  <c r="G1276" i="1"/>
  <c r="G1272" i="1"/>
  <c r="G1268" i="1"/>
  <c r="G1264" i="1"/>
  <c r="G1260" i="1"/>
  <c r="G1256" i="1"/>
  <c r="G1252" i="1"/>
  <c r="G1248" i="1"/>
  <c r="G1244" i="1"/>
  <c r="G1240" i="1"/>
  <c r="G1236" i="1"/>
  <c r="G1232" i="1"/>
  <c r="G1228" i="1"/>
  <c r="G1224" i="1"/>
  <c r="G1220" i="1"/>
  <c r="G1216" i="1"/>
  <c r="G1212" i="1"/>
  <c r="G1208" i="1"/>
  <c r="G1204" i="1"/>
  <c r="G1200" i="1"/>
  <c r="G1196" i="1"/>
  <c r="G1192" i="1"/>
  <c r="G1188" i="1"/>
  <c r="G1184" i="1"/>
  <c r="G1180" i="1"/>
  <c r="G1176" i="1"/>
  <c r="G1172" i="1"/>
  <c r="G1168" i="1"/>
  <c r="G1164" i="1"/>
  <c r="G1160" i="1"/>
  <c r="G1156" i="1"/>
  <c r="G1152" i="1"/>
  <c r="G1148" i="1"/>
  <c r="G1144" i="1"/>
  <c r="G1140" i="1"/>
  <c r="G1136" i="1"/>
  <c r="G1132" i="1"/>
  <c r="G1128" i="1"/>
  <c r="G1124" i="1"/>
  <c r="G1120" i="1"/>
  <c r="G1116" i="1"/>
  <c r="G1112" i="1"/>
  <c r="G1108" i="1"/>
  <c r="G1104" i="1"/>
  <c r="G1100" i="1"/>
  <c r="G1096" i="1"/>
  <c r="G1092" i="1"/>
  <c r="G1088" i="1"/>
  <c r="G1084" i="1"/>
  <c r="G1080" i="1"/>
  <c r="G1076" i="1"/>
  <c r="G1072" i="1"/>
  <c r="G1068" i="1"/>
  <c r="G1064" i="1"/>
  <c r="G1060" i="1"/>
  <c r="G1056" i="1"/>
  <c r="G1052" i="1"/>
  <c r="G1048" i="1"/>
  <c r="G1044" i="1"/>
  <c r="G1040" i="1"/>
  <c r="G1036" i="1"/>
  <c r="G1032" i="1"/>
  <c r="G1028" i="1"/>
  <c r="G1024" i="1"/>
  <c r="G1020" i="1"/>
  <c r="G1016" i="1"/>
  <c r="G1012" i="1"/>
  <c r="G1008" i="1"/>
  <c r="G1004" i="1"/>
  <c r="G1000" i="1"/>
  <c r="G996" i="1"/>
  <c r="G992" i="1"/>
  <c r="G988" i="1"/>
  <c r="G984" i="1"/>
  <c r="G980" i="1"/>
  <c r="G976" i="1"/>
  <c r="G972" i="1"/>
  <c r="G968" i="1"/>
  <c r="G964" i="1"/>
  <c r="G960" i="1"/>
  <c r="G956" i="1"/>
  <c r="G952" i="1"/>
  <c r="G948" i="1"/>
  <c r="G944" i="1"/>
  <c r="G940" i="1"/>
  <c r="G936" i="1"/>
  <c r="G932" i="1"/>
  <c r="G928" i="1"/>
  <c r="G924" i="1"/>
  <c r="G920" i="1"/>
  <c r="G916" i="1"/>
  <c r="G912" i="1"/>
  <c r="G908" i="1"/>
  <c r="G904" i="1"/>
  <c r="G900" i="1"/>
  <c r="G896" i="1"/>
  <c r="G892" i="1"/>
  <c r="G888" i="1"/>
  <c r="G884" i="1"/>
  <c r="G880" i="1"/>
  <c r="G876" i="1"/>
  <c r="G872" i="1"/>
  <c r="G868" i="1"/>
  <c r="G864" i="1"/>
  <c r="G860" i="1"/>
  <c r="G856" i="1"/>
  <c r="G852" i="1"/>
  <c r="G848" i="1"/>
  <c r="G844" i="1"/>
  <c r="G840" i="1"/>
  <c r="G836" i="1"/>
  <c r="G832" i="1"/>
  <c r="G828" i="1"/>
  <c r="G824" i="1"/>
  <c r="G820" i="1"/>
  <c r="G816" i="1"/>
  <c r="G812" i="1"/>
  <c r="G808" i="1"/>
  <c r="G804" i="1"/>
  <c r="G800" i="1"/>
  <c r="G796" i="1"/>
  <c r="G792" i="1"/>
  <c r="G788" i="1"/>
  <c r="G784" i="1"/>
  <c r="G780" i="1"/>
  <c r="G776" i="1"/>
  <c r="G772" i="1"/>
  <c r="G768" i="1"/>
  <c r="G764" i="1"/>
  <c r="G760" i="1"/>
  <c r="G756" i="1"/>
  <c r="G752" i="1"/>
  <c r="G748" i="1"/>
  <c r="G744" i="1"/>
  <c r="G740" i="1"/>
  <c r="G736" i="1"/>
  <c r="G732" i="1"/>
  <c r="G728" i="1"/>
  <c r="G724" i="1"/>
  <c r="G720" i="1"/>
  <c r="G716" i="1"/>
  <c r="G712" i="1"/>
  <c r="G708" i="1"/>
  <c r="G704" i="1"/>
  <c r="G700" i="1"/>
  <c r="G696" i="1"/>
  <c r="G692" i="1"/>
  <c r="G688" i="1"/>
  <c r="G684" i="1"/>
  <c r="G680" i="1"/>
  <c r="G676" i="1"/>
  <c r="G672" i="1"/>
  <c r="G668" i="1"/>
  <c r="G664" i="1"/>
  <c r="G660" i="1"/>
  <c r="G656" i="1"/>
  <c r="G652" i="1"/>
  <c r="G648" i="1"/>
  <c r="G644" i="1"/>
  <c r="G640" i="1"/>
  <c r="G636" i="1"/>
  <c r="G632" i="1"/>
  <c r="G628" i="1"/>
  <c r="G624" i="1"/>
  <c r="G620" i="1"/>
  <c r="G616" i="1"/>
  <c r="G612" i="1"/>
  <c r="G608" i="1"/>
  <c r="G604" i="1"/>
  <c r="G600" i="1"/>
  <c r="G596" i="1"/>
  <c r="G592" i="1"/>
  <c r="G588" i="1"/>
  <c r="G584" i="1"/>
  <c r="G580" i="1"/>
  <c r="G576" i="1"/>
  <c r="G572" i="1"/>
  <c r="G568" i="1"/>
  <c r="G564" i="1"/>
  <c r="G560" i="1"/>
  <c r="G556" i="1"/>
  <c r="G552" i="1"/>
  <c r="G548" i="1"/>
  <c r="G544" i="1"/>
  <c r="G540" i="1"/>
  <c r="G536" i="1"/>
  <c r="G532" i="1"/>
  <c r="G528" i="1"/>
  <c r="G524" i="1"/>
  <c r="G520" i="1"/>
  <c r="G516" i="1"/>
  <c r="G512" i="1"/>
  <c r="G508" i="1"/>
  <c r="G504" i="1"/>
  <c r="G500" i="1"/>
  <c r="G496" i="1"/>
  <c r="G492" i="1"/>
  <c r="G488" i="1"/>
  <c r="G484" i="1"/>
  <c r="G480" i="1"/>
  <c r="G476" i="1"/>
  <c r="G472" i="1"/>
  <c r="G468" i="1"/>
  <c r="G464" i="1"/>
  <c r="G460" i="1"/>
  <c r="G456" i="1"/>
  <c r="G452" i="1"/>
  <c r="G448" i="1"/>
  <c r="G444" i="1"/>
  <c r="G440" i="1"/>
  <c r="G436" i="1"/>
  <c r="G432" i="1"/>
  <c r="G428" i="1"/>
  <c r="G424" i="1"/>
  <c r="G420" i="1"/>
  <c r="G416" i="1"/>
  <c r="G412" i="1"/>
  <c r="G408" i="1"/>
  <c r="G404" i="1"/>
  <c r="G400" i="1"/>
  <c r="G396" i="1"/>
  <c r="G392" i="1"/>
  <c r="G388" i="1"/>
  <c r="G384" i="1"/>
  <c r="G380" i="1"/>
  <c r="G376" i="1"/>
  <c r="G37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1421" i="1"/>
  <c r="G1413" i="1"/>
  <c r="G1405" i="1"/>
  <c r="G1397" i="1"/>
  <c r="G1389" i="1"/>
  <c r="G1381" i="1"/>
  <c r="G1373" i="1"/>
  <c r="G1365" i="1"/>
  <c r="G1357" i="1"/>
  <c r="G1349" i="1"/>
  <c r="G1341" i="1"/>
  <c r="G1333" i="1"/>
  <c r="G1325" i="1"/>
  <c r="G1317" i="1"/>
  <c r="G1309" i="1"/>
  <c r="G1301" i="1"/>
  <c r="G1293" i="1"/>
  <c r="G1285" i="1"/>
  <c r="G1277" i="1"/>
  <c r="G1269" i="1"/>
  <c r="G1261" i="1"/>
  <c r="G1253" i="1"/>
  <c r="G1245" i="1"/>
  <c r="G1237" i="1"/>
  <c r="G1229" i="1"/>
  <c r="G1221" i="1"/>
  <c r="G1213" i="1"/>
  <c r="G1205" i="1"/>
  <c r="G1197" i="1"/>
  <c r="G1189" i="1"/>
  <c r="G1181" i="1"/>
  <c r="G1173" i="1"/>
  <c r="G1165" i="1"/>
  <c r="G1157" i="1"/>
  <c r="G1149" i="1"/>
  <c r="G1141" i="1"/>
  <c r="G1133" i="1"/>
  <c r="G1125" i="1"/>
  <c r="G1117" i="1"/>
  <c r="G1109" i="1"/>
  <c r="G1101" i="1"/>
  <c r="G1093" i="1"/>
  <c r="G1085" i="1"/>
  <c r="G1077" i="1"/>
  <c r="G1069" i="1"/>
  <c r="G1061" i="1"/>
  <c r="G1053" i="1"/>
  <c r="G1045" i="1"/>
  <c r="G1037" i="1"/>
  <c r="G1033" i="1"/>
  <c r="G1025" i="1"/>
  <c r="G1017" i="1"/>
  <c r="G1009" i="1"/>
  <c r="G1001" i="1"/>
  <c r="G993" i="1"/>
  <c r="G985" i="1"/>
  <c r="G977" i="1"/>
  <c r="G969" i="1"/>
  <c r="G961" i="1"/>
  <c r="G953" i="1"/>
  <c r="G941" i="1"/>
  <c r="G933" i="1"/>
  <c r="G925" i="1"/>
  <c r="G917" i="1"/>
  <c r="G909" i="1"/>
  <c r="G901" i="1"/>
  <c r="G893" i="1"/>
  <c r="G885" i="1"/>
  <c r="G877" i="1"/>
  <c r="G869" i="1"/>
  <c r="G861" i="1"/>
  <c r="G853" i="1"/>
  <c r="G845" i="1"/>
  <c r="G837" i="1"/>
  <c r="G829" i="1"/>
  <c r="G821" i="1"/>
  <c r="G813" i="1"/>
  <c r="G805" i="1"/>
  <c r="G797" i="1"/>
  <c r="G789" i="1"/>
  <c r="G781" i="1"/>
  <c r="G773" i="1"/>
  <c r="G765" i="1"/>
  <c r="G757" i="1"/>
  <c r="G753" i="1"/>
  <c r="G745" i="1"/>
  <c r="G737" i="1"/>
  <c r="G729" i="1"/>
  <c r="G721" i="1"/>
  <c r="G713" i="1"/>
  <c r="G705" i="1"/>
  <c r="G697" i="1"/>
  <c r="G689" i="1"/>
  <c r="G681" i="1"/>
  <c r="G673" i="1"/>
  <c r="G665" i="1"/>
  <c r="G657" i="1"/>
  <c r="G649" i="1"/>
  <c r="G641" i="1"/>
  <c r="G633" i="1"/>
  <c r="G625" i="1"/>
  <c r="G617" i="1"/>
  <c r="G609" i="1"/>
  <c r="G601" i="1"/>
  <c r="G593" i="1"/>
  <c r="G585" i="1"/>
  <c r="G577" i="1"/>
  <c r="G569" i="1"/>
  <c r="G561" i="1"/>
  <c r="G553" i="1"/>
  <c r="G545" i="1"/>
  <c r="G537" i="1"/>
  <c r="G529" i="1"/>
  <c r="G521" i="1"/>
  <c r="G513" i="1"/>
  <c r="G505" i="1"/>
  <c r="G497" i="1"/>
  <c r="G489" i="1"/>
  <c r="G481" i="1"/>
  <c r="G477" i="1"/>
  <c r="G469" i="1"/>
  <c r="G461" i="1"/>
  <c r="G453" i="1"/>
  <c r="G445" i="1"/>
  <c r="G437" i="1"/>
  <c r="G429" i="1"/>
  <c r="G421" i="1"/>
  <c r="G413" i="1"/>
  <c r="G405" i="1"/>
  <c r="G397" i="1"/>
  <c r="G389" i="1"/>
  <c r="G381" i="1"/>
  <c r="G373" i="1"/>
  <c r="G365" i="1"/>
  <c r="G357" i="1"/>
  <c r="G353" i="1"/>
  <c r="G345" i="1"/>
  <c r="G337" i="1"/>
  <c r="G329" i="1"/>
  <c r="G321" i="1"/>
  <c r="G313" i="1"/>
  <c r="G305" i="1"/>
  <c r="G297" i="1"/>
  <c r="G289" i="1"/>
  <c r="G281" i="1"/>
  <c r="G273" i="1"/>
  <c r="G265" i="1"/>
  <c r="G257" i="1"/>
  <c r="G249" i="1"/>
  <c r="G241" i="1"/>
  <c r="G233" i="1"/>
  <c r="G225" i="1"/>
  <c r="G217" i="1"/>
  <c r="G209" i="1"/>
  <c r="G201" i="1"/>
  <c r="G193" i="1"/>
  <c r="G185" i="1"/>
  <c r="G177" i="1"/>
  <c r="G169" i="1"/>
  <c r="G161" i="1"/>
  <c r="G153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45" i="1"/>
  <c r="G37" i="1"/>
  <c r="G29" i="1"/>
  <c r="G21" i="1"/>
  <c r="G9" i="1"/>
  <c r="G4692" i="1"/>
  <c r="G4684" i="1"/>
  <c r="G4676" i="1"/>
  <c r="G4668" i="1"/>
  <c r="G4660" i="1"/>
  <c r="G4652" i="1"/>
  <c r="G4644" i="1"/>
  <c r="G4640" i="1"/>
  <c r="G4632" i="1"/>
  <c r="G4624" i="1"/>
  <c r="G4616" i="1"/>
  <c r="G4608" i="1"/>
  <c r="G4699" i="1"/>
  <c r="G4695" i="1"/>
  <c r="G4691" i="1"/>
  <c r="G4687" i="1"/>
  <c r="G4683" i="1"/>
  <c r="G4679" i="1"/>
  <c r="G4675" i="1"/>
  <c r="G4671" i="1"/>
  <c r="G4667" i="1"/>
  <c r="G4663" i="1"/>
  <c r="G4659" i="1"/>
  <c r="G4655" i="1"/>
  <c r="G4651" i="1"/>
  <c r="G4647" i="1"/>
  <c r="G4643" i="1"/>
  <c r="G4639" i="1"/>
  <c r="G4635" i="1"/>
  <c r="G4631" i="1"/>
  <c r="G4627" i="1"/>
  <c r="G4623" i="1"/>
  <c r="G4619" i="1"/>
  <c r="G4615" i="1"/>
  <c r="G4611" i="1"/>
  <c r="G4607" i="1"/>
  <c r="G4603" i="1"/>
  <c r="G4599" i="1"/>
  <c r="G4595" i="1"/>
  <c r="G4591" i="1"/>
  <c r="G4587" i="1"/>
  <c r="G4583" i="1"/>
  <c r="G4579" i="1"/>
  <c r="G4575" i="1"/>
  <c r="G4571" i="1"/>
  <c r="G4567" i="1"/>
  <c r="G4563" i="1"/>
  <c r="G4559" i="1"/>
  <c r="G4555" i="1"/>
  <c r="G4551" i="1"/>
  <c r="G4547" i="1"/>
  <c r="G4543" i="1"/>
  <c r="G4539" i="1"/>
  <c r="G4535" i="1"/>
  <c r="G4531" i="1"/>
  <c r="G4527" i="1"/>
  <c r="G4523" i="1"/>
  <c r="G4519" i="1"/>
  <c r="G4515" i="1"/>
  <c r="G4511" i="1"/>
  <c r="G4507" i="1"/>
  <c r="G4503" i="1"/>
  <c r="G4499" i="1"/>
  <c r="G4495" i="1"/>
  <c r="G4491" i="1"/>
  <c r="G4487" i="1"/>
  <c r="G4483" i="1"/>
  <c r="G4479" i="1"/>
  <c r="G4475" i="1"/>
  <c r="G4471" i="1"/>
  <c r="G4467" i="1"/>
  <c r="G4463" i="1"/>
  <c r="G4459" i="1"/>
  <c r="G4455" i="1"/>
  <c r="G4451" i="1"/>
  <c r="G4447" i="1"/>
  <c r="G4443" i="1"/>
  <c r="G4439" i="1"/>
  <c r="G4435" i="1"/>
  <c r="G4431" i="1"/>
  <c r="G4427" i="1"/>
  <c r="G4423" i="1"/>
  <c r="G4419" i="1"/>
  <c r="G4415" i="1"/>
  <c r="G4411" i="1"/>
  <c r="G4407" i="1"/>
  <c r="G4403" i="1"/>
  <c r="G4399" i="1"/>
  <c r="G4395" i="1"/>
  <c r="G4391" i="1"/>
  <c r="G4387" i="1"/>
  <c r="G4383" i="1"/>
  <c r="G4379" i="1"/>
  <c r="G4375" i="1"/>
  <c r="G4371" i="1"/>
  <c r="G4367" i="1"/>
  <c r="G4363" i="1"/>
  <c r="G4359" i="1"/>
  <c r="G4355" i="1"/>
  <c r="G4351" i="1"/>
  <c r="G4347" i="1"/>
  <c r="G4343" i="1"/>
  <c r="G4339" i="1"/>
  <c r="G4335" i="1"/>
  <c r="G4331" i="1"/>
  <c r="G4327" i="1"/>
  <c r="G4323" i="1"/>
  <c r="G4319" i="1"/>
  <c r="G4315" i="1"/>
  <c r="G4311" i="1"/>
  <c r="G4307" i="1"/>
  <c r="G4303" i="1"/>
  <c r="G4299" i="1"/>
  <c r="G4295" i="1"/>
  <c r="G4291" i="1"/>
  <c r="G4287" i="1"/>
  <c r="G4283" i="1"/>
  <c r="G4279" i="1"/>
  <c r="G4275" i="1"/>
  <c r="G4271" i="1"/>
  <c r="G4267" i="1"/>
  <c r="G4263" i="1"/>
  <c r="G4259" i="1"/>
  <c r="G4255" i="1"/>
  <c r="G4251" i="1"/>
  <c r="G4247" i="1"/>
  <c r="G4243" i="1"/>
  <c r="G4239" i="1"/>
  <c r="G4235" i="1"/>
  <c r="G4231" i="1"/>
  <c r="G4227" i="1"/>
  <c r="G4223" i="1"/>
  <c r="G4219" i="1"/>
  <c r="G4215" i="1"/>
  <c r="G4211" i="1"/>
  <c r="G4207" i="1"/>
  <c r="G4203" i="1"/>
  <c r="G4199" i="1"/>
  <c r="G4195" i="1"/>
  <c r="G4191" i="1"/>
  <c r="G4187" i="1"/>
  <c r="G4183" i="1"/>
  <c r="G4179" i="1"/>
  <c r="G4175" i="1"/>
  <c r="G4171" i="1"/>
  <c r="G4167" i="1"/>
  <c r="G4163" i="1"/>
  <c r="G4159" i="1"/>
  <c r="G4155" i="1"/>
  <c r="G4151" i="1"/>
  <c r="G4147" i="1"/>
  <c r="G4143" i="1"/>
  <c r="G4139" i="1"/>
  <c r="G4135" i="1"/>
  <c r="G4131" i="1"/>
  <c r="G4127" i="1"/>
  <c r="G4123" i="1"/>
  <c r="G4119" i="1"/>
  <c r="G4115" i="1"/>
  <c r="G4111" i="1"/>
  <c r="G4107" i="1"/>
  <c r="G4103" i="1"/>
  <c r="G4099" i="1"/>
  <c r="G4095" i="1"/>
  <c r="G4091" i="1"/>
  <c r="G4087" i="1"/>
  <c r="G4083" i="1"/>
  <c r="G4079" i="1"/>
  <c r="G4075" i="1"/>
  <c r="G4071" i="1"/>
  <c r="G4067" i="1"/>
  <c r="G4063" i="1"/>
  <c r="G4059" i="1"/>
  <c r="G4055" i="1"/>
  <c r="G4051" i="1"/>
  <c r="G4047" i="1"/>
  <c r="G4043" i="1"/>
  <c r="G4039" i="1"/>
  <c r="G4035" i="1"/>
  <c r="G4031" i="1"/>
  <c r="G4027" i="1"/>
  <c r="G4023" i="1"/>
  <c r="G4019" i="1"/>
  <c r="G4015" i="1"/>
  <c r="G4011" i="1"/>
  <c r="G4007" i="1"/>
  <c r="G4003" i="1"/>
  <c r="G3999" i="1"/>
  <c r="G3995" i="1"/>
  <c r="G3991" i="1"/>
  <c r="G3987" i="1"/>
  <c r="G3983" i="1"/>
  <c r="G3979" i="1"/>
  <c r="G3975" i="1"/>
  <c r="G3971" i="1"/>
  <c r="G3967" i="1"/>
  <c r="G3963" i="1"/>
  <c r="G3959" i="1"/>
  <c r="G3955" i="1"/>
  <c r="G3951" i="1"/>
  <c r="G3947" i="1"/>
  <c r="G3943" i="1"/>
  <c r="G3939" i="1"/>
  <c r="G3935" i="1"/>
  <c r="G3931" i="1"/>
  <c r="G3927" i="1"/>
  <c r="G3923" i="1"/>
  <c r="G3919" i="1"/>
  <c r="G3915" i="1"/>
  <c r="G3911" i="1"/>
  <c r="G3907" i="1"/>
  <c r="G3903" i="1"/>
  <c r="G3899" i="1"/>
  <c r="G3895" i="1"/>
  <c r="G3891" i="1"/>
  <c r="G3887" i="1"/>
  <c r="G3883" i="1"/>
  <c r="G3879" i="1"/>
  <c r="G3875" i="1"/>
  <c r="G3871" i="1"/>
  <c r="G3867" i="1"/>
  <c r="G3863" i="1"/>
  <c r="G3859" i="1"/>
  <c r="G3855" i="1"/>
  <c r="G3851" i="1"/>
  <c r="G3847" i="1"/>
  <c r="G3843" i="1"/>
  <c r="G3839" i="1"/>
  <c r="G3835" i="1"/>
  <c r="G3831" i="1"/>
  <c r="G3827" i="1"/>
  <c r="G3823" i="1"/>
  <c r="G3819" i="1"/>
  <c r="G3815" i="1"/>
  <c r="G3811" i="1"/>
  <c r="G3807" i="1"/>
  <c r="G3803" i="1"/>
  <c r="G3799" i="1"/>
  <c r="G3795" i="1"/>
  <c r="G3791" i="1"/>
  <c r="G3787" i="1"/>
  <c r="G3783" i="1"/>
  <c r="G3779" i="1"/>
  <c r="G3775" i="1"/>
  <c r="G3771" i="1"/>
  <c r="G3767" i="1"/>
  <c r="G3763" i="1"/>
  <c r="G3759" i="1"/>
  <c r="G3755" i="1"/>
  <c r="G3751" i="1"/>
  <c r="G3747" i="1"/>
  <c r="G3743" i="1"/>
  <c r="G3739" i="1"/>
  <c r="G3735" i="1"/>
  <c r="G3731" i="1"/>
  <c r="G3727" i="1"/>
  <c r="G3723" i="1"/>
  <c r="G3719" i="1"/>
  <c r="G3715" i="1"/>
  <c r="G3711" i="1"/>
  <c r="G3707" i="1"/>
  <c r="G3703" i="1"/>
  <c r="G3699" i="1"/>
  <c r="G3695" i="1"/>
  <c r="G3691" i="1"/>
  <c r="G3687" i="1"/>
  <c r="G3683" i="1"/>
  <c r="G3679" i="1"/>
  <c r="G3675" i="1"/>
  <c r="G3671" i="1"/>
  <c r="G3667" i="1"/>
  <c r="G3663" i="1"/>
  <c r="G3659" i="1"/>
  <c r="G3655" i="1"/>
  <c r="G3651" i="1"/>
  <c r="G3647" i="1"/>
  <c r="G3643" i="1"/>
  <c r="G3639" i="1"/>
  <c r="G3635" i="1"/>
  <c r="G3631" i="1"/>
  <c r="G3627" i="1"/>
  <c r="G3623" i="1"/>
  <c r="G3619" i="1"/>
  <c r="G3615" i="1"/>
  <c r="G3611" i="1"/>
  <c r="G3607" i="1"/>
  <c r="G3603" i="1"/>
  <c r="G3599" i="1"/>
  <c r="G3595" i="1"/>
  <c r="G3591" i="1"/>
  <c r="G3587" i="1"/>
  <c r="G3583" i="1"/>
  <c r="G3579" i="1"/>
  <c r="G3575" i="1"/>
  <c r="G3571" i="1"/>
  <c r="G3567" i="1"/>
  <c r="G3563" i="1"/>
  <c r="G3559" i="1"/>
  <c r="G3555" i="1"/>
  <c r="G3551" i="1"/>
  <c r="G3547" i="1"/>
  <c r="G3543" i="1"/>
  <c r="G3539" i="1"/>
  <c r="G3535" i="1"/>
  <c r="G3531" i="1"/>
  <c r="G3527" i="1"/>
  <c r="G3523" i="1"/>
  <c r="G3519" i="1"/>
  <c r="G3515" i="1"/>
  <c r="G3511" i="1"/>
  <c r="G3507" i="1"/>
  <c r="G3503" i="1"/>
  <c r="G3499" i="1"/>
  <c r="G3495" i="1"/>
  <c r="G3491" i="1"/>
  <c r="G3487" i="1"/>
  <c r="G3483" i="1"/>
  <c r="G3479" i="1"/>
  <c r="G3475" i="1"/>
  <c r="G3471" i="1"/>
  <c r="G3467" i="1"/>
  <c r="G3463" i="1"/>
  <c r="G3459" i="1"/>
  <c r="G3455" i="1"/>
  <c r="G3451" i="1"/>
  <c r="G3447" i="1"/>
  <c r="G3443" i="1"/>
  <c r="G3439" i="1"/>
  <c r="G3435" i="1"/>
  <c r="G3431" i="1"/>
  <c r="G3427" i="1"/>
  <c r="G3423" i="1"/>
  <c r="G3419" i="1"/>
  <c r="G3415" i="1"/>
  <c r="G3411" i="1"/>
  <c r="G3407" i="1"/>
  <c r="G3403" i="1"/>
  <c r="G3399" i="1"/>
  <c r="G3395" i="1"/>
  <c r="G3391" i="1"/>
  <c r="G3387" i="1"/>
  <c r="G3383" i="1"/>
  <c r="G3379" i="1"/>
  <c r="G3375" i="1"/>
  <c r="G3371" i="1"/>
  <c r="G3367" i="1"/>
  <c r="G3363" i="1"/>
  <c r="G3359" i="1"/>
  <c r="G3355" i="1"/>
  <c r="G3351" i="1"/>
  <c r="G3347" i="1"/>
  <c r="G3343" i="1"/>
  <c r="G3339" i="1"/>
  <c r="G3335" i="1"/>
  <c r="G3331" i="1"/>
  <c r="G3327" i="1"/>
  <c r="G3323" i="1"/>
  <c r="G3319" i="1"/>
  <c r="G3315" i="1"/>
  <c r="G3311" i="1"/>
  <c r="G3307" i="1"/>
  <c r="G3303" i="1"/>
  <c r="G3299" i="1"/>
  <c r="G3295" i="1"/>
  <c r="G3291" i="1"/>
  <c r="G3287" i="1"/>
  <c r="G3283" i="1"/>
  <c r="G3279" i="1"/>
  <c r="G3275" i="1"/>
  <c r="G3271" i="1"/>
  <c r="G3267" i="1"/>
  <c r="G3263" i="1"/>
  <c r="G3259" i="1"/>
  <c r="G3255" i="1"/>
  <c r="G3251" i="1"/>
  <c r="G3247" i="1"/>
  <c r="G3243" i="1"/>
  <c r="G3239" i="1"/>
  <c r="G3235" i="1"/>
  <c r="G3231" i="1"/>
  <c r="G3227" i="1"/>
  <c r="G3223" i="1"/>
  <c r="G3219" i="1"/>
  <c r="G3215" i="1"/>
  <c r="G3211" i="1"/>
  <c r="G3207" i="1"/>
  <c r="G3203" i="1"/>
  <c r="G3199" i="1"/>
  <c r="G3195" i="1"/>
  <c r="G3191" i="1"/>
  <c r="G3187" i="1"/>
  <c r="G3183" i="1"/>
  <c r="G3179" i="1"/>
  <c r="G3175" i="1"/>
  <c r="G3171" i="1"/>
  <c r="G3167" i="1"/>
  <c r="G3163" i="1"/>
  <c r="G3159" i="1"/>
  <c r="G3155" i="1"/>
  <c r="G3151" i="1"/>
  <c r="G3147" i="1"/>
  <c r="G3143" i="1"/>
  <c r="G3139" i="1"/>
  <c r="G3135" i="1"/>
  <c r="G3131" i="1"/>
  <c r="G3127" i="1"/>
  <c r="G3123" i="1"/>
  <c r="G3119" i="1"/>
  <c r="G3115" i="1"/>
  <c r="G3111" i="1"/>
  <c r="G3107" i="1"/>
  <c r="G3103" i="1"/>
  <c r="G3099" i="1"/>
  <c r="G3095" i="1"/>
  <c r="G3091" i="1"/>
  <c r="G3087" i="1"/>
  <c r="G3083" i="1"/>
  <c r="G3079" i="1"/>
  <c r="G3075" i="1"/>
  <c r="G3071" i="1"/>
  <c r="G3067" i="1"/>
  <c r="G3063" i="1"/>
  <c r="G3059" i="1"/>
  <c r="G3055" i="1"/>
  <c r="G3051" i="1"/>
  <c r="G3047" i="1"/>
  <c r="G3043" i="1"/>
  <c r="G3039" i="1"/>
  <c r="G3035" i="1"/>
  <c r="G3031" i="1"/>
  <c r="G3027" i="1"/>
  <c r="G3023" i="1"/>
  <c r="G3019" i="1"/>
  <c r="G3015" i="1"/>
  <c r="G3011" i="1"/>
  <c r="G3007" i="1"/>
  <c r="G3003" i="1"/>
  <c r="G2999" i="1"/>
  <c r="G2995" i="1"/>
  <c r="G2991" i="1"/>
  <c r="G2987" i="1"/>
  <c r="G2983" i="1"/>
  <c r="G2979" i="1"/>
  <c r="G2975" i="1"/>
  <c r="G2971" i="1"/>
  <c r="G2967" i="1"/>
  <c r="G2963" i="1"/>
  <c r="G2959" i="1"/>
  <c r="G2955" i="1"/>
  <c r="G2951" i="1"/>
  <c r="G2947" i="1"/>
  <c r="G2943" i="1"/>
  <c r="G2939" i="1"/>
  <c r="G2935" i="1"/>
  <c r="G2931" i="1"/>
  <c r="G2927" i="1"/>
  <c r="G2923" i="1"/>
  <c r="G2919" i="1"/>
  <c r="G2915" i="1"/>
  <c r="G2911" i="1"/>
  <c r="G2907" i="1"/>
  <c r="G2903" i="1"/>
  <c r="G2899" i="1"/>
  <c r="G2895" i="1"/>
  <c r="G2891" i="1"/>
  <c r="G2887" i="1"/>
  <c r="G2883" i="1"/>
  <c r="G2879" i="1"/>
  <c r="G2875" i="1"/>
  <c r="G2871" i="1"/>
  <c r="G2867" i="1"/>
  <c r="G2863" i="1"/>
  <c r="G2859" i="1"/>
  <c r="G2855" i="1"/>
  <c r="G2851" i="1"/>
  <c r="G2847" i="1"/>
  <c r="G2843" i="1"/>
  <c r="G2839" i="1"/>
  <c r="G2835" i="1"/>
  <c r="G2831" i="1"/>
  <c r="G2827" i="1"/>
  <c r="G2823" i="1"/>
  <c r="G2819" i="1"/>
  <c r="G2815" i="1"/>
  <c r="G2811" i="1"/>
  <c r="G2807" i="1"/>
  <c r="G2803" i="1"/>
  <c r="G2799" i="1"/>
  <c r="G2795" i="1"/>
  <c r="G2791" i="1"/>
  <c r="G2787" i="1"/>
  <c r="G2783" i="1"/>
  <c r="G2779" i="1"/>
  <c r="G2775" i="1"/>
  <c r="G2771" i="1"/>
  <c r="G2767" i="1"/>
  <c r="G2763" i="1"/>
  <c r="G2759" i="1"/>
  <c r="G2755" i="1"/>
  <c r="G2751" i="1"/>
  <c r="G2747" i="1"/>
  <c r="G2743" i="1"/>
  <c r="G2739" i="1"/>
  <c r="G2735" i="1"/>
  <c r="G2731" i="1"/>
  <c r="G2727" i="1"/>
  <c r="G2723" i="1"/>
  <c r="G2719" i="1"/>
  <c r="G2715" i="1"/>
  <c r="G2711" i="1"/>
  <c r="G2707" i="1"/>
  <c r="G2703" i="1"/>
  <c r="G2699" i="1"/>
  <c r="G2695" i="1"/>
  <c r="G2691" i="1"/>
  <c r="G2687" i="1"/>
  <c r="G2683" i="1"/>
  <c r="G2679" i="1"/>
  <c r="G2675" i="1"/>
  <c r="G2671" i="1"/>
  <c r="G2667" i="1"/>
  <c r="G2663" i="1"/>
  <c r="G2659" i="1"/>
  <c r="G2655" i="1"/>
  <c r="G2651" i="1"/>
  <c r="G2647" i="1"/>
  <c r="G2643" i="1"/>
  <c r="G2639" i="1"/>
  <c r="G2635" i="1"/>
  <c r="G2631" i="1"/>
  <c r="G2627" i="1"/>
  <c r="G2623" i="1"/>
  <c r="G2619" i="1"/>
  <c r="G2615" i="1"/>
  <c r="G2611" i="1"/>
  <c r="G2607" i="1"/>
  <c r="G2603" i="1"/>
  <c r="G2599" i="1"/>
  <c r="G2595" i="1"/>
  <c r="G2591" i="1"/>
  <c r="G2587" i="1"/>
  <c r="G2583" i="1"/>
  <c r="G2579" i="1"/>
  <c r="G2575" i="1"/>
  <c r="G2571" i="1"/>
  <c r="G2567" i="1"/>
  <c r="G2563" i="1"/>
  <c r="G2559" i="1"/>
  <c r="G2555" i="1"/>
  <c r="G2551" i="1"/>
  <c r="G2547" i="1"/>
  <c r="G2543" i="1"/>
  <c r="G2539" i="1"/>
  <c r="G2535" i="1"/>
  <c r="G2531" i="1"/>
  <c r="G2527" i="1"/>
  <c r="G2523" i="1"/>
  <c r="G2519" i="1"/>
  <c r="G2515" i="1"/>
  <c r="G2511" i="1"/>
  <c r="G2507" i="1"/>
  <c r="G2503" i="1"/>
  <c r="G2499" i="1"/>
  <c r="G2495" i="1"/>
  <c r="G2491" i="1"/>
  <c r="G2487" i="1"/>
  <c r="G2483" i="1"/>
  <c r="G2479" i="1"/>
  <c r="G2475" i="1"/>
  <c r="G2471" i="1"/>
  <c r="G2467" i="1"/>
  <c r="G2463" i="1"/>
  <c r="G2459" i="1"/>
  <c r="G2455" i="1"/>
  <c r="G2451" i="1"/>
  <c r="G2447" i="1"/>
  <c r="G2443" i="1"/>
  <c r="G2439" i="1"/>
  <c r="G2435" i="1"/>
  <c r="G2431" i="1"/>
  <c r="G2427" i="1"/>
  <c r="G2423" i="1"/>
  <c r="G2419" i="1"/>
  <c r="G2415" i="1"/>
  <c r="G2411" i="1"/>
  <c r="G2407" i="1"/>
  <c r="G2403" i="1"/>
  <c r="G2399" i="1"/>
  <c r="G2395" i="1"/>
  <c r="G2391" i="1"/>
  <c r="G2387" i="1"/>
  <c r="G2383" i="1"/>
  <c r="G2379" i="1"/>
  <c r="G2375" i="1"/>
  <c r="G2371" i="1"/>
  <c r="G2367" i="1"/>
  <c r="G2363" i="1"/>
  <c r="G2359" i="1"/>
  <c r="G2355" i="1"/>
  <c r="G2351" i="1"/>
  <c r="G2347" i="1"/>
  <c r="G2343" i="1"/>
  <c r="G2339" i="1"/>
  <c r="G2335" i="1"/>
  <c r="G2331" i="1"/>
  <c r="G2327" i="1"/>
  <c r="G2323" i="1"/>
  <c r="G2319" i="1"/>
  <c r="G2315" i="1"/>
  <c r="G2311" i="1"/>
  <c r="G2307" i="1"/>
  <c r="G2303" i="1"/>
  <c r="G2299" i="1"/>
  <c r="G2295" i="1"/>
  <c r="G2291" i="1"/>
  <c r="G2287" i="1"/>
  <c r="G2283" i="1"/>
  <c r="G2279" i="1"/>
  <c r="G2275" i="1"/>
  <c r="G2271" i="1"/>
  <c r="G2267" i="1"/>
  <c r="G2263" i="1"/>
  <c r="G2259" i="1"/>
  <c r="G2255" i="1"/>
  <c r="G2251" i="1"/>
  <c r="G2247" i="1"/>
  <c r="G2243" i="1"/>
  <c r="G2239" i="1"/>
  <c r="G2235" i="1"/>
  <c r="G2231" i="1"/>
  <c r="G2227" i="1"/>
  <c r="G2223" i="1"/>
  <c r="G2219" i="1"/>
  <c r="G2215" i="1"/>
  <c r="G2211" i="1"/>
  <c r="G2207" i="1"/>
  <c r="G2203" i="1"/>
  <c r="G2199" i="1"/>
  <c r="G2195" i="1"/>
  <c r="G2191" i="1"/>
  <c r="G2187" i="1"/>
  <c r="G2183" i="1"/>
  <c r="G2179" i="1"/>
  <c r="G2175" i="1"/>
  <c r="G2171" i="1"/>
  <c r="G2167" i="1"/>
  <c r="G2163" i="1"/>
  <c r="G2159" i="1"/>
  <c r="G2155" i="1"/>
  <c r="G2151" i="1"/>
  <c r="G2147" i="1"/>
  <c r="G2143" i="1"/>
  <c r="G2139" i="1"/>
  <c r="G2135" i="1"/>
  <c r="G2131" i="1"/>
  <c r="G2127" i="1"/>
  <c r="G2123" i="1"/>
  <c r="G2119" i="1"/>
  <c r="G2115" i="1"/>
  <c r="G2111" i="1"/>
  <c r="G2107" i="1"/>
  <c r="G2103" i="1"/>
  <c r="G2099" i="1"/>
  <c r="G2095" i="1"/>
  <c r="G2091" i="1"/>
  <c r="G2087" i="1"/>
  <c r="G2083" i="1"/>
  <c r="G2079" i="1"/>
  <c r="G2075" i="1"/>
  <c r="G2071" i="1"/>
  <c r="G2067" i="1"/>
  <c r="G2063" i="1"/>
  <c r="G2059" i="1"/>
  <c r="G2055" i="1"/>
  <c r="G2051" i="1"/>
  <c r="G2047" i="1"/>
  <c r="G2043" i="1"/>
  <c r="G2039" i="1"/>
  <c r="G2035" i="1"/>
  <c r="G2031" i="1"/>
  <c r="G2027" i="1"/>
  <c r="G2023" i="1"/>
  <c r="G2019" i="1"/>
  <c r="G2015" i="1"/>
  <c r="G2011" i="1"/>
  <c r="G2007" i="1"/>
  <c r="G2003" i="1"/>
  <c r="G1999" i="1"/>
  <c r="G1995" i="1"/>
  <c r="G1991" i="1"/>
  <c r="G1987" i="1"/>
  <c r="G1983" i="1"/>
  <c r="G1979" i="1"/>
  <c r="G1975" i="1"/>
  <c r="G1971" i="1"/>
  <c r="G1967" i="1"/>
  <c r="G1963" i="1"/>
  <c r="G1959" i="1"/>
  <c r="G1955" i="1"/>
  <c r="G1951" i="1"/>
  <c r="G1947" i="1"/>
  <c r="G1943" i="1"/>
  <c r="G1939" i="1"/>
  <c r="G1935" i="1"/>
  <c r="G1931" i="1"/>
  <c r="G1927" i="1"/>
  <c r="G1923" i="1"/>
  <c r="G1919" i="1"/>
  <c r="G1915" i="1"/>
  <c r="G1911" i="1"/>
  <c r="G1907" i="1"/>
  <c r="G1903" i="1"/>
  <c r="G1899" i="1"/>
  <c r="G1895" i="1"/>
  <c r="G1891" i="1"/>
  <c r="G1887" i="1"/>
  <c r="G1883" i="1"/>
  <c r="G1879" i="1"/>
  <c r="G1875" i="1"/>
  <c r="G1871" i="1"/>
  <c r="G1867" i="1"/>
  <c r="G1863" i="1"/>
  <c r="G1859" i="1"/>
  <c r="G1855" i="1"/>
  <c r="G1851" i="1"/>
  <c r="G1847" i="1"/>
  <c r="G1843" i="1"/>
  <c r="G1839" i="1"/>
  <c r="G1835" i="1"/>
  <c r="G1831" i="1"/>
  <c r="G1827" i="1"/>
  <c r="G1823" i="1"/>
  <c r="G1819" i="1"/>
  <c r="G1815" i="1"/>
  <c r="G1811" i="1"/>
  <c r="G1807" i="1"/>
  <c r="G1803" i="1"/>
  <c r="G1799" i="1"/>
  <c r="G1795" i="1"/>
  <c r="G1791" i="1"/>
  <c r="G1787" i="1"/>
  <c r="G1783" i="1"/>
  <c r="G1779" i="1"/>
  <c r="G1775" i="1"/>
  <c r="G1771" i="1"/>
  <c r="G1767" i="1"/>
  <c r="G1763" i="1"/>
  <c r="G1759" i="1"/>
  <c r="G1755" i="1"/>
  <c r="G1751" i="1"/>
  <c r="G1747" i="1"/>
  <c r="G1743" i="1"/>
  <c r="G1739" i="1"/>
  <c r="G1735" i="1"/>
  <c r="G1731" i="1"/>
  <c r="G1727" i="1"/>
  <c r="G1723" i="1"/>
  <c r="G1719" i="1"/>
  <c r="G1715" i="1"/>
  <c r="G1711" i="1"/>
  <c r="G1707" i="1"/>
  <c r="G1703" i="1"/>
  <c r="G1699" i="1"/>
  <c r="G1695" i="1"/>
  <c r="G1691" i="1"/>
  <c r="G1687" i="1"/>
  <c r="G1683" i="1"/>
  <c r="G1679" i="1"/>
  <c r="G1675" i="1"/>
  <c r="G1671" i="1"/>
  <c r="G1667" i="1"/>
  <c r="G1663" i="1"/>
  <c r="G1659" i="1"/>
  <c r="G1655" i="1"/>
  <c r="G1651" i="1"/>
  <c r="G1647" i="1"/>
  <c r="G1643" i="1"/>
  <c r="G1639" i="1"/>
  <c r="G1635" i="1"/>
  <c r="G1631" i="1"/>
  <c r="G1627" i="1"/>
  <c r="G1623" i="1"/>
  <c r="G1619" i="1"/>
  <c r="G1615" i="1"/>
  <c r="G1611" i="1"/>
  <c r="G1607" i="1"/>
  <c r="G1603" i="1"/>
  <c r="G1599" i="1"/>
  <c r="G1595" i="1"/>
  <c r="G1591" i="1"/>
  <c r="G1587" i="1"/>
  <c r="G1583" i="1"/>
  <c r="G1579" i="1"/>
  <c r="G1575" i="1"/>
  <c r="G1571" i="1"/>
  <c r="G1567" i="1"/>
  <c r="G1563" i="1"/>
  <c r="G1559" i="1"/>
  <c r="G1555" i="1"/>
  <c r="G1551" i="1"/>
  <c r="G1547" i="1"/>
  <c r="G1543" i="1"/>
  <c r="G1539" i="1"/>
  <c r="G1535" i="1"/>
  <c r="G1531" i="1"/>
  <c r="G1527" i="1"/>
  <c r="G1523" i="1"/>
  <c r="G1519" i="1"/>
  <c r="G1515" i="1"/>
  <c r="G1511" i="1"/>
  <c r="G1507" i="1"/>
  <c r="G1503" i="1"/>
  <c r="G1499" i="1"/>
  <c r="G1495" i="1"/>
  <c r="G1491" i="1"/>
  <c r="G1487" i="1"/>
  <c r="G1483" i="1"/>
  <c r="G1479" i="1"/>
  <c r="G1475" i="1"/>
  <c r="G1471" i="1"/>
  <c r="G1467" i="1"/>
  <c r="G1463" i="1"/>
  <c r="G1459" i="1"/>
  <c r="G1455" i="1"/>
  <c r="G1451" i="1"/>
  <c r="G1447" i="1"/>
  <c r="G1443" i="1"/>
  <c r="G1439" i="1"/>
  <c r="G1435" i="1"/>
  <c r="G1431" i="1"/>
  <c r="G1427" i="1"/>
  <c r="G1423" i="1"/>
  <c r="G1419" i="1"/>
  <c r="G1415" i="1"/>
  <c r="G1411" i="1"/>
  <c r="G1407" i="1"/>
  <c r="G1403" i="1"/>
  <c r="G1399" i="1"/>
  <c r="G1395" i="1"/>
  <c r="G1391" i="1"/>
  <c r="G1387" i="1"/>
  <c r="G1383" i="1"/>
  <c r="G1379" i="1"/>
  <c r="G1375" i="1"/>
  <c r="G1371" i="1"/>
  <c r="G1367" i="1"/>
  <c r="G1363" i="1"/>
  <c r="G1359" i="1"/>
  <c r="G1355" i="1"/>
  <c r="G1351" i="1"/>
  <c r="G1347" i="1"/>
  <c r="G1343" i="1"/>
  <c r="G1339" i="1"/>
  <c r="G1335" i="1"/>
  <c r="G1331" i="1"/>
  <c r="G1327" i="1"/>
  <c r="G1323" i="1"/>
  <c r="G1319" i="1"/>
  <c r="G1315" i="1"/>
  <c r="G1311" i="1"/>
  <c r="G1307" i="1"/>
  <c r="G1303" i="1"/>
  <c r="G1299" i="1"/>
  <c r="G1295" i="1"/>
  <c r="G1291" i="1"/>
  <c r="G1287" i="1"/>
  <c r="G1283" i="1"/>
  <c r="G1279" i="1"/>
  <c r="G1275" i="1"/>
  <c r="G1271" i="1"/>
  <c r="G1267" i="1"/>
  <c r="G1263" i="1"/>
  <c r="G1259" i="1"/>
  <c r="G1255" i="1"/>
  <c r="G1251" i="1"/>
  <c r="G1247" i="1"/>
  <c r="G1243" i="1"/>
  <c r="G1239" i="1"/>
  <c r="G1235" i="1"/>
  <c r="G1231" i="1"/>
  <c r="G1227" i="1"/>
  <c r="G1223" i="1"/>
  <c r="G1219" i="1"/>
  <c r="G1215" i="1"/>
  <c r="G1211" i="1"/>
  <c r="G1207" i="1"/>
  <c r="G1203" i="1"/>
  <c r="G1199" i="1"/>
  <c r="G1195" i="1"/>
  <c r="G1191" i="1"/>
  <c r="G1187" i="1"/>
  <c r="G1183" i="1"/>
  <c r="G1179" i="1"/>
  <c r="G1175" i="1"/>
  <c r="G1171" i="1"/>
  <c r="G1167" i="1"/>
  <c r="G1163" i="1"/>
  <c r="G1159" i="1"/>
  <c r="G1155" i="1"/>
  <c r="G1151" i="1"/>
  <c r="G1147" i="1"/>
  <c r="G1143" i="1"/>
  <c r="G1139" i="1"/>
  <c r="G1135" i="1"/>
  <c r="G1131" i="1"/>
  <c r="G1127" i="1"/>
  <c r="G1123" i="1"/>
  <c r="G1119" i="1"/>
  <c r="G1115" i="1"/>
  <c r="G1111" i="1"/>
  <c r="G1107" i="1"/>
  <c r="G1103" i="1"/>
  <c r="G1099" i="1"/>
  <c r="G1095" i="1"/>
  <c r="G1091" i="1"/>
  <c r="G1087" i="1"/>
  <c r="G1083" i="1"/>
  <c r="G1079" i="1"/>
  <c r="G1075" i="1"/>
  <c r="G1071" i="1"/>
  <c r="G1067" i="1"/>
  <c r="G1063" i="1"/>
  <c r="G1059" i="1"/>
  <c r="G1055" i="1"/>
  <c r="G1051" i="1"/>
  <c r="G1047" i="1"/>
  <c r="G1043" i="1"/>
  <c r="G1039" i="1"/>
  <c r="G1035" i="1"/>
  <c r="G1031" i="1"/>
  <c r="G1027" i="1"/>
  <c r="G1023" i="1"/>
  <c r="G1019" i="1"/>
  <c r="G1015" i="1"/>
  <c r="G1011" i="1"/>
  <c r="G1007" i="1"/>
  <c r="G1003" i="1"/>
  <c r="G999" i="1"/>
  <c r="G995" i="1"/>
  <c r="G991" i="1"/>
  <c r="G987" i="1"/>
  <c r="G983" i="1"/>
  <c r="G979" i="1"/>
  <c r="G975" i="1"/>
  <c r="G971" i="1"/>
  <c r="G967" i="1"/>
  <c r="G963" i="1"/>
  <c r="G959" i="1"/>
  <c r="G955" i="1"/>
  <c r="G951" i="1"/>
  <c r="G947" i="1"/>
  <c r="G943" i="1"/>
  <c r="G939" i="1"/>
  <c r="G935" i="1"/>
  <c r="G931" i="1"/>
  <c r="G927" i="1"/>
  <c r="G923" i="1"/>
  <c r="G919" i="1"/>
  <c r="G915" i="1"/>
  <c r="G911" i="1"/>
  <c r="G907" i="1"/>
  <c r="G903" i="1"/>
  <c r="G899" i="1"/>
  <c r="G895" i="1"/>
  <c r="G891" i="1"/>
  <c r="G887" i="1"/>
  <c r="G883" i="1"/>
  <c r="G879" i="1"/>
  <c r="G875" i="1"/>
  <c r="G871" i="1"/>
  <c r="G867" i="1"/>
  <c r="G863" i="1"/>
  <c r="G859" i="1"/>
  <c r="G855" i="1"/>
  <c r="G851" i="1"/>
  <c r="G847" i="1"/>
  <c r="G843" i="1"/>
  <c r="G839" i="1"/>
  <c r="G835" i="1"/>
  <c r="G831" i="1"/>
  <c r="G827" i="1"/>
  <c r="G823" i="1"/>
  <c r="G819" i="1"/>
  <c r="G815" i="1"/>
  <c r="G811" i="1"/>
  <c r="G807" i="1"/>
  <c r="G803" i="1"/>
  <c r="G799" i="1"/>
  <c r="G795" i="1"/>
  <c r="G791" i="1"/>
  <c r="G787" i="1"/>
  <c r="G783" i="1"/>
  <c r="G779" i="1"/>
  <c r="G775" i="1"/>
  <c r="G771" i="1"/>
  <c r="G767" i="1"/>
  <c r="G763" i="1"/>
  <c r="G759" i="1"/>
  <c r="G755" i="1"/>
  <c r="G751" i="1"/>
  <c r="G747" i="1"/>
  <c r="G743" i="1"/>
  <c r="G739" i="1"/>
  <c r="G735" i="1"/>
  <c r="G731" i="1"/>
  <c r="G727" i="1"/>
  <c r="G723" i="1"/>
  <c r="G719" i="1"/>
  <c r="G715" i="1"/>
  <c r="G711" i="1"/>
  <c r="G707" i="1"/>
  <c r="G703" i="1"/>
  <c r="G699" i="1"/>
  <c r="G695" i="1"/>
  <c r="G691" i="1"/>
  <c r="G687" i="1"/>
  <c r="G683" i="1"/>
  <c r="G679" i="1"/>
  <c r="G675" i="1"/>
  <c r="G671" i="1"/>
  <c r="G667" i="1"/>
  <c r="G663" i="1"/>
  <c r="G659" i="1"/>
  <c r="G655" i="1"/>
  <c r="G651" i="1"/>
  <c r="G647" i="1"/>
  <c r="G643" i="1"/>
  <c r="G639" i="1"/>
  <c r="G635" i="1"/>
  <c r="G631" i="1"/>
  <c r="G627" i="1"/>
  <c r="G623" i="1"/>
  <c r="G619" i="1"/>
  <c r="G615" i="1"/>
  <c r="G611" i="1"/>
  <c r="G607" i="1"/>
  <c r="G603" i="1"/>
  <c r="G599" i="1"/>
  <c r="G595" i="1"/>
  <c r="G591" i="1"/>
  <c r="G587" i="1"/>
  <c r="G583" i="1"/>
  <c r="G579" i="1"/>
  <c r="G575" i="1"/>
  <c r="G571" i="1"/>
  <c r="G567" i="1"/>
  <c r="G563" i="1"/>
  <c r="G559" i="1"/>
  <c r="G555" i="1"/>
  <c r="G551" i="1"/>
  <c r="G547" i="1"/>
  <c r="G543" i="1"/>
  <c r="G539" i="1"/>
  <c r="G535" i="1"/>
  <c r="G531" i="1"/>
  <c r="G527" i="1"/>
  <c r="G523" i="1"/>
  <c r="G519" i="1"/>
  <c r="G515" i="1"/>
  <c r="G511" i="1"/>
  <c r="G507" i="1"/>
  <c r="G503" i="1"/>
  <c r="G499" i="1"/>
  <c r="G495" i="1"/>
  <c r="G491" i="1"/>
  <c r="G487" i="1"/>
  <c r="G483" i="1"/>
  <c r="G479" i="1"/>
  <c r="G475" i="1"/>
  <c r="G471" i="1"/>
  <c r="G467" i="1"/>
  <c r="G463" i="1"/>
  <c r="G459" i="1"/>
  <c r="G455" i="1"/>
  <c r="G451" i="1"/>
  <c r="G447" i="1"/>
  <c r="G443" i="1"/>
  <c r="G439" i="1"/>
  <c r="G435" i="1"/>
  <c r="G431" i="1"/>
  <c r="G427" i="1"/>
  <c r="G423" i="1"/>
  <c r="G419" i="1"/>
  <c r="G415" i="1"/>
  <c r="G411" i="1"/>
  <c r="G407" i="1"/>
  <c r="G403" i="1"/>
  <c r="G399" i="1"/>
  <c r="G395" i="1"/>
  <c r="G391" i="1"/>
  <c r="G387" i="1"/>
  <c r="G383" i="1"/>
  <c r="G379" i="1"/>
  <c r="G375" i="1"/>
  <c r="G37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J9" i="1" l="1"/>
  <c r="J13" i="1"/>
  <c r="J17" i="1"/>
  <c r="J21" i="1"/>
  <c r="J25" i="1"/>
  <c r="J29" i="1"/>
  <c r="J33" i="1"/>
  <c r="J37" i="1"/>
  <c r="J41" i="1"/>
  <c r="J45" i="1"/>
  <c r="J49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21" i="1"/>
  <c r="J125" i="1"/>
  <c r="J129" i="1"/>
  <c r="J133" i="1"/>
  <c r="J137" i="1"/>
  <c r="J141" i="1"/>
  <c r="J145" i="1"/>
  <c r="J149" i="1"/>
  <c r="J153" i="1"/>
  <c r="J157" i="1"/>
  <c r="J161" i="1"/>
  <c r="J165" i="1"/>
  <c r="J169" i="1"/>
  <c r="J173" i="1"/>
  <c r="J177" i="1"/>
  <c r="J181" i="1"/>
  <c r="J185" i="1"/>
  <c r="J189" i="1"/>
  <c r="J193" i="1"/>
  <c r="J197" i="1"/>
  <c r="J201" i="1"/>
  <c r="J205" i="1"/>
  <c r="J209" i="1"/>
  <c r="J213" i="1"/>
  <c r="J217" i="1"/>
  <c r="J221" i="1"/>
  <c r="J225" i="1"/>
  <c r="J229" i="1"/>
  <c r="J233" i="1"/>
  <c r="J237" i="1"/>
  <c r="J241" i="1"/>
  <c r="J245" i="1"/>
  <c r="J249" i="1"/>
  <c r="J253" i="1"/>
  <c r="J257" i="1"/>
  <c r="J261" i="1"/>
  <c r="J265" i="1"/>
  <c r="J269" i="1"/>
  <c r="J273" i="1"/>
  <c r="J277" i="1"/>
  <c r="J281" i="1"/>
  <c r="J285" i="1"/>
  <c r="J289" i="1"/>
  <c r="J293" i="1"/>
  <c r="J297" i="1"/>
  <c r="J301" i="1"/>
  <c r="J305" i="1"/>
  <c r="J309" i="1"/>
  <c r="J313" i="1"/>
  <c r="J317" i="1"/>
  <c r="J321" i="1"/>
  <c r="J325" i="1"/>
  <c r="J329" i="1"/>
  <c r="J333" i="1"/>
  <c r="J337" i="1"/>
  <c r="J341" i="1"/>
  <c r="J345" i="1"/>
  <c r="J10" i="1"/>
  <c r="J15" i="1"/>
  <c r="J20" i="1"/>
  <c r="J26" i="1"/>
  <c r="J31" i="1"/>
  <c r="J36" i="1"/>
  <c r="J42" i="1"/>
  <c r="J47" i="1"/>
  <c r="J52" i="1"/>
  <c r="J58" i="1"/>
  <c r="J63" i="1"/>
  <c r="J68" i="1"/>
  <c r="J74" i="1"/>
  <c r="J79" i="1"/>
  <c r="J84" i="1"/>
  <c r="J90" i="1"/>
  <c r="J95" i="1"/>
  <c r="J100" i="1"/>
  <c r="J106" i="1"/>
  <c r="J111" i="1"/>
  <c r="J116" i="1"/>
  <c r="J122" i="1"/>
  <c r="J127" i="1"/>
  <c r="J132" i="1"/>
  <c r="J138" i="1"/>
  <c r="J143" i="1"/>
  <c r="J148" i="1"/>
  <c r="J154" i="1"/>
  <c r="J159" i="1"/>
  <c r="J164" i="1"/>
  <c r="J170" i="1"/>
  <c r="J175" i="1"/>
  <c r="J180" i="1"/>
  <c r="J186" i="1"/>
  <c r="J191" i="1"/>
  <c r="J196" i="1"/>
  <c r="J202" i="1"/>
  <c r="J207" i="1"/>
  <c r="J212" i="1"/>
  <c r="J218" i="1"/>
  <c r="J223" i="1"/>
  <c r="J228" i="1"/>
  <c r="J234" i="1"/>
  <c r="J239" i="1"/>
  <c r="J244" i="1"/>
  <c r="J250" i="1"/>
  <c r="J255" i="1"/>
  <c r="J260" i="1"/>
  <c r="J266" i="1"/>
  <c r="J271" i="1"/>
  <c r="J276" i="1"/>
  <c r="J282" i="1"/>
  <c r="J287" i="1"/>
  <c r="J292" i="1"/>
  <c r="J298" i="1"/>
  <c r="J303" i="1"/>
  <c r="J308" i="1"/>
  <c r="J314" i="1"/>
  <c r="J319" i="1"/>
  <c r="J324" i="1"/>
  <c r="J330" i="1"/>
  <c r="J335" i="1"/>
  <c r="J340" i="1"/>
  <c r="J346" i="1"/>
  <c r="J350" i="1"/>
  <c r="J354" i="1"/>
  <c r="J358" i="1"/>
  <c r="J362" i="1"/>
  <c r="J366" i="1"/>
  <c r="J370" i="1"/>
  <c r="J374" i="1"/>
  <c r="J378" i="1"/>
  <c r="J382" i="1"/>
  <c r="J386" i="1"/>
  <c r="J390" i="1"/>
  <c r="J394" i="1"/>
  <c r="J398" i="1"/>
  <c r="J402" i="1"/>
  <c r="J406" i="1"/>
  <c r="J410" i="1"/>
  <c r="J414" i="1"/>
  <c r="J418" i="1"/>
  <c r="J422" i="1"/>
  <c r="J426" i="1"/>
  <c r="J430" i="1"/>
  <c r="J434" i="1"/>
  <c r="J438" i="1"/>
  <c r="J442" i="1"/>
  <c r="J446" i="1"/>
  <c r="J450" i="1"/>
  <c r="J454" i="1"/>
  <c r="J458" i="1"/>
  <c r="J462" i="1"/>
  <c r="J466" i="1"/>
  <c r="J470" i="1"/>
  <c r="J474" i="1"/>
  <c r="J478" i="1"/>
  <c r="J482" i="1"/>
  <c r="J486" i="1"/>
  <c r="J490" i="1"/>
  <c r="J494" i="1"/>
  <c r="J498" i="1"/>
  <c r="J502" i="1"/>
  <c r="J506" i="1"/>
  <c r="J510" i="1"/>
  <c r="J514" i="1"/>
  <c r="J518" i="1"/>
  <c r="J522" i="1"/>
  <c r="J526" i="1"/>
  <c r="J530" i="1"/>
  <c r="J534" i="1"/>
  <c r="J538" i="1"/>
  <c r="J542" i="1"/>
  <c r="J546" i="1"/>
  <c r="J550" i="1"/>
  <c r="J554" i="1"/>
  <c r="J558" i="1"/>
  <c r="J562" i="1"/>
  <c r="J566" i="1"/>
  <c r="J570" i="1"/>
  <c r="J574" i="1"/>
  <c r="J578" i="1"/>
  <c r="J582" i="1"/>
  <c r="J586" i="1"/>
  <c r="J590" i="1"/>
  <c r="J594" i="1"/>
  <c r="J598" i="1"/>
  <c r="J602" i="1"/>
  <c r="J606" i="1"/>
  <c r="J610" i="1"/>
  <c r="J614" i="1"/>
  <c r="J618" i="1"/>
  <c r="J622" i="1"/>
  <c r="J626" i="1"/>
  <c r="J630" i="1"/>
  <c r="J634" i="1"/>
  <c r="J638" i="1"/>
  <c r="J642" i="1"/>
  <c r="J646" i="1"/>
  <c r="J650" i="1"/>
  <c r="J654" i="1"/>
  <c r="J658" i="1"/>
  <c r="J662" i="1"/>
  <c r="J666" i="1"/>
  <c r="J670" i="1"/>
  <c r="J674" i="1"/>
  <c r="J678" i="1"/>
  <c r="J682" i="1"/>
  <c r="J686" i="1"/>
  <c r="J690" i="1"/>
  <c r="J694" i="1"/>
  <c r="J698" i="1"/>
  <c r="J702" i="1"/>
  <c r="J706" i="1"/>
  <c r="J710" i="1"/>
  <c r="J714" i="1"/>
  <c r="J718" i="1"/>
  <c r="J722" i="1"/>
  <c r="J726" i="1"/>
  <c r="J730" i="1"/>
  <c r="J734" i="1"/>
  <c r="J738" i="1"/>
  <c r="J742" i="1"/>
  <c r="J746" i="1"/>
  <c r="J750" i="1"/>
  <c r="J754" i="1"/>
  <c r="J758" i="1"/>
  <c r="J762" i="1"/>
  <c r="J766" i="1"/>
  <c r="J770" i="1"/>
  <c r="J11" i="1"/>
  <c r="J18" i="1"/>
  <c r="J24" i="1"/>
  <c r="J32" i="1"/>
  <c r="J39" i="1"/>
  <c r="J46" i="1"/>
  <c r="J54" i="1"/>
  <c r="J60" i="1"/>
  <c r="J67" i="1"/>
  <c r="J75" i="1"/>
  <c r="J82" i="1"/>
  <c r="J88" i="1"/>
  <c r="J96" i="1"/>
  <c r="J103" i="1"/>
  <c r="J110" i="1"/>
  <c r="J118" i="1"/>
  <c r="J124" i="1"/>
  <c r="J131" i="1"/>
  <c r="J139" i="1"/>
  <c r="J146" i="1"/>
  <c r="J152" i="1"/>
  <c r="J160" i="1"/>
  <c r="J167" i="1"/>
  <c r="J174" i="1"/>
  <c r="J182" i="1"/>
  <c r="J188" i="1"/>
  <c r="J195" i="1"/>
  <c r="J203" i="1"/>
  <c r="J210" i="1"/>
  <c r="J216" i="1"/>
  <c r="J224" i="1"/>
  <c r="J231" i="1"/>
  <c r="J238" i="1"/>
  <c r="J246" i="1"/>
  <c r="J252" i="1"/>
  <c r="J259" i="1"/>
  <c r="J267" i="1"/>
  <c r="J274" i="1"/>
  <c r="J280" i="1"/>
  <c r="J288" i="1"/>
  <c r="J295" i="1"/>
  <c r="J302" i="1"/>
  <c r="J310" i="1"/>
  <c r="J316" i="1"/>
  <c r="J323" i="1"/>
  <c r="J331" i="1"/>
  <c r="J338" i="1"/>
  <c r="J344" i="1"/>
  <c r="J351" i="1"/>
  <c r="J356" i="1"/>
  <c r="J361" i="1"/>
  <c r="J367" i="1"/>
  <c r="J372" i="1"/>
  <c r="J377" i="1"/>
  <c r="J383" i="1"/>
  <c r="J388" i="1"/>
  <c r="J393" i="1"/>
  <c r="J399" i="1"/>
  <c r="J404" i="1"/>
  <c r="J409" i="1"/>
  <c r="J415" i="1"/>
  <c r="J420" i="1"/>
  <c r="J425" i="1"/>
  <c r="J431" i="1"/>
  <c r="J436" i="1"/>
  <c r="J441" i="1"/>
  <c r="J447" i="1"/>
  <c r="J452" i="1"/>
  <c r="J457" i="1"/>
  <c r="J463" i="1"/>
  <c r="J468" i="1"/>
  <c r="J473" i="1"/>
  <c r="J479" i="1"/>
  <c r="J484" i="1"/>
  <c r="J489" i="1"/>
  <c r="J495" i="1"/>
  <c r="J500" i="1"/>
  <c r="J505" i="1"/>
  <c r="J511" i="1"/>
  <c r="J516" i="1"/>
  <c r="J521" i="1"/>
  <c r="J527" i="1"/>
  <c r="J532" i="1"/>
  <c r="J537" i="1"/>
  <c r="J543" i="1"/>
  <c r="J548" i="1"/>
  <c r="J553" i="1"/>
  <c r="J559" i="1"/>
  <c r="J564" i="1"/>
  <c r="J569" i="1"/>
  <c r="J575" i="1"/>
  <c r="J580" i="1"/>
  <c r="J585" i="1"/>
  <c r="J591" i="1"/>
  <c r="J596" i="1"/>
  <c r="J601" i="1"/>
  <c r="J607" i="1"/>
  <c r="J612" i="1"/>
  <c r="J617" i="1"/>
  <c r="J623" i="1"/>
  <c r="J628" i="1"/>
  <c r="J633" i="1"/>
  <c r="J639" i="1"/>
  <c r="J644" i="1"/>
  <c r="J649" i="1"/>
  <c r="J655" i="1"/>
  <c r="J660" i="1"/>
  <c r="J665" i="1"/>
  <c r="J671" i="1"/>
  <c r="J676" i="1"/>
  <c r="J681" i="1"/>
  <c r="J687" i="1"/>
  <c r="J692" i="1"/>
  <c r="J697" i="1"/>
  <c r="J703" i="1"/>
  <c r="J708" i="1"/>
  <c r="J713" i="1"/>
  <c r="J719" i="1"/>
  <c r="J724" i="1"/>
  <c r="J729" i="1"/>
  <c r="J735" i="1"/>
  <c r="J740" i="1"/>
  <c r="J745" i="1"/>
  <c r="J751" i="1"/>
  <c r="J756" i="1"/>
  <c r="J761" i="1"/>
  <c r="J767" i="1"/>
  <c r="J772" i="1"/>
  <c r="J776" i="1"/>
  <c r="J780" i="1"/>
  <c r="J784" i="1"/>
  <c r="J788" i="1"/>
  <c r="J792" i="1"/>
  <c r="J796" i="1"/>
  <c r="J800" i="1"/>
  <c r="J804" i="1"/>
  <c r="J808" i="1"/>
  <c r="J812" i="1"/>
  <c r="J816" i="1"/>
  <c r="J820" i="1"/>
  <c r="J824" i="1"/>
  <c r="J828" i="1"/>
  <c r="J832" i="1"/>
  <c r="J836" i="1"/>
  <c r="J840" i="1"/>
  <c r="J844" i="1"/>
  <c r="J848" i="1"/>
  <c r="J852" i="1"/>
  <c r="J856" i="1"/>
  <c r="J860" i="1"/>
  <c r="J864" i="1"/>
  <c r="J868" i="1"/>
  <c r="J872" i="1"/>
  <c r="J876" i="1"/>
  <c r="J880" i="1"/>
  <c r="J884" i="1"/>
  <c r="J888" i="1"/>
  <c r="J892" i="1"/>
  <c r="J896" i="1"/>
  <c r="J900" i="1"/>
  <c r="J904" i="1"/>
  <c r="J908" i="1"/>
  <c r="J912" i="1"/>
  <c r="J916" i="1"/>
  <c r="J920" i="1"/>
  <c r="J924" i="1"/>
  <c r="J928" i="1"/>
  <c r="J932" i="1"/>
  <c r="J936" i="1"/>
  <c r="J940" i="1"/>
  <c r="J944" i="1"/>
  <c r="J948" i="1"/>
  <c r="J952" i="1"/>
  <c r="J956" i="1"/>
  <c r="J960" i="1"/>
  <c r="J964" i="1"/>
  <c r="J968" i="1"/>
  <c r="J972" i="1"/>
  <c r="J976" i="1"/>
  <c r="J980" i="1"/>
  <c r="J984" i="1"/>
  <c r="J988" i="1"/>
  <c r="J992" i="1"/>
  <c r="J996" i="1"/>
  <c r="J1000" i="1"/>
  <c r="J1004" i="1"/>
  <c r="J1008" i="1"/>
  <c r="J1012" i="1"/>
  <c r="J1016" i="1"/>
  <c r="J1020" i="1"/>
  <c r="J1024" i="1"/>
  <c r="J1028" i="1"/>
  <c r="J1032" i="1"/>
  <c r="J1036" i="1"/>
  <c r="J1040" i="1"/>
  <c r="J1044" i="1"/>
  <c r="J1048" i="1"/>
  <c r="J1052" i="1"/>
  <c r="J1056" i="1"/>
  <c r="J1060" i="1"/>
  <c r="J1064" i="1"/>
  <c r="J1068" i="1"/>
  <c r="J1072" i="1"/>
  <c r="J1076" i="1"/>
  <c r="J1080" i="1"/>
  <c r="J1084" i="1"/>
  <c r="J1088" i="1"/>
  <c r="J1092" i="1"/>
  <c r="J1096" i="1"/>
  <c r="J1100" i="1"/>
  <c r="J1104" i="1"/>
  <c r="J1108" i="1"/>
  <c r="J1112" i="1"/>
  <c r="J1116" i="1"/>
  <c r="J1120" i="1"/>
  <c r="J1124" i="1"/>
  <c r="J1128" i="1"/>
  <c r="J1132" i="1"/>
  <c r="J1136" i="1"/>
  <c r="J1140" i="1"/>
  <c r="J1144" i="1"/>
  <c r="J1148" i="1"/>
  <c r="J1152" i="1"/>
  <c r="J1156" i="1"/>
  <c r="J1160" i="1"/>
  <c r="J1164" i="1"/>
  <c r="J1168" i="1"/>
  <c r="J1172" i="1"/>
  <c r="J1176" i="1"/>
  <c r="J1180" i="1"/>
  <c r="J1184" i="1"/>
  <c r="J1188" i="1"/>
  <c r="J1192" i="1"/>
  <c r="J1196" i="1"/>
  <c r="J1200" i="1"/>
  <c r="J1204" i="1"/>
  <c r="J1208" i="1"/>
  <c r="J1212" i="1"/>
  <c r="J1216" i="1"/>
  <c r="J1220" i="1"/>
  <c r="J1224" i="1"/>
  <c r="J1228" i="1"/>
  <c r="J1232" i="1"/>
  <c r="J1236" i="1"/>
  <c r="J1240" i="1"/>
  <c r="J1244" i="1"/>
  <c r="J1248" i="1"/>
  <c r="J1252" i="1"/>
  <c r="J1256" i="1"/>
  <c r="J1260" i="1"/>
  <c r="J1264" i="1"/>
  <c r="J1268" i="1"/>
  <c r="J1272" i="1"/>
  <c r="J1276" i="1"/>
  <c r="J1280" i="1"/>
  <c r="J1284" i="1"/>
  <c r="J1288" i="1"/>
  <c r="J1292" i="1"/>
  <c r="J1296" i="1"/>
  <c r="J1300" i="1"/>
  <c r="J1304" i="1"/>
  <c r="J1308" i="1"/>
  <c r="J1312" i="1"/>
  <c r="J1316" i="1"/>
  <c r="J1320" i="1"/>
  <c r="J1324" i="1"/>
  <c r="J1328" i="1"/>
  <c r="J1332" i="1"/>
  <c r="J1336" i="1"/>
  <c r="J1340" i="1"/>
  <c r="J1344" i="1"/>
  <c r="J1348" i="1"/>
  <c r="J1352" i="1"/>
  <c r="J1356" i="1"/>
  <c r="J1360" i="1"/>
  <c r="J1364" i="1"/>
  <c r="J1368" i="1"/>
  <c r="J1372" i="1"/>
  <c r="J1376" i="1"/>
  <c r="J1380" i="1"/>
  <c r="J1384" i="1"/>
  <c r="J1388" i="1"/>
  <c r="J1392" i="1"/>
  <c r="J1396" i="1"/>
  <c r="J1400" i="1"/>
  <c r="J1404" i="1"/>
  <c r="J1408" i="1"/>
  <c r="J1412" i="1"/>
  <c r="J1416" i="1"/>
  <c r="J1420" i="1"/>
  <c r="J1424" i="1"/>
  <c r="J1428" i="1"/>
  <c r="J1432" i="1"/>
  <c r="J1436" i="1"/>
  <c r="J1440" i="1"/>
  <c r="J1444" i="1"/>
  <c r="J1448" i="1"/>
  <c r="J1452" i="1"/>
  <c r="J1456" i="1"/>
  <c r="J1460" i="1"/>
  <c r="J1464" i="1"/>
  <c r="J1468" i="1"/>
  <c r="J1472" i="1"/>
  <c r="J1476" i="1"/>
  <c r="J1480" i="1"/>
  <c r="J1484" i="1"/>
  <c r="J1488" i="1"/>
  <c r="J1492" i="1"/>
  <c r="J1496" i="1"/>
  <c r="J1500" i="1"/>
  <c r="J1504" i="1"/>
  <c r="J1508" i="1"/>
  <c r="J1512" i="1"/>
  <c r="J1516" i="1"/>
  <c r="J1520" i="1"/>
  <c r="J1524" i="1"/>
  <c r="J1528" i="1"/>
  <c r="J1532" i="1"/>
  <c r="J1536" i="1"/>
  <c r="J1540" i="1"/>
  <c r="J1544" i="1"/>
  <c r="J1548" i="1"/>
  <c r="J1552" i="1"/>
  <c r="J1556" i="1"/>
  <c r="J1560" i="1"/>
  <c r="J1564" i="1"/>
  <c r="J1568" i="1"/>
  <c r="J1572" i="1"/>
  <c r="J1576" i="1"/>
  <c r="J1580" i="1"/>
  <c r="J1584" i="1"/>
  <c r="J1588" i="1"/>
  <c r="J1592" i="1"/>
  <c r="J1596" i="1"/>
  <c r="J1600" i="1"/>
  <c r="J1604" i="1"/>
  <c r="J1608" i="1"/>
  <c r="J1612" i="1"/>
  <c r="J1616" i="1"/>
  <c r="J1620" i="1"/>
  <c r="J1624" i="1"/>
  <c r="J12" i="1"/>
  <c r="J22" i="1"/>
  <c r="J30" i="1"/>
  <c r="J40" i="1"/>
  <c r="J50" i="1"/>
  <c r="J59" i="1"/>
  <c r="J70" i="1"/>
  <c r="J78" i="1"/>
  <c r="J87" i="1"/>
  <c r="J98" i="1"/>
  <c r="J107" i="1"/>
  <c r="J115" i="1"/>
  <c r="J126" i="1"/>
  <c r="J135" i="1"/>
  <c r="J144" i="1"/>
  <c r="J155" i="1"/>
  <c r="J163" i="1"/>
  <c r="J172" i="1"/>
  <c r="J183" i="1"/>
  <c r="J192" i="1"/>
  <c r="J200" i="1"/>
  <c r="J211" i="1"/>
  <c r="J220" i="1"/>
  <c r="J230" i="1"/>
  <c r="J240" i="1"/>
  <c r="J248" i="1"/>
  <c r="J258" i="1"/>
  <c r="J268" i="1"/>
  <c r="J278" i="1"/>
  <c r="J286" i="1"/>
  <c r="J296" i="1"/>
  <c r="J306" i="1"/>
  <c r="J315" i="1"/>
  <c r="J326" i="1"/>
  <c r="J334" i="1"/>
  <c r="J343" i="1"/>
  <c r="J352" i="1"/>
  <c r="J359" i="1"/>
  <c r="J365" i="1"/>
  <c r="J373" i="1"/>
  <c r="J380" i="1"/>
  <c r="J387" i="1"/>
  <c r="J395" i="1"/>
  <c r="J401" i="1"/>
  <c r="J408" i="1"/>
  <c r="J416" i="1"/>
  <c r="J423" i="1"/>
  <c r="J429" i="1"/>
  <c r="J437" i="1"/>
  <c r="J444" i="1"/>
  <c r="J451" i="1"/>
  <c r="J459" i="1"/>
  <c r="J465" i="1"/>
  <c r="J472" i="1"/>
  <c r="J480" i="1"/>
  <c r="J487" i="1"/>
  <c r="J493" i="1"/>
  <c r="J501" i="1"/>
  <c r="J508" i="1"/>
  <c r="J515" i="1"/>
  <c r="J523" i="1"/>
  <c r="J529" i="1"/>
  <c r="J536" i="1"/>
  <c r="J544" i="1"/>
  <c r="J551" i="1"/>
  <c r="J557" i="1"/>
  <c r="J565" i="1"/>
  <c r="J572" i="1"/>
  <c r="J579" i="1"/>
  <c r="J587" i="1"/>
  <c r="J593" i="1"/>
  <c r="J600" i="1"/>
  <c r="J608" i="1"/>
  <c r="J615" i="1"/>
  <c r="J621" i="1"/>
  <c r="J629" i="1"/>
  <c r="J636" i="1"/>
  <c r="J643" i="1"/>
  <c r="J651" i="1"/>
  <c r="J657" i="1"/>
  <c r="J664" i="1"/>
  <c r="J672" i="1"/>
  <c r="J679" i="1"/>
  <c r="J685" i="1"/>
  <c r="J693" i="1"/>
  <c r="J700" i="1"/>
  <c r="J707" i="1"/>
  <c r="J715" i="1"/>
  <c r="J721" i="1"/>
  <c r="J728" i="1"/>
  <c r="J736" i="1"/>
  <c r="J743" i="1"/>
  <c r="J749" i="1"/>
  <c r="J757" i="1"/>
  <c r="J764" i="1"/>
  <c r="J771" i="1"/>
  <c r="J777" i="1"/>
  <c r="J782" i="1"/>
  <c r="J787" i="1"/>
  <c r="J793" i="1"/>
  <c r="J798" i="1"/>
  <c r="J803" i="1"/>
  <c r="J809" i="1"/>
  <c r="J814" i="1"/>
  <c r="J819" i="1"/>
  <c r="J825" i="1"/>
  <c r="J830" i="1"/>
  <c r="J835" i="1"/>
  <c r="J841" i="1"/>
  <c r="J846" i="1"/>
  <c r="J851" i="1"/>
  <c r="J857" i="1"/>
  <c r="J862" i="1"/>
  <c r="J867" i="1"/>
  <c r="J873" i="1"/>
  <c r="J878" i="1"/>
  <c r="J883" i="1"/>
  <c r="J889" i="1"/>
  <c r="J894" i="1"/>
  <c r="J899" i="1"/>
  <c r="J905" i="1"/>
  <c r="J910" i="1"/>
  <c r="J915" i="1"/>
  <c r="J921" i="1"/>
  <c r="J926" i="1"/>
  <c r="J931" i="1"/>
  <c r="J937" i="1"/>
  <c r="J942" i="1"/>
  <c r="J947" i="1"/>
  <c r="J953" i="1"/>
  <c r="J958" i="1"/>
  <c r="J963" i="1"/>
  <c r="J969" i="1"/>
  <c r="J974" i="1"/>
  <c r="J979" i="1"/>
  <c r="J985" i="1"/>
  <c r="J990" i="1"/>
  <c r="J995" i="1"/>
  <c r="J1001" i="1"/>
  <c r="J1006" i="1"/>
  <c r="J1011" i="1"/>
  <c r="J1017" i="1"/>
  <c r="J1022" i="1"/>
  <c r="J1027" i="1"/>
  <c r="J1033" i="1"/>
  <c r="J1038" i="1"/>
  <c r="J1043" i="1"/>
  <c r="J1049" i="1"/>
  <c r="J1054" i="1"/>
  <c r="J1059" i="1"/>
  <c r="J1065" i="1"/>
  <c r="J1070" i="1"/>
  <c r="J1075" i="1"/>
  <c r="J1081" i="1"/>
  <c r="J1086" i="1"/>
  <c r="J1091" i="1"/>
  <c r="J1097" i="1"/>
  <c r="J1102" i="1"/>
  <c r="J1107" i="1"/>
  <c r="J1113" i="1"/>
  <c r="J1118" i="1"/>
  <c r="J1123" i="1"/>
  <c r="J1129" i="1"/>
  <c r="J1134" i="1"/>
  <c r="J1139" i="1"/>
  <c r="J1145" i="1"/>
  <c r="J1150" i="1"/>
  <c r="J1155" i="1"/>
  <c r="J1161" i="1"/>
  <c r="J1166" i="1"/>
  <c r="J1171" i="1"/>
  <c r="J1177" i="1"/>
  <c r="J1182" i="1"/>
  <c r="J1187" i="1"/>
  <c r="J1193" i="1"/>
  <c r="J1198" i="1"/>
  <c r="J1203" i="1"/>
  <c r="J1209" i="1"/>
  <c r="J1214" i="1"/>
  <c r="J1219" i="1"/>
  <c r="J1225" i="1"/>
  <c r="J1230" i="1"/>
  <c r="J1235" i="1"/>
  <c r="J1241" i="1"/>
  <c r="J1246" i="1"/>
  <c r="J1251" i="1"/>
  <c r="J1257" i="1"/>
  <c r="J1262" i="1"/>
  <c r="J1267" i="1"/>
  <c r="J1273" i="1"/>
  <c r="J1278" i="1"/>
  <c r="J1283" i="1"/>
  <c r="J1289" i="1"/>
  <c r="J1294" i="1"/>
  <c r="J1299" i="1"/>
  <c r="J1305" i="1"/>
  <c r="J1310" i="1"/>
  <c r="J1315" i="1"/>
  <c r="J1321" i="1"/>
  <c r="J1326" i="1"/>
  <c r="J1331" i="1"/>
  <c r="J1337" i="1"/>
  <c r="J1342" i="1"/>
  <c r="J1347" i="1"/>
  <c r="J1353" i="1"/>
  <c r="J1358" i="1"/>
  <c r="J1363" i="1"/>
  <c r="J1369" i="1"/>
  <c r="J1374" i="1"/>
  <c r="J1379" i="1"/>
  <c r="J1385" i="1"/>
  <c r="J1390" i="1"/>
  <c r="J1395" i="1"/>
  <c r="J1401" i="1"/>
  <c r="J1406" i="1"/>
  <c r="J1411" i="1"/>
  <c r="J1417" i="1"/>
  <c r="J1422" i="1"/>
  <c r="J1427" i="1"/>
  <c r="J1433" i="1"/>
  <c r="J1438" i="1"/>
  <c r="J1443" i="1"/>
  <c r="J1449" i="1"/>
  <c r="J1454" i="1"/>
  <c r="J1459" i="1"/>
  <c r="J1465" i="1"/>
  <c r="J1470" i="1"/>
  <c r="J1475" i="1"/>
  <c r="J1481" i="1"/>
  <c r="J1486" i="1"/>
  <c r="J1491" i="1"/>
  <c r="J1497" i="1"/>
  <c r="J1502" i="1"/>
  <c r="J1507" i="1"/>
  <c r="J1513" i="1"/>
  <c r="J1518" i="1"/>
  <c r="J1523" i="1"/>
  <c r="J1529" i="1"/>
  <c r="J1534" i="1"/>
  <c r="J1539" i="1"/>
  <c r="J1545" i="1"/>
  <c r="J1550" i="1"/>
  <c r="J1555" i="1"/>
  <c r="J1561" i="1"/>
  <c r="J1566" i="1"/>
  <c r="J1571" i="1"/>
  <c r="J1577" i="1"/>
  <c r="J1582" i="1"/>
  <c r="J1587" i="1"/>
  <c r="J1593" i="1"/>
  <c r="J1598" i="1"/>
  <c r="J1603" i="1"/>
  <c r="J1609" i="1"/>
  <c r="J1614" i="1"/>
  <c r="J1619" i="1"/>
  <c r="J1625" i="1"/>
  <c r="J1629" i="1"/>
  <c r="J1633" i="1"/>
  <c r="J1637" i="1"/>
  <c r="J1641" i="1"/>
  <c r="J1645" i="1"/>
  <c r="J1649" i="1"/>
  <c r="J1653" i="1"/>
  <c r="J1657" i="1"/>
  <c r="J1661" i="1"/>
  <c r="J1665" i="1"/>
  <c r="J1669" i="1"/>
  <c r="J1673" i="1"/>
  <c r="J1677" i="1"/>
  <c r="J1681" i="1"/>
  <c r="J1685" i="1"/>
  <c r="J1689" i="1"/>
  <c r="J1693" i="1"/>
  <c r="J1697" i="1"/>
  <c r="J1701" i="1"/>
  <c r="J1705" i="1"/>
  <c r="J1709" i="1"/>
  <c r="J1713" i="1"/>
  <c r="J1717" i="1"/>
  <c r="J1721" i="1"/>
  <c r="J1725" i="1"/>
  <c r="J1729" i="1"/>
  <c r="J1733" i="1"/>
  <c r="J1737" i="1"/>
  <c r="J1741" i="1"/>
  <c r="J1745" i="1"/>
  <c r="J1749" i="1"/>
  <c r="J1753" i="1"/>
  <c r="J1757" i="1"/>
  <c r="J1761" i="1"/>
  <c r="J1765" i="1"/>
  <c r="J1769" i="1"/>
  <c r="J1773" i="1"/>
  <c r="J1777" i="1"/>
  <c r="J1781" i="1"/>
  <c r="J1785" i="1"/>
  <c r="J1789" i="1"/>
  <c r="J1793" i="1"/>
  <c r="J1797" i="1"/>
  <c r="J1801" i="1"/>
  <c r="J1805" i="1"/>
  <c r="J1809" i="1"/>
  <c r="J1813" i="1"/>
  <c r="J1817" i="1"/>
  <c r="J1821" i="1"/>
  <c r="J1825" i="1"/>
  <c r="J1829" i="1"/>
  <c r="J1833" i="1"/>
  <c r="J1837" i="1"/>
  <c r="J1841" i="1"/>
  <c r="J1845" i="1"/>
  <c r="J1849" i="1"/>
  <c r="J1853" i="1"/>
  <c r="J1857" i="1"/>
  <c r="J1861" i="1"/>
  <c r="J1865" i="1"/>
  <c r="J1869" i="1"/>
  <c r="J1873" i="1"/>
  <c r="J1877" i="1"/>
  <c r="J1881" i="1"/>
  <c r="J1885" i="1"/>
  <c r="J1889" i="1"/>
  <c r="J1893" i="1"/>
  <c r="J1897" i="1"/>
  <c r="J1901" i="1"/>
  <c r="J1905" i="1"/>
  <c r="J1909" i="1"/>
  <c r="J1913" i="1"/>
  <c r="J1917" i="1"/>
  <c r="J1921" i="1"/>
  <c r="J1925" i="1"/>
  <c r="J1929" i="1"/>
  <c r="J1933" i="1"/>
  <c r="J1937" i="1"/>
  <c r="J1941" i="1"/>
  <c r="J1945" i="1"/>
  <c r="J1949" i="1"/>
  <c r="J1953" i="1"/>
  <c r="J1957" i="1"/>
  <c r="J1961" i="1"/>
  <c r="J1965" i="1"/>
  <c r="J1969" i="1"/>
  <c r="J1973" i="1"/>
  <c r="J1977" i="1"/>
  <c r="J1981" i="1"/>
  <c r="J1985" i="1"/>
  <c r="J1989" i="1"/>
  <c r="J1993" i="1"/>
  <c r="J1997" i="1"/>
  <c r="J2001" i="1"/>
  <c r="J2005" i="1"/>
  <c r="J2009" i="1"/>
  <c r="J2013" i="1"/>
  <c r="J2017" i="1"/>
  <c r="J2021" i="1"/>
  <c r="J2025" i="1"/>
  <c r="J2029" i="1"/>
  <c r="J2033" i="1"/>
  <c r="J2037" i="1"/>
  <c r="J2041" i="1"/>
  <c r="J2045" i="1"/>
  <c r="J2049" i="1"/>
  <c r="J2053" i="1"/>
  <c r="J2057" i="1"/>
  <c r="J2061" i="1"/>
  <c r="J2065" i="1"/>
  <c r="J2069" i="1"/>
  <c r="J2073" i="1"/>
  <c r="J2077" i="1"/>
  <c r="J2081" i="1"/>
  <c r="J2085" i="1"/>
  <c r="J2089" i="1"/>
  <c r="J2093" i="1"/>
  <c r="J2097" i="1"/>
  <c r="J2101" i="1"/>
  <c r="J2105" i="1"/>
  <c r="J2109" i="1"/>
  <c r="J2113" i="1"/>
  <c r="J2117" i="1"/>
  <c r="J2121" i="1"/>
  <c r="J2125" i="1"/>
  <c r="J2129" i="1"/>
  <c r="J2133" i="1"/>
  <c r="J2137" i="1"/>
  <c r="J2141" i="1"/>
  <c r="J2145" i="1"/>
  <c r="J2149" i="1"/>
  <c r="J2153" i="1"/>
  <c r="J2157" i="1"/>
  <c r="J2161" i="1"/>
  <c r="J2165" i="1"/>
  <c r="J2169" i="1"/>
  <c r="J2173" i="1"/>
  <c r="J2177" i="1"/>
  <c r="J2181" i="1"/>
  <c r="J2185" i="1"/>
  <c r="J2189" i="1"/>
  <c r="J2193" i="1"/>
  <c r="J2197" i="1"/>
  <c r="J2201" i="1"/>
  <c r="J2205" i="1"/>
  <c r="J2209" i="1"/>
  <c r="J2213" i="1"/>
  <c r="J2217" i="1"/>
  <c r="J2221" i="1"/>
  <c r="J2225" i="1"/>
  <c r="J2229" i="1"/>
  <c r="J2233" i="1"/>
  <c r="J2237" i="1"/>
  <c r="J2241" i="1"/>
  <c r="J2245" i="1"/>
  <c r="J2249" i="1"/>
  <c r="J2253" i="1"/>
  <c r="J2257" i="1"/>
  <c r="J2261" i="1"/>
  <c r="J2265" i="1"/>
  <c r="J2269" i="1"/>
  <c r="J2273" i="1"/>
  <c r="J2277" i="1"/>
  <c r="J2281" i="1"/>
  <c r="J2285" i="1"/>
  <c r="J2289" i="1"/>
  <c r="J2293" i="1"/>
  <c r="J2297" i="1"/>
  <c r="J2301" i="1"/>
  <c r="J2305" i="1"/>
  <c r="J2309" i="1"/>
  <c r="J2313" i="1"/>
  <c r="J2317" i="1"/>
  <c r="J2321" i="1"/>
  <c r="J2325" i="1"/>
  <c r="J2329" i="1"/>
  <c r="J2333" i="1"/>
  <c r="J2337" i="1"/>
  <c r="J2341" i="1"/>
  <c r="J2345" i="1"/>
  <c r="J2349" i="1"/>
  <c r="J2353" i="1"/>
  <c r="J2357" i="1"/>
  <c r="J2361" i="1"/>
  <c r="J2365" i="1"/>
  <c r="J2369" i="1"/>
  <c r="J2373" i="1"/>
  <c r="J2377" i="1"/>
  <c r="J2381" i="1"/>
  <c r="J2385" i="1"/>
  <c r="J2389" i="1"/>
  <c r="J2393" i="1"/>
  <c r="J2397" i="1"/>
  <c r="J2401" i="1"/>
  <c r="J2405" i="1"/>
  <c r="J2409" i="1"/>
  <c r="J2413" i="1"/>
  <c r="J2417" i="1"/>
  <c r="J2421" i="1"/>
  <c r="J2425" i="1"/>
  <c r="J2429" i="1"/>
  <c r="J2433" i="1"/>
  <c r="J2437" i="1"/>
  <c r="J2441" i="1"/>
  <c r="J2445" i="1"/>
  <c r="J2449" i="1"/>
  <c r="J2453" i="1"/>
  <c r="J2457" i="1"/>
  <c r="J2461" i="1"/>
  <c r="J2465" i="1"/>
  <c r="J2469" i="1"/>
  <c r="J2473" i="1"/>
  <c r="J2477" i="1"/>
  <c r="J2481" i="1"/>
  <c r="J2485" i="1"/>
  <c r="J2489" i="1"/>
  <c r="J2493" i="1"/>
  <c r="J2497" i="1"/>
  <c r="J2501" i="1"/>
  <c r="J2505" i="1"/>
  <c r="J2509" i="1"/>
  <c r="J2513" i="1"/>
  <c r="J2517" i="1"/>
  <c r="J2521" i="1"/>
  <c r="J2525" i="1"/>
  <c r="J2529" i="1"/>
  <c r="J2533" i="1"/>
  <c r="J2537" i="1"/>
  <c r="J2541" i="1"/>
  <c r="J2545" i="1"/>
  <c r="J2549" i="1"/>
  <c r="J2553" i="1"/>
  <c r="J2557" i="1"/>
  <c r="J2561" i="1"/>
  <c r="J2565" i="1"/>
  <c r="J2569" i="1"/>
  <c r="J2573" i="1"/>
  <c r="J2577" i="1"/>
  <c r="J2581" i="1"/>
  <c r="J2585" i="1"/>
  <c r="J2589" i="1"/>
  <c r="J2593" i="1"/>
  <c r="J2597" i="1"/>
  <c r="J2601" i="1"/>
  <c r="J2605" i="1"/>
  <c r="J2609" i="1"/>
  <c r="J2613" i="1"/>
  <c r="J2617" i="1"/>
  <c r="J2621" i="1"/>
  <c r="J2625" i="1"/>
  <c r="J2629" i="1"/>
  <c r="J2633" i="1"/>
  <c r="J2637" i="1"/>
  <c r="J2641" i="1"/>
  <c r="J2645" i="1"/>
  <c r="J2649" i="1"/>
  <c r="J2653" i="1"/>
  <c r="J2657" i="1"/>
  <c r="J2661" i="1"/>
  <c r="J2665" i="1"/>
  <c r="J2669" i="1"/>
  <c r="J2673" i="1"/>
  <c r="J2677" i="1"/>
  <c r="J2681" i="1"/>
  <c r="J2685" i="1"/>
  <c r="J2689" i="1"/>
  <c r="J2693" i="1"/>
  <c r="J2697" i="1"/>
  <c r="J2701" i="1"/>
  <c r="J2705" i="1"/>
  <c r="J2709" i="1"/>
  <c r="J2713" i="1"/>
  <c r="J2717" i="1"/>
  <c r="J2721" i="1"/>
  <c r="J2725" i="1"/>
  <c r="J2729" i="1"/>
  <c r="J2733" i="1"/>
  <c r="J2737" i="1"/>
  <c r="J2741" i="1"/>
  <c r="J2745" i="1"/>
  <c r="J2749" i="1"/>
  <c r="J2753" i="1"/>
  <c r="J2757" i="1"/>
  <c r="J2761" i="1"/>
  <c r="J2765" i="1"/>
  <c r="J2769" i="1"/>
  <c r="J2773" i="1"/>
  <c r="J2777" i="1"/>
  <c r="J2781" i="1"/>
  <c r="J2785" i="1"/>
  <c r="J2789" i="1"/>
  <c r="J2793" i="1"/>
  <c r="J2797" i="1"/>
  <c r="J2801" i="1"/>
  <c r="J2805" i="1"/>
  <c r="J2809" i="1"/>
  <c r="J2813" i="1"/>
  <c r="J2817" i="1"/>
  <c r="J2821" i="1"/>
  <c r="J2825" i="1"/>
  <c r="J2829" i="1"/>
  <c r="J2833" i="1"/>
  <c r="J2837" i="1"/>
  <c r="J2841" i="1"/>
  <c r="J2845" i="1"/>
  <c r="J2849" i="1"/>
  <c r="J2853" i="1"/>
  <c r="J2857" i="1"/>
  <c r="J2861" i="1"/>
  <c r="J2865" i="1"/>
  <c r="J2869" i="1"/>
  <c r="J2873" i="1"/>
  <c r="J2877" i="1"/>
  <c r="J2881" i="1"/>
  <c r="J2885" i="1"/>
  <c r="J2889" i="1"/>
  <c r="J2893" i="1"/>
  <c r="J2897" i="1"/>
  <c r="J2901" i="1"/>
  <c r="J2905" i="1"/>
  <c r="J2909" i="1"/>
  <c r="J2913" i="1"/>
  <c r="J2917" i="1"/>
  <c r="J2921" i="1"/>
  <c r="J2925" i="1"/>
  <c r="J2929" i="1"/>
  <c r="J2933" i="1"/>
  <c r="J2937" i="1"/>
  <c r="J2941" i="1"/>
  <c r="J2945" i="1"/>
  <c r="J2949" i="1"/>
  <c r="J2953" i="1"/>
  <c r="J2957" i="1"/>
  <c r="J2961" i="1"/>
  <c r="J2965" i="1"/>
  <c r="J2969" i="1"/>
  <c r="J2973" i="1"/>
  <c r="J2977" i="1"/>
  <c r="J2981" i="1"/>
  <c r="J2985" i="1"/>
  <c r="J2989" i="1"/>
  <c r="J2993" i="1"/>
  <c r="J2997" i="1"/>
  <c r="J3001" i="1"/>
  <c r="J3005" i="1"/>
  <c r="J3009" i="1"/>
  <c r="J3013" i="1"/>
  <c r="J3017" i="1"/>
  <c r="J3021" i="1"/>
  <c r="J3025" i="1"/>
  <c r="J3029" i="1"/>
  <c r="J3033" i="1"/>
  <c r="J3037" i="1"/>
  <c r="J3041" i="1"/>
  <c r="J3045" i="1"/>
  <c r="J3049" i="1"/>
  <c r="J3053" i="1"/>
  <c r="J3057" i="1"/>
  <c r="J3061" i="1"/>
  <c r="J3065" i="1"/>
  <c r="J3069" i="1"/>
  <c r="J3073" i="1"/>
  <c r="J3077" i="1"/>
  <c r="J3081" i="1"/>
  <c r="J3085" i="1"/>
  <c r="J3089" i="1"/>
  <c r="J3093" i="1"/>
  <c r="J3097" i="1"/>
  <c r="J3101" i="1"/>
  <c r="J3105" i="1"/>
  <c r="J3109" i="1"/>
  <c r="J3113" i="1"/>
  <c r="J3117" i="1"/>
  <c r="J3121" i="1"/>
  <c r="J3125" i="1"/>
  <c r="J3129" i="1"/>
  <c r="J3133" i="1"/>
  <c r="J3137" i="1"/>
  <c r="J3141" i="1"/>
  <c r="J3145" i="1"/>
  <c r="J3149" i="1"/>
  <c r="J3153" i="1"/>
  <c r="J3157" i="1"/>
  <c r="J3161" i="1"/>
  <c r="J3165" i="1"/>
  <c r="J3169" i="1"/>
  <c r="J3173" i="1"/>
  <c r="J3177" i="1"/>
  <c r="J3181" i="1"/>
  <c r="J3185" i="1"/>
  <c r="J3189" i="1"/>
  <c r="J3193" i="1"/>
  <c r="J3197" i="1"/>
  <c r="J3201" i="1"/>
  <c r="J3205" i="1"/>
  <c r="J3209" i="1"/>
  <c r="J3213" i="1"/>
  <c r="J3217" i="1"/>
  <c r="J3221" i="1"/>
  <c r="J3225" i="1"/>
  <c r="J3229" i="1"/>
  <c r="J3233" i="1"/>
  <c r="J3237" i="1"/>
  <c r="J3241" i="1"/>
  <c r="J3245" i="1"/>
  <c r="J3249" i="1"/>
  <c r="J3253" i="1"/>
  <c r="J3257" i="1"/>
  <c r="J3261" i="1"/>
  <c r="J3265" i="1"/>
  <c r="J3269" i="1"/>
  <c r="J3273" i="1"/>
  <c r="J3277" i="1"/>
  <c r="J3281" i="1"/>
  <c r="J3285" i="1"/>
  <c r="J3289" i="1"/>
  <c r="J3293" i="1"/>
  <c r="J3297" i="1"/>
  <c r="J3301" i="1"/>
  <c r="J3305" i="1"/>
  <c r="J3309" i="1"/>
  <c r="J3313" i="1"/>
  <c r="J3317" i="1"/>
  <c r="J3321" i="1"/>
  <c r="J3325" i="1"/>
  <c r="J3329" i="1"/>
  <c r="J14" i="1"/>
  <c r="J27" i="1"/>
  <c r="J38" i="1"/>
  <c r="J51" i="1"/>
  <c r="J64" i="1"/>
  <c r="J76" i="1"/>
  <c r="J91" i="1"/>
  <c r="J102" i="1"/>
  <c r="J114" i="1"/>
  <c r="J128" i="1"/>
  <c r="J140" i="1"/>
  <c r="J151" i="1"/>
  <c r="J166" i="1"/>
  <c r="J178" i="1"/>
  <c r="J190" i="1"/>
  <c r="J204" i="1"/>
  <c r="J215" i="1"/>
  <c r="J227" i="1"/>
  <c r="J242" i="1"/>
  <c r="J254" i="1"/>
  <c r="J264" i="1"/>
  <c r="J279" i="1"/>
  <c r="J291" i="1"/>
  <c r="J304" i="1"/>
  <c r="J318" i="1"/>
  <c r="J328" i="1"/>
  <c r="J342" i="1"/>
  <c r="J353" i="1"/>
  <c r="J363" i="1"/>
  <c r="J371" i="1"/>
  <c r="J381" i="1"/>
  <c r="J391" i="1"/>
  <c r="J400" i="1"/>
  <c r="J411" i="1"/>
  <c r="J419" i="1"/>
  <c r="J428" i="1"/>
  <c r="J439" i="1"/>
  <c r="J448" i="1"/>
  <c r="J456" i="1"/>
  <c r="J467" i="1"/>
  <c r="J476" i="1"/>
  <c r="J485" i="1"/>
  <c r="J496" i="1"/>
  <c r="J504" i="1"/>
  <c r="J513" i="1"/>
  <c r="J524" i="1"/>
  <c r="J533" i="1"/>
  <c r="J541" i="1"/>
  <c r="J552" i="1"/>
  <c r="J561" i="1"/>
  <c r="J571" i="1"/>
  <c r="J581" i="1"/>
  <c r="J589" i="1"/>
  <c r="J599" i="1"/>
  <c r="J609" i="1"/>
  <c r="J619" i="1"/>
  <c r="J627" i="1"/>
  <c r="J637" i="1"/>
  <c r="J647" i="1"/>
  <c r="J656" i="1"/>
  <c r="J667" i="1"/>
  <c r="J675" i="1"/>
  <c r="J684" i="1"/>
  <c r="J695" i="1"/>
  <c r="J704" i="1"/>
  <c r="J712" i="1"/>
  <c r="J723" i="1"/>
  <c r="J732" i="1"/>
  <c r="J741" i="1"/>
  <c r="J752" i="1"/>
  <c r="J760" i="1"/>
  <c r="J769" i="1"/>
  <c r="J778" i="1"/>
  <c r="J785" i="1"/>
  <c r="J791" i="1"/>
  <c r="J799" i="1"/>
  <c r="J806" i="1"/>
  <c r="J813" i="1"/>
  <c r="J821" i="1"/>
  <c r="J827" i="1"/>
  <c r="J834" i="1"/>
  <c r="J842" i="1"/>
  <c r="J849" i="1"/>
  <c r="J855" i="1"/>
  <c r="J863" i="1"/>
  <c r="J870" i="1"/>
  <c r="J877" i="1"/>
  <c r="J885" i="1"/>
  <c r="J891" i="1"/>
  <c r="J898" i="1"/>
  <c r="J906" i="1"/>
  <c r="J913" i="1"/>
  <c r="J919" i="1"/>
  <c r="J927" i="1"/>
  <c r="J934" i="1"/>
  <c r="J941" i="1"/>
  <c r="J949" i="1"/>
  <c r="J955" i="1"/>
  <c r="J962" i="1"/>
  <c r="J970" i="1"/>
  <c r="J977" i="1"/>
  <c r="J983" i="1"/>
  <c r="J991" i="1"/>
  <c r="J998" i="1"/>
  <c r="J1005" i="1"/>
  <c r="J1013" i="1"/>
  <c r="J1019" i="1"/>
  <c r="J1026" i="1"/>
  <c r="J1034" i="1"/>
  <c r="J1041" i="1"/>
  <c r="J1047" i="1"/>
  <c r="J1055" i="1"/>
  <c r="J1062" i="1"/>
  <c r="J1069" i="1"/>
  <c r="J1077" i="1"/>
  <c r="J1083" i="1"/>
  <c r="J1090" i="1"/>
  <c r="J1098" i="1"/>
  <c r="J1105" i="1"/>
  <c r="J1111" i="1"/>
  <c r="J1119" i="1"/>
  <c r="J1126" i="1"/>
  <c r="J1133" i="1"/>
  <c r="J1141" i="1"/>
  <c r="J1147" i="1"/>
  <c r="J1154" i="1"/>
  <c r="J1162" i="1"/>
  <c r="J1169" i="1"/>
  <c r="J1175" i="1"/>
  <c r="J1183" i="1"/>
  <c r="J1190" i="1"/>
  <c r="J1197" i="1"/>
  <c r="J1205" i="1"/>
  <c r="J1211" i="1"/>
  <c r="J1218" i="1"/>
  <c r="J1226" i="1"/>
  <c r="J1233" i="1"/>
  <c r="J1239" i="1"/>
  <c r="J1247" i="1"/>
  <c r="J1254" i="1"/>
  <c r="J1261" i="1"/>
  <c r="J1269" i="1"/>
  <c r="J1275" i="1"/>
  <c r="J1282" i="1"/>
  <c r="J1290" i="1"/>
  <c r="J1297" i="1"/>
  <c r="J1303" i="1"/>
  <c r="J1311" i="1"/>
  <c r="J1318" i="1"/>
  <c r="J1325" i="1"/>
  <c r="J1333" i="1"/>
  <c r="J1339" i="1"/>
  <c r="J1346" i="1"/>
  <c r="J1354" i="1"/>
  <c r="J1361" i="1"/>
  <c r="J1367" i="1"/>
  <c r="J1375" i="1"/>
  <c r="J1382" i="1"/>
  <c r="J1389" i="1"/>
  <c r="J1397" i="1"/>
  <c r="J1403" i="1"/>
  <c r="J1410" i="1"/>
  <c r="J1418" i="1"/>
  <c r="J1425" i="1"/>
  <c r="J1431" i="1"/>
  <c r="J1439" i="1"/>
  <c r="J1446" i="1"/>
  <c r="J1453" i="1"/>
  <c r="J1461" i="1"/>
  <c r="J1467" i="1"/>
  <c r="J1474" i="1"/>
  <c r="J1482" i="1"/>
  <c r="J1489" i="1"/>
  <c r="J1495" i="1"/>
  <c r="J1503" i="1"/>
  <c r="J1510" i="1"/>
  <c r="J1517" i="1"/>
  <c r="J1525" i="1"/>
  <c r="J1531" i="1"/>
  <c r="J1538" i="1"/>
  <c r="J1546" i="1"/>
  <c r="J1553" i="1"/>
  <c r="J1559" i="1"/>
  <c r="J1567" i="1"/>
  <c r="J1574" i="1"/>
  <c r="J1581" i="1"/>
  <c r="J1589" i="1"/>
  <c r="J1595" i="1"/>
  <c r="J1602" i="1"/>
  <c r="J1610" i="1"/>
  <c r="J1617" i="1"/>
  <c r="J1623" i="1"/>
  <c r="J1630" i="1"/>
  <c r="J1635" i="1"/>
  <c r="J1640" i="1"/>
  <c r="J1646" i="1"/>
  <c r="J1651" i="1"/>
  <c r="J1656" i="1"/>
  <c r="J1662" i="1"/>
  <c r="J1667" i="1"/>
  <c r="J1672" i="1"/>
  <c r="J1678" i="1"/>
  <c r="J1683" i="1"/>
  <c r="J1688" i="1"/>
  <c r="J1694" i="1"/>
  <c r="J1699" i="1"/>
  <c r="J1704" i="1"/>
  <c r="J1710" i="1"/>
  <c r="J1715" i="1"/>
  <c r="J1720" i="1"/>
  <c r="J1726" i="1"/>
  <c r="J1731" i="1"/>
  <c r="J1736" i="1"/>
  <c r="J1742" i="1"/>
  <c r="J1747" i="1"/>
  <c r="J1752" i="1"/>
  <c r="J1758" i="1"/>
  <c r="J1763" i="1"/>
  <c r="J1768" i="1"/>
  <c r="J1774" i="1"/>
  <c r="J1779" i="1"/>
  <c r="J1784" i="1"/>
  <c r="J1790" i="1"/>
  <c r="J1795" i="1"/>
  <c r="J1800" i="1"/>
  <c r="J1806" i="1"/>
  <c r="J1811" i="1"/>
  <c r="J1816" i="1"/>
  <c r="J1822" i="1"/>
  <c r="J1827" i="1"/>
  <c r="J1832" i="1"/>
  <c r="J1838" i="1"/>
  <c r="J1843" i="1"/>
  <c r="J1848" i="1"/>
  <c r="J1854" i="1"/>
  <c r="J1859" i="1"/>
  <c r="J1864" i="1"/>
  <c r="J1870" i="1"/>
  <c r="J1875" i="1"/>
  <c r="J1880" i="1"/>
  <c r="J1886" i="1"/>
  <c r="J1891" i="1"/>
  <c r="J1896" i="1"/>
  <c r="J1902" i="1"/>
  <c r="J1907" i="1"/>
  <c r="J1912" i="1"/>
  <c r="J1918" i="1"/>
  <c r="J1923" i="1"/>
  <c r="J1928" i="1"/>
  <c r="J1934" i="1"/>
  <c r="J1939" i="1"/>
  <c r="J1944" i="1"/>
  <c r="J1950" i="1"/>
  <c r="J1955" i="1"/>
  <c r="J1960" i="1"/>
  <c r="J1966" i="1"/>
  <c r="J1971" i="1"/>
  <c r="J1976" i="1"/>
  <c r="J1982" i="1"/>
  <c r="J1987" i="1"/>
  <c r="J1992" i="1"/>
  <c r="J1998" i="1"/>
  <c r="J2003" i="1"/>
  <c r="J2008" i="1"/>
  <c r="J2014" i="1"/>
  <c r="J2019" i="1"/>
  <c r="J2024" i="1"/>
  <c r="J2030" i="1"/>
  <c r="J2035" i="1"/>
  <c r="J2040" i="1"/>
  <c r="J2046" i="1"/>
  <c r="J2051" i="1"/>
  <c r="J2056" i="1"/>
  <c r="J2062" i="1"/>
  <c r="J2067" i="1"/>
  <c r="J2072" i="1"/>
  <c r="J2078" i="1"/>
  <c r="J2083" i="1"/>
  <c r="J2088" i="1"/>
  <c r="J2094" i="1"/>
  <c r="J2099" i="1"/>
  <c r="J2104" i="1"/>
  <c r="J2110" i="1"/>
  <c r="J2115" i="1"/>
  <c r="J2120" i="1"/>
  <c r="J2126" i="1"/>
  <c r="J2131" i="1"/>
  <c r="J2136" i="1"/>
  <c r="J2142" i="1"/>
  <c r="J2147" i="1"/>
  <c r="J2152" i="1"/>
  <c r="J2158" i="1"/>
  <c r="J2163" i="1"/>
  <c r="J2168" i="1"/>
  <c r="J2174" i="1"/>
  <c r="J2179" i="1"/>
  <c r="J2184" i="1"/>
  <c r="J2190" i="1"/>
  <c r="J2195" i="1"/>
  <c r="J2200" i="1"/>
  <c r="J2206" i="1"/>
  <c r="J2211" i="1"/>
  <c r="J2216" i="1"/>
  <c r="J2222" i="1"/>
  <c r="J2227" i="1"/>
  <c r="J2232" i="1"/>
  <c r="J2238" i="1"/>
  <c r="J2243" i="1"/>
  <c r="J2248" i="1"/>
  <c r="J2254" i="1"/>
  <c r="J2259" i="1"/>
  <c r="J2264" i="1"/>
  <c r="J2270" i="1"/>
  <c r="J2275" i="1"/>
  <c r="J2280" i="1"/>
  <c r="J2286" i="1"/>
  <c r="J2291" i="1"/>
  <c r="J2296" i="1"/>
  <c r="J2302" i="1"/>
  <c r="J2307" i="1"/>
  <c r="J2312" i="1"/>
  <c r="J2318" i="1"/>
  <c r="J2323" i="1"/>
  <c r="J2328" i="1"/>
  <c r="J2334" i="1"/>
  <c r="J2339" i="1"/>
  <c r="J2344" i="1"/>
  <c r="J2350" i="1"/>
  <c r="J2355" i="1"/>
  <c r="J2360" i="1"/>
  <c r="J2366" i="1"/>
  <c r="J2371" i="1"/>
  <c r="J2376" i="1"/>
  <c r="J2382" i="1"/>
  <c r="J2387" i="1"/>
  <c r="J2392" i="1"/>
  <c r="J2398" i="1"/>
  <c r="J2403" i="1"/>
  <c r="J2408" i="1"/>
  <c r="J2414" i="1"/>
  <c r="J2419" i="1"/>
  <c r="J2424" i="1"/>
  <c r="J2430" i="1"/>
  <c r="J2435" i="1"/>
  <c r="J2440" i="1"/>
  <c r="J2446" i="1"/>
  <c r="J2451" i="1"/>
  <c r="J2456" i="1"/>
  <c r="J2462" i="1"/>
  <c r="J2467" i="1"/>
  <c r="J2472" i="1"/>
  <c r="J2478" i="1"/>
  <c r="J2483" i="1"/>
  <c r="J2488" i="1"/>
  <c r="J2494" i="1"/>
  <c r="J2499" i="1"/>
  <c r="J2504" i="1"/>
  <c r="J2510" i="1"/>
  <c r="J2515" i="1"/>
  <c r="J2520" i="1"/>
  <c r="J2526" i="1"/>
  <c r="J2531" i="1"/>
  <c r="J2536" i="1"/>
  <c r="J2542" i="1"/>
  <c r="J2547" i="1"/>
  <c r="J2552" i="1"/>
  <c r="J2558" i="1"/>
  <c r="J2563" i="1"/>
  <c r="J2568" i="1"/>
  <c r="J2574" i="1"/>
  <c r="J2579" i="1"/>
  <c r="J2584" i="1"/>
  <c r="J2590" i="1"/>
  <c r="J2595" i="1"/>
  <c r="J2600" i="1"/>
  <c r="J2606" i="1"/>
  <c r="J2611" i="1"/>
  <c r="J2616" i="1"/>
  <c r="J2622" i="1"/>
  <c r="J2627" i="1"/>
  <c r="J2632" i="1"/>
  <c r="J2638" i="1"/>
  <c r="J2643" i="1"/>
  <c r="J2648" i="1"/>
  <c r="J2654" i="1"/>
  <c r="J2659" i="1"/>
  <c r="J2664" i="1"/>
  <c r="J2670" i="1"/>
  <c r="J2675" i="1"/>
  <c r="J2680" i="1"/>
  <c r="J2686" i="1"/>
  <c r="J2691" i="1"/>
  <c r="J2696" i="1"/>
  <c r="J2702" i="1"/>
  <c r="J2707" i="1"/>
  <c r="J2712" i="1"/>
  <c r="J2718" i="1"/>
  <c r="J2723" i="1"/>
  <c r="J2728" i="1"/>
  <c r="J2734" i="1"/>
  <c r="J2739" i="1"/>
  <c r="J2744" i="1"/>
  <c r="J2750" i="1"/>
  <c r="J2755" i="1"/>
  <c r="J2760" i="1"/>
  <c r="J2766" i="1"/>
  <c r="J2771" i="1"/>
  <c r="J2776" i="1"/>
  <c r="J2782" i="1"/>
  <c r="J2787" i="1"/>
  <c r="J2792" i="1"/>
  <c r="J2798" i="1"/>
  <c r="J2803" i="1"/>
  <c r="J2808" i="1"/>
  <c r="J2814" i="1"/>
  <c r="J2819" i="1"/>
  <c r="J2824" i="1"/>
  <c r="J2830" i="1"/>
  <c r="J2835" i="1"/>
  <c r="J2840" i="1"/>
  <c r="J2846" i="1"/>
  <c r="J2851" i="1"/>
  <c r="J2856" i="1"/>
  <c r="J2862" i="1"/>
  <c r="J2867" i="1"/>
  <c r="J2872" i="1"/>
  <c r="J2878" i="1"/>
  <c r="J2883" i="1"/>
  <c r="J2888" i="1"/>
  <c r="J2894" i="1"/>
  <c r="J2899" i="1"/>
  <c r="J2904" i="1"/>
  <c r="J2910" i="1"/>
  <c r="J2915" i="1"/>
  <c r="J2920" i="1"/>
  <c r="J2926" i="1"/>
  <c r="J2931" i="1"/>
  <c r="J2936" i="1"/>
  <c r="J2942" i="1"/>
  <c r="J2947" i="1"/>
  <c r="J2952" i="1"/>
  <c r="J2958" i="1"/>
  <c r="J2963" i="1"/>
  <c r="J2968" i="1"/>
  <c r="J2974" i="1"/>
  <c r="J2979" i="1"/>
  <c r="J2984" i="1"/>
  <c r="J2990" i="1"/>
  <c r="J2995" i="1"/>
  <c r="J3000" i="1"/>
  <c r="J3006" i="1"/>
  <c r="J3011" i="1"/>
  <c r="J3016" i="1"/>
  <c r="J3022" i="1"/>
  <c r="J3027" i="1"/>
  <c r="J3032" i="1"/>
  <c r="J3038" i="1"/>
  <c r="J3043" i="1"/>
  <c r="J3048" i="1"/>
  <c r="J3054" i="1"/>
  <c r="J3059" i="1"/>
  <c r="J3064" i="1"/>
  <c r="J3070" i="1"/>
  <c r="J3075" i="1"/>
  <c r="J3080" i="1"/>
  <c r="J3086" i="1"/>
  <c r="J3091" i="1"/>
  <c r="J3096" i="1"/>
  <c r="J3102" i="1"/>
  <c r="J3107" i="1"/>
  <c r="J3112" i="1"/>
  <c r="J3118" i="1"/>
  <c r="J3123" i="1"/>
  <c r="J3128" i="1"/>
  <c r="J3134" i="1"/>
  <c r="J3139" i="1"/>
  <c r="J3144" i="1"/>
  <c r="J3150" i="1"/>
  <c r="J3155" i="1"/>
  <c r="J3160" i="1"/>
  <c r="J3166" i="1"/>
  <c r="J3171" i="1"/>
  <c r="J3176" i="1"/>
  <c r="J3182" i="1"/>
  <c r="J3187" i="1"/>
  <c r="J3192" i="1"/>
  <c r="J3198" i="1"/>
  <c r="J3203" i="1"/>
  <c r="J3208" i="1"/>
  <c r="J3214" i="1"/>
  <c r="J3219" i="1"/>
  <c r="J3224" i="1"/>
  <c r="J3230" i="1"/>
  <c r="J3235" i="1"/>
  <c r="J3240" i="1"/>
  <c r="J3246" i="1"/>
  <c r="J3251" i="1"/>
  <c r="J3256" i="1"/>
  <c r="J3262" i="1"/>
  <c r="J3267" i="1"/>
  <c r="J3272" i="1"/>
  <c r="J3278" i="1"/>
  <c r="J3283" i="1"/>
  <c r="J3288" i="1"/>
  <c r="J3294" i="1"/>
  <c r="J3299" i="1"/>
  <c r="J3304" i="1"/>
  <c r="J3310" i="1"/>
  <c r="J3315" i="1"/>
  <c r="J3320" i="1"/>
  <c r="J3326" i="1"/>
  <c r="J3331" i="1"/>
  <c r="J3335" i="1"/>
  <c r="J3339" i="1"/>
  <c r="J3343" i="1"/>
  <c r="J3347" i="1"/>
  <c r="J3351" i="1"/>
  <c r="J3355" i="1"/>
  <c r="J3359" i="1"/>
  <c r="J3363" i="1"/>
  <c r="J3367" i="1"/>
  <c r="J3371" i="1"/>
  <c r="J3375" i="1"/>
  <c r="J3379" i="1"/>
  <c r="J3383" i="1"/>
  <c r="J3387" i="1"/>
  <c r="J3391" i="1"/>
  <c r="J3395" i="1"/>
  <c r="J3399" i="1"/>
  <c r="J3403" i="1"/>
  <c r="J3407" i="1"/>
  <c r="J3411" i="1"/>
  <c r="J3415" i="1"/>
  <c r="J3419" i="1"/>
  <c r="J3423" i="1"/>
  <c r="J3427" i="1"/>
  <c r="J3431" i="1"/>
  <c r="J3435" i="1"/>
  <c r="J3439" i="1"/>
  <c r="J3443" i="1"/>
  <c r="J3447" i="1"/>
  <c r="J3451" i="1"/>
  <c r="J3455" i="1"/>
  <c r="J3459" i="1"/>
  <c r="J3463" i="1"/>
  <c r="J3467" i="1"/>
  <c r="J3471" i="1"/>
  <c r="J3475" i="1"/>
  <c r="J3479" i="1"/>
  <c r="J3483" i="1"/>
  <c r="J3487" i="1"/>
  <c r="J3491" i="1"/>
  <c r="J3495" i="1"/>
  <c r="J3499" i="1"/>
  <c r="J3503" i="1"/>
  <c r="J3507" i="1"/>
  <c r="J3511" i="1"/>
  <c r="J3515" i="1"/>
  <c r="J3519" i="1"/>
  <c r="J3523" i="1"/>
  <c r="J3527" i="1"/>
  <c r="J3531" i="1"/>
  <c r="J3535" i="1"/>
  <c r="J3539" i="1"/>
  <c r="J3543" i="1"/>
  <c r="J3547" i="1"/>
  <c r="J3551" i="1"/>
  <c r="J3555" i="1"/>
  <c r="J3559" i="1"/>
  <c r="J3563" i="1"/>
  <c r="J3567" i="1"/>
  <c r="J3571" i="1"/>
  <c r="J3575" i="1"/>
  <c r="J3579" i="1"/>
  <c r="J3583" i="1"/>
  <c r="J3587" i="1"/>
  <c r="J3591" i="1"/>
  <c r="J3595" i="1"/>
  <c r="J3599" i="1"/>
  <c r="J3603" i="1"/>
  <c r="J3607" i="1"/>
  <c r="J3611" i="1"/>
  <c r="J3615" i="1"/>
  <c r="J3619" i="1"/>
  <c r="J3623" i="1"/>
  <c r="J3627" i="1"/>
  <c r="J3631" i="1"/>
  <c r="J3635" i="1"/>
  <c r="J3639" i="1"/>
  <c r="J3643" i="1"/>
  <c r="J3647" i="1"/>
  <c r="J3651" i="1"/>
  <c r="J3655" i="1"/>
  <c r="J3659" i="1"/>
  <c r="J3663" i="1"/>
  <c r="J3667" i="1"/>
  <c r="J3671" i="1"/>
  <c r="J3675" i="1"/>
  <c r="J3679" i="1"/>
  <c r="J3683" i="1"/>
  <c r="J3687" i="1"/>
  <c r="J3691" i="1"/>
  <c r="J3695" i="1"/>
  <c r="J3699" i="1"/>
  <c r="J3703" i="1"/>
  <c r="J3707" i="1"/>
  <c r="J3711" i="1"/>
  <c r="J3715" i="1"/>
  <c r="J3719" i="1"/>
  <c r="J3723" i="1"/>
  <c r="J3727" i="1"/>
  <c r="J3731" i="1"/>
  <c r="J3735" i="1"/>
  <c r="J3739" i="1"/>
  <c r="J3743" i="1"/>
  <c r="J3747" i="1"/>
  <c r="J3751" i="1"/>
  <c r="J3755" i="1"/>
  <c r="J3759" i="1"/>
  <c r="J3763" i="1"/>
  <c r="J3767" i="1"/>
  <c r="J3771" i="1"/>
  <c r="J3775" i="1"/>
  <c r="J3779" i="1"/>
  <c r="J3783" i="1"/>
  <c r="J3787" i="1"/>
  <c r="J3791" i="1"/>
  <c r="J3795" i="1"/>
  <c r="J3799" i="1"/>
  <c r="J3803" i="1"/>
  <c r="J3807" i="1"/>
  <c r="J3811" i="1"/>
  <c r="J3815" i="1"/>
  <c r="J3819" i="1"/>
  <c r="J3823" i="1"/>
  <c r="J3827" i="1"/>
  <c r="J3831" i="1"/>
  <c r="J3835" i="1"/>
  <c r="J3839" i="1"/>
  <c r="J3843" i="1"/>
  <c r="J3847" i="1"/>
  <c r="J3851" i="1"/>
  <c r="J3855" i="1"/>
  <c r="J3859" i="1"/>
  <c r="J3863" i="1"/>
  <c r="J3867" i="1"/>
  <c r="J3871" i="1"/>
  <c r="J3875" i="1"/>
  <c r="J3879" i="1"/>
  <c r="J3883" i="1"/>
  <c r="J3887" i="1"/>
  <c r="J3891" i="1"/>
  <c r="J3895" i="1"/>
  <c r="J3899" i="1"/>
  <c r="J3903" i="1"/>
  <c r="J3907" i="1"/>
  <c r="J3911" i="1"/>
  <c r="J3915" i="1"/>
  <c r="J3919" i="1"/>
  <c r="J3923" i="1"/>
  <c r="J3927" i="1"/>
  <c r="J3931" i="1"/>
  <c r="J3935" i="1"/>
  <c r="J3939" i="1"/>
  <c r="J3943" i="1"/>
  <c r="J3947" i="1"/>
  <c r="J3951" i="1"/>
  <c r="J3955" i="1"/>
  <c r="J3959" i="1"/>
  <c r="J3963" i="1"/>
  <c r="J3967" i="1"/>
  <c r="J3971" i="1"/>
  <c r="J3975" i="1"/>
  <c r="J3979" i="1"/>
  <c r="J3983" i="1"/>
  <c r="J3987" i="1"/>
  <c r="J3991" i="1"/>
  <c r="J3995" i="1"/>
  <c r="J3999" i="1"/>
  <c r="J4003" i="1"/>
  <c r="J4007" i="1"/>
  <c r="J4011" i="1"/>
  <c r="J4015" i="1"/>
  <c r="J4019" i="1"/>
  <c r="J4023" i="1"/>
  <c r="J4027" i="1"/>
  <c r="J4031" i="1"/>
  <c r="J4035" i="1"/>
  <c r="J4039" i="1"/>
  <c r="J4043" i="1"/>
  <c r="J4047" i="1"/>
  <c r="J4051" i="1"/>
  <c r="J4055" i="1"/>
  <c r="J4059" i="1"/>
  <c r="J4063" i="1"/>
  <c r="J4067" i="1"/>
  <c r="J4071" i="1"/>
  <c r="J4075" i="1"/>
  <c r="J4079" i="1"/>
  <c r="J4083" i="1"/>
  <c r="J4087" i="1"/>
  <c r="J4091" i="1"/>
  <c r="J4095" i="1"/>
  <c r="J4099" i="1"/>
  <c r="J4103" i="1"/>
  <c r="J4107" i="1"/>
  <c r="J4111" i="1"/>
  <c r="J4115" i="1"/>
  <c r="J4119" i="1"/>
  <c r="J4123" i="1"/>
  <c r="J4127" i="1"/>
  <c r="J4131" i="1"/>
  <c r="J4135" i="1"/>
  <c r="J4139" i="1"/>
  <c r="J4143" i="1"/>
  <c r="J4147" i="1"/>
  <c r="J4151" i="1"/>
  <c r="J4155" i="1"/>
  <c r="J4159" i="1"/>
  <c r="J4163" i="1"/>
  <c r="J4167" i="1"/>
  <c r="J4171" i="1"/>
  <c r="J4175" i="1"/>
  <c r="J4179" i="1"/>
  <c r="J4183" i="1"/>
  <c r="J4187" i="1"/>
  <c r="J4191" i="1"/>
  <c r="J4195" i="1"/>
  <c r="J4199" i="1"/>
  <c r="J4203" i="1"/>
  <c r="J4207" i="1"/>
  <c r="J4211" i="1"/>
  <c r="J4215" i="1"/>
  <c r="J4219" i="1"/>
  <c r="J4223" i="1"/>
  <c r="J4227" i="1"/>
  <c r="J4231" i="1"/>
  <c r="J4235" i="1"/>
  <c r="J4239" i="1"/>
  <c r="J4243" i="1"/>
  <c r="J4247" i="1"/>
  <c r="J4251" i="1"/>
  <c r="J4255" i="1"/>
  <c r="J4259" i="1"/>
  <c r="J4263" i="1"/>
  <c r="J4267" i="1"/>
  <c r="J4271" i="1"/>
  <c r="J4275" i="1"/>
  <c r="J4279" i="1"/>
  <c r="J4283" i="1"/>
  <c r="J4287" i="1"/>
  <c r="J4291" i="1"/>
  <c r="J4295" i="1"/>
  <c r="J4299" i="1"/>
  <c r="J4303" i="1"/>
  <c r="J4307" i="1"/>
  <c r="J4311" i="1"/>
  <c r="J4315" i="1"/>
  <c r="J4319" i="1"/>
  <c r="J4323" i="1"/>
  <c r="J4327" i="1"/>
  <c r="J4331" i="1"/>
  <c r="J4335" i="1"/>
  <c r="J4339" i="1"/>
  <c r="J4343" i="1"/>
  <c r="J4347" i="1"/>
  <c r="J4351" i="1"/>
  <c r="J4355" i="1"/>
  <c r="J4359" i="1"/>
  <c r="J4363" i="1"/>
  <c r="J4367" i="1"/>
  <c r="J4371" i="1"/>
  <c r="J4375" i="1"/>
  <c r="J4379" i="1"/>
  <c r="J4383" i="1"/>
  <c r="J4387" i="1"/>
  <c r="J4391" i="1"/>
  <c r="J4395" i="1"/>
  <c r="J4399" i="1"/>
  <c r="J4403" i="1"/>
  <c r="J4407" i="1"/>
  <c r="J4411" i="1"/>
  <c r="J4415" i="1"/>
  <c r="J4419" i="1"/>
  <c r="J4423" i="1"/>
  <c r="J4427" i="1"/>
  <c r="J4431" i="1"/>
  <c r="J4435" i="1"/>
  <c r="J4439" i="1"/>
  <c r="J4443" i="1"/>
  <c r="J4447" i="1"/>
  <c r="J4451" i="1"/>
  <c r="J4455" i="1"/>
  <c r="J4459" i="1"/>
  <c r="J4463" i="1"/>
  <c r="J4467" i="1"/>
  <c r="J4471" i="1"/>
  <c r="J4475" i="1"/>
  <c r="J4479" i="1"/>
  <c r="J4483" i="1"/>
  <c r="J4487" i="1"/>
  <c r="J4491" i="1"/>
  <c r="J4495" i="1"/>
  <c r="J4499" i="1"/>
  <c r="J4503" i="1"/>
  <c r="J4507" i="1"/>
  <c r="J4511" i="1"/>
  <c r="J4515" i="1"/>
  <c r="J4519" i="1"/>
  <c r="J4523" i="1"/>
  <c r="J4527" i="1"/>
  <c r="J4531" i="1"/>
  <c r="J4535" i="1"/>
  <c r="J4539" i="1"/>
  <c r="J4543" i="1"/>
  <c r="J4547" i="1"/>
  <c r="J4551" i="1"/>
  <c r="J4555" i="1"/>
  <c r="J4559" i="1"/>
  <c r="J4563" i="1"/>
  <c r="J4567" i="1"/>
  <c r="J4571" i="1"/>
  <c r="J4575" i="1"/>
  <c r="J4579" i="1"/>
  <c r="J4583" i="1"/>
  <c r="J4587" i="1"/>
  <c r="J4591" i="1"/>
  <c r="J4595" i="1"/>
  <c r="J4599" i="1"/>
  <c r="J4603" i="1"/>
  <c r="J4607" i="1"/>
  <c r="J4611" i="1"/>
  <c r="J4615" i="1"/>
  <c r="J4619" i="1"/>
  <c r="J4623" i="1"/>
  <c r="J4627" i="1"/>
  <c r="J4631" i="1"/>
  <c r="J4635" i="1"/>
  <c r="J4639" i="1"/>
  <c r="J4643" i="1"/>
  <c r="J4647" i="1"/>
  <c r="J4651" i="1"/>
  <c r="J4655" i="1"/>
  <c r="J4659" i="1"/>
  <c r="J4663" i="1"/>
  <c r="J4667" i="1"/>
  <c r="J4671" i="1"/>
  <c r="J4675" i="1"/>
  <c r="J4679" i="1"/>
  <c r="J4683" i="1"/>
  <c r="J4687" i="1"/>
  <c r="J4691" i="1"/>
  <c r="J4695" i="1"/>
  <c r="J4699" i="1"/>
  <c r="J16" i="1"/>
  <c r="J28" i="1"/>
  <c r="J43" i="1"/>
  <c r="J55" i="1"/>
  <c r="J66" i="1"/>
  <c r="J80" i="1"/>
  <c r="J92" i="1"/>
  <c r="J104" i="1"/>
  <c r="J119" i="1"/>
  <c r="J130" i="1"/>
  <c r="J142" i="1"/>
  <c r="J156" i="1"/>
  <c r="J168" i="1"/>
  <c r="J179" i="1"/>
  <c r="J194" i="1"/>
  <c r="J206" i="1"/>
  <c r="J219" i="1"/>
  <c r="J232" i="1"/>
  <c r="J243" i="1"/>
  <c r="J256" i="1"/>
  <c r="J270" i="1"/>
  <c r="J283" i="1"/>
  <c r="J294" i="1"/>
  <c r="J307" i="1"/>
  <c r="J320" i="1"/>
  <c r="J332" i="1"/>
  <c r="J347" i="1"/>
  <c r="J355" i="1"/>
  <c r="J364" i="1"/>
  <c r="J375" i="1"/>
  <c r="J384" i="1"/>
  <c r="J392" i="1"/>
  <c r="J403" i="1"/>
  <c r="J412" i="1"/>
  <c r="J421" i="1"/>
  <c r="J432" i="1"/>
  <c r="J440" i="1"/>
  <c r="J449" i="1"/>
  <c r="J460" i="1"/>
  <c r="J469" i="1"/>
  <c r="J477" i="1"/>
  <c r="J488" i="1"/>
  <c r="J497" i="1"/>
  <c r="J507" i="1"/>
  <c r="J517" i="1"/>
  <c r="J525" i="1"/>
  <c r="J535" i="1"/>
  <c r="J545" i="1"/>
  <c r="J555" i="1"/>
  <c r="J563" i="1"/>
  <c r="J573" i="1"/>
  <c r="J583" i="1"/>
  <c r="J592" i="1"/>
  <c r="J603" i="1"/>
  <c r="J611" i="1"/>
  <c r="J620" i="1"/>
  <c r="J631" i="1"/>
  <c r="J640" i="1"/>
  <c r="J648" i="1"/>
  <c r="J659" i="1"/>
  <c r="J668" i="1"/>
  <c r="J677" i="1"/>
  <c r="J688" i="1"/>
  <c r="J696" i="1"/>
  <c r="J705" i="1"/>
  <c r="J716" i="1"/>
  <c r="J725" i="1"/>
  <c r="J733" i="1"/>
  <c r="J744" i="1"/>
  <c r="J753" i="1"/>
  <c r="J763" i="1"/>
  <c r="J773" i="1"/>
  <c r="J779" i="1"/>
  <c r="J786" i="1"/>
  <c r="J794" i="1"/>
  <c r="J801" i="1"/>
  <c r="J807" i="1"/>
  <c r="J815" i="1"/>
  <c r="J822" i="1"/>
  <c r="J829" i="1"/>
  <c r="J837" i="1"/>
  <c r="J843" i="1"/>
  <c r="J850" i="1"/>
  <c r="J858" i="1"/>
  <c r="J865" i="1"/>
  <c r="J871" i="1"/>
  <c r="J879" i="1"/>
  <c r="J886" i="1"/>
  <c r="J893" i="1"/>
  <c r="J901" i="1"/>
  <c r="J907" i="1"/>
  <c r="J914" i="1"/>
  <c r="J922" i="1"/>
  <c r="J929" i="1"/>
  <c r="J935" i="1"/>
  <c r="J943" i="1"/>
  <c r="J950" i="1"/>
  <c r="J957" i="1"/>
  <c r="J965" i="1"/>
  <c r="J971" i="1"/>
  <c r="J978" i="1"/>
  <c r="J986" i="1"/>
  <c r="J993" i="1"/>
  <c r="J999" i="1"/>
  <c r="J1007" i="1"/>
  <c r="J1014" i="1"/>
  <c r="J1021" i="1"/>
  <c r="J1029" i="1"/>
  <c r="J1035" i="1"/>
  <c r="J1042" i="1"/>
  <c r="J1050" i="1"/>
  <c r="J1057" i="1"/>
  <c r="J1063" i="1"/>
  <c r="J1071" i="1"/>
  <c r="J1078" i="1"/>
  <c r="J1085" i="1"/>
  <c r="J1093" i="1"/>
  <c r="J1099" i="1"/>
  <c r="J1106" i="1"/>
  <c r="J1114" i="1"/>
  <c r="J1121" i="1"/>
  <c r="J1127" i="1"/>
  <c r="J1135" i="1"/>
  <c r="J1142" i="1"/>
  <c r="J1149" i="1"/>
  <c r="J1157" i="1"/>
  <c r="J1163" i="1"/>
  <c r="J1170" i="1"/>
  <c r="J1178" i="1"/>
  <c r="J1185" i="1"/>
  <c r="J1191" i="1"/>
  <c r="J1199" i="1"/>
  <c r="J1206" i="1"/>
  <c r="J1213" i="1"/>
  <c r="J1221" i="1"/>
  <c r="J1227" i="1"/>
  <c r="J1234" i="1"/>
  <c r="J1242" i="1"/>
  <c r="J1249" i="1"/>
  <c r="J1255" i="1"/>
  <c r="J1263" i="1"/>
  <c r="J1270" i="1"/>
  <c r="J1277" i="1"/>
  <c r="J1285" i="1"/>
  <c r="J1291" i="1"/>
  <c r="J1298" i="1"/>
  <c r="J1306" i="1"/>
  <c r="J1313" i="1"/>
  <c r="J1319" i="1"/>
  <c r="J1327" i="1"/>
  <c r="J1334" i="1"/>
  <c r="J1341" i="1"/>
  <c r="J1349" i="1"/>
  <c r="J1355" i="1"/>
  <c r="J1362" i="1"/>
  <c r="J1370" i="1"/>
  <c r="J1377" i="1"/>
  <c r="J1383" i="1"/>
  <c r="J1391" i="1"/>
  <c r="J1398" i="1"/>
  <c r="J1405" i="1"/>
  <c r="J1413" i="1"/>
  <c r="J1419" i="1"/>
  <c r="J1426" i="1"/>
  <c r="J1434" i="1"/>
  <c r="J1441" i="1"/>
  <c r="J1447" i="1"/>
  <c r="J1455" i="1"/>
  <c r="J1462" i="1"/>
  <c r="J1469" i="1"/>
  <c r="J1477" i="1"/>
  <c r="J1483" i="1"/>
  <c r="J1490" i="1"/>
  <c r="J1498" i="1"/>
  <c r="J1505" i="1"/>
  <c r="J1511" i="1"/>
  <c r="J1519" i="1"/>
  <c r="J1526" i="1"/>
  <c r="J1533" i="1"/>
  <c r="J1541" i="1"/>
  <c r="J1547" i="1"/>
  <c r="J1554" i="1"/>
  <c r="J1562" i="1"/>
  <c r="J1569" i="1"/>
  <c r="J1575" i="1"/>
  <c r="J1583" i="1"/>
  <c r="J1590" i="1"/>
  <c r="J1597" i="1"/>
  <c r="J1605" i="1"/>
  <c r="J1611" i="1"/>
  <c r="J1618" i="1"/>
  <c r="J1626" i="1"/>
  <c r="J1631" i="1"/>
  <c r="J1636" i="1"/>
  <c r="J1642" i="1"/>
  <c r="J1647" i="1"/>
  <c r="J1652" i="1"/>
  <c r="J1658" i="1"/>
  <c r="J1663" i="1"/>
  <c r="J1668" i="1"/>
  <c r="J1674" i="1"/>
  <c r="J1679" i="1"/>
  <c r="J1684" i="1"/>
  <c r="J1690" i="1"/>
  <c r="J1695" i="1"/>
  <c r="J1700" i="1"/>
  <c r="J1706" i="1"/>
  <c r="J1711" i="1"/>
  <c r="J1716" i="1"/>
  <c r="J1722" i="1"/>
  <c r="J1727" i="1"/>
  <c r="J1732" i="1"/>
  <c r="J1738" i="1"/>
  <c r="J1743" i="1"/>
  <c r="J1748" i="1"/>
  <c r="J1754" i="1"/>
  <c r="J1759" i="1"/>
  <c r="J1764" i="1"/>
  <c r="J1770" i="1"/>
  <c r="J1775" i="1"/>
  <c r="J1780" i="1"/>
  <c r="J1786" i="1"/>
  <c r="J1791" i="1"/>
  <c r="J1796" i="1"/>
  <c r="J1802" i="1"/>
  <c r="J1807" i="1"/>
  <c r="J1812" i="1"/>
  <c r="J1818" i="1"/>
  <c r="J1823" i="1"/>
  <c r="J1828" i="1"/>
  <c r="J1834" i="1"/>
  <c r="J1839" i="1"/>
  <c r="J1844" i="1"/>
  <c r="J1850" i="1"/>
  <c r="J1855" i="1"/>
  <c r="J1860" i="1"/>
  <c r="J1866" i="1"/>
  <c r="J1871" i="1"/>
  <c r="J1876" i="1"/>
  <c r="J1882" i="1"/>
  <c r="J1887" i="1"/>
  <c r="J1892" i="1"/>
  <c r="J1898" i="1"/>
  <c r="J1903" i="1"/>
  <c r="J1908" i="1"/>
  <c r="J1914" i="1"/>
  <c r="J1919" i="1"/>
  <c r="J1924" i="1"/>
  <c r="J1930" i="1"/>
  <c r="J1935" i="1"/>
  <c r="J1940" i="1"/>
  <c r="J1946" i="1"/>
  <c r="J1951" i="1"/>
  <c r="J1956" i="1"/>
  <c r="J1962" i="1"/>
  <c r="J1967" i="1"/>
  <c r="J1972" i="1"/>
  <c r="J1978" i="1"/>
  <c r="J1983" i="1"/>
  <c r="J1988" i="1"/>
  <c r="J1994" i="1"/>
  <c r="J1999" i="1"/>
  <c r="J2004" i="1"/>
  <c r="J2010" i="1"/>
  <c r="J2015" i="1"/>
  <c r="J2020" i="1"/>
  <c r="J2026" i="1"/>
  <c r="J2031" i="1"/>
  <c r="J2036" i="1"/>
  <c r="J2042" i="1"/>
  <c r="J2047" i="1"/>
  <c r="J2052" i="1"/>
  <c r="J2058" i="1"/>
  <c r="J2063" i="1"/>
  <c r="J2068" i="1"/>
  <c r="J2074" i="1"/>
  <c r="J2079" i="1"/>
  <c r="J2084" i="1"/>
  <c r="J2090" i="1"/>
  <c r="J2095" i="1"/>
  <c r="J2100" i="1"/>
  <c r="J2106" i="1"/>
  <c r="J2111" i="1"/>
  <c r="J2116" i="1"/>
  <c r="J2122" i="1"/>
  <c r="J2127" i="1"/>
  <c r="J2132" i="1"/>
  <c r="J2138" i="1"/>
  <c r="J2143" i="1"/>
  <c r="J2148" i="1"/>
  <c r="J2154" i="1"/>
  <c r="J2159" i="1"/>
  <c r="J2164" i="1"/>
  <c r="J2170" i="1"/>
  <c r="J2175" i="1"/>
  <c r="J2180" i="1"/>
  <c r="J2186" i="1"/>
  <c r="J2191" i="1"/>
  <c r="J2196" i="1"/>
  <c r="J2202" i="1"/>
  <c r="J2207" i="1"/>
  <c r="J2212" i="1"/>
  <c r="J2218" i="1"/>
  <c r="J2223" i="1"/>
  <c r="J2228" i="1"/>
  <c r="J2234" i="1"/>
  <c r="J2239" i="1"/>
  <c r="J2244" i="1"/>
  <c r="J2250" i="1"/>
  <c r="J2255" i="1"/>
  <c r="J2260" i="1"/>
  <c r="J2266" i="1"/>
  <c r="J2271" i="1"/>
  <c r="J2276" i="1"/>
  <c r="J2282" i="1"/>
  <c r="J2287" i="1"/>
  <c r="J2292" i="1"/>
  <c r="J2298" i="1"/>
  <c r="J2303" i="1"/>
  <c r="J2308" i="1"/>
  <c r="J2314" i="1"/>
  <c r="J2319" i="1"/>
  <c r="J2324" i="1"/>
  <c r="J2330" i="1"/>
  <c r="J2335" i="1"/>
  <c r="J2340" i="1"/>
  <c r="J2346" i="1"/>
  <c r="J2351" i="1"/>
  <c r="J2356" i="1"/>
  <c r="J2362" i="1"/>
  <c r="J2367" i="1"/>
  <c r="J2372" i="1"/>
  <c r="J2378" i="1"/>
  <c r="J2383" i="1"/>
  <c r="J2388" i="1"/>
  <c r="J2394" i="1"/>
  <c r="J2399" i="1"/>
  <c r="J2404" i="1"/>
  <c r="J2410" i="1"/>
  <c r="J2415" i="1"/>
  <c r="J2420" i="1"/>
  <c r="J2426" i="1"/>
  <c r="J2431" i="1"/>
  <c r="J2436" i="1"/>
  <c r="J2442" i="1"/>
  <c r="J2447" i="1"/>
  <c r="J2452" i="1"/>
  <c r="J2458" i="1"/>
  <c r="J2463" i="1"/>
  <c r="J2468" i="1"/>
  <c r="J2474" i="1"/>
  <c r="J2479" i="1"/>
  <c r="J2484" i="1"/>
  <c r="J2490" i="1"/>
  <c r="J2495" i="1"/>
  <c r="J2500" i="1"/>
  <c r="J2506" i="1"/>
  <c r="J2511" i="1"/>
  <c r="J2516" i="1"/>
  <c r="J2522" i="1"/>
  <c r="J2527" i="1"/>
  <c r="J2532" i="1"/>
  <c r="J2538" i="1"/>
  <c r="J2543" i="1"/>
  <c r="J2548" i="1"/>
  <c r="J2554" i="1"/>
  <c r="J2559" i="1"/>
  <c r="J2564" i="1"/>
  <c r="J2570" i="1"/>
  <c r="J2575" i="1"/>
  <c r="J2580" i="1"/>
  <c r="J2586" i="1"/>
  <c r="J2591" i="1"/>
  <c r="J2596" i="1"/>
  <c r="J2602" i="1"/>
  <c r="J2607" i="1"/>
  <c r="J2612" i="1"/>
  <c r="J2618" i="1"/>
  <c r="J2623" i="1"/>
  <c r="J2628" i="1"/>
  <c r="J2634" i="1"/>
  <c r="J2639" i="1"/>
  <c r="J2644" i="1"/>
  <c r="J2650" i="1"/>
  <c r="J2655" i="1"/>
  <c r="J2660" i="1"/>
  <c r="J2666" i="1"/>
  <c r="J2671" i="1"/>
  <c r="J2676" i="1"/>
  <c r="J2682" i="1"/>
  <c r="J2687" i="1"/>
  <c r="J2692" i="1"/>
  <c r="J2698" i="1"/>
  <c r="J2703" i="1"/>
  <c r="J2708" i="1"/>
  <c r="J2714" i="1"/>
  <c r="J2719" i="1"/>
  <c r="J2724" i="1"/>
  <c r="J2730" i="1"/>
  <c r="J2735" i="1"/>
  <c r="J2740" i="1"/>
  <c r="J2746" i="1"/>
  <c r="J2751" i="1"/>
  <c r="J2756" i="1"/>
  <c r="J2762" i="1"/>
  <c r="J2767" i="1"/>
  <c r="J2772" i="1"/>
  <c r="J2778" i="1"/>
  <c r="J2783" i="1"/>
  <c r="J2788" i="1"/>
  <c r="J2794" i="1"/>
  <c r="J2799" i="1"/>
  <c r="J2804" i="1"/>
  <c r="J2810" i="1"/>
  <c r="J2815" i="1"/>
  <c r="J2820" i="1"/>
  <c r="J2826" i="1"/>
  <c r="J2831" i="1"/>
  <c r="J2836" i="1"/>
  <c r="J2842" i="1"/>
  <c r="J2847" i="1"/>
  <c r="J2852" i="1"/>
  <c r="J2858" i="1"/>
  <c r="J2863" i="1"/>
  <c r="J2868" i="1"/>
  <c r="J2874" i="1"/>
  <c r="J2879" i="1"/>
  <c r="J2884" i="1"/>
  <c r="J2890" i="1"/>
  <c r="J2895" i="1"/>
  <c r="J2900" i="1"/>
  <c r="J2906" i="1"/>
  <c r="J2911" i="1"/>
  <c r="J2916" i="1"/>
  <c r="J2922" i="1"/>
  <c r="J2927" i="1"/>
  <c r="J2932" i="1"/>
  <c r="J2938" i="1"/>
  <c r="J2943" i="1"/>
  <c r="J2948" i="1"/>
  <c r="J2954" i="1"/>
  <c r="J2959" i="1"/>
  <c r="J2964" i="1"/>
  <c r="J2970" i="1"/>
  <c r="J2975" i="1"/>
  <c r="J2980" i="1"/>
  <c r="J2986" i="1"/>
  <c r="J2991" i="1"/>
  <c r="J2996" i="1"/>
  <c r="J3002" i="1"/>
  <c r="J3007" i="1"/>
  <c r="J3012" i="1"/>
  <c r="J3018" i="1"/>
  <c r="J3023" i="1"/>
  <c r="J3028" i="1"/>
  <c r="J3034" i="1"/>
  <c r="J3039" i="1"/>
  <c r="J3044" i="1"/>
  <c r="J3050" i="1"/>
  <c r="J3055" i="1"/>
  <c r="J3060" i="1"/>
  <c r="J3066" i="1"/>
  <c r="J3071" i="1"/>
  <c r="J3076" i="1"/>
  <c r="J3082" i="1"/>
  <c r="J3087" i="1"/>
  <c r="J3092" i="1"/>
  <c r="J3098" i="1"/>
  <c r="J3103" i="1"/>
  <c r="J3108" i="1"/>
  <c r="J3114" i="1"/>
  <c r="J3119" i="1"/>
  <c r="J3124" i="1"/>
  <c r="J3130" i="1"/>
  <c r="J3135" i="1"/>
  <c r="J3140" i="1"/>
  <c r="J3146" i="1"/>
  <c r="J3151" i="1"/>
  <c r="J3156" i="1"/>
  <c r="J3162" i="1"/>
  <c r="J3167" i="1"/>
  <c r="J3172" i="1"/>
  <c r="J3178" i="1"/>
  <c r="J3183" i="1"/>
  <c r="J3188" i="1"/>
  <c r="J3194" i="1"/>
  <c r="J3199" i="1"/>
  <c r="J3204" i="1"/>
  <c r="J3210" i="1"/>
  <c r="J3215" i="1"/>
  <c r="J3220" i="1"/>
  <c r="J3226" i="1"/>
  <c r="J3231" i="1"/>
  <c r="J3236" i="1"/>
  <c r="J3242" i="1"/>
  <c r="J3247" i="1"/>
  <c r="J3252" i="1"/>
  <c r="J3258" i="1"/>
  <c r="J3263" i="1"/>
  <c r="J3268" i="1"/>
  <c r="J3274" i="1"/>
  <c r="J3279" i="1"/>
  <c r="J3284" i="1"/>
  <c r="J3290" i="1"/>
  <c r="J3295" i="1"/>
  <c r="J3300" i="1"/>
  <c r="J3306" i="1"/>
  <c r="J3311" i="1"/>
  <c r="J3316" i="1"/>
  <c r="J3322" i="1"/>
  <c r="J23" i="1"/>
  <c r="J48" i="1"/>
  <c r="J72" i="1"/>
  <c r="J99" i="1"/>
  <c r="J123" i="1"/>
  <c r="J150" i="1"/>
  <c r="J176" i="1"/>
  <c r="J199" i="1"/>
  <c r="J226" i="1"/>
  <c r="J251" i="1"/>
  <c r="J275" i="1"/>
  <c r="J300" i="1"/>
  <c r="J327" i="1"/>
  <c r="J349" i="1"/>
  <c r="J369" i="1"/>
  <c r="J389" i="1"/>
  <c r="J407" i="1"/>
  <c r="J427" i="1"/>
  <c r="J445" i="1"/>
  <c r="J464" i="1"/>
  <c r="J483" i="1"/>
  <c r="J503" i="1"/>
  <c r="J520" i="1"/>
  <c r="J540" i="1"/>
  <c r="J560" i="1"/>
  <c r="J577" i="1"/>
  <c r="J597" i="1"/>
  <c r="J616" i="1"/>
  <c r="J635" i="1"/>
  <c r="J653" i="1"/>
  <c r="J673" i="1"/>
  <c r="J691" i="1"/>
  <c r="J711" i="1"/>
  <c r="J731" i="1"/>
  <c r="J748" i="1"/>
  <c r="J768" i="1"/>
  <c r="J783" i="1"/>
  <c r="J797" i="1"/>
  <c r="J811" i="1"/>
  <c r="J826" i="1"/>
  <c r="J839" i="1"/>
  <c r="J854" i="1"/>
  <c r="J869" i="1"/>
  <c r="J882" i="1"/>
  <c r="J897" i="1"/>
  <c r="J911" i="1"/>
  <c r="J925" i="1"/>
  <c r="J939" i="1"/>
  <c r="J954" i="1"/>
  <c r="J967" i="1"/>
  <c r="J982" i="1"/>
  <c r="J997" i="1"/>
  <c r="J1010" i="1"/>
  <c r="J1025" i="1"/>
  <c r="J1039" i="1"/>
  <c r="J1053" i="1"/>
  <c r="J1067" i="1"/>
  <c r="J1082" i="1"/>
  <c r="J1095" i="1"/>
  <c r="J1110" i="1"/>
  <c r="J1125" i="1"/>
  <c r="J1138" i="1"/>
  <c r="J1153" i="1"/>
  <c r="J1167" i="1"/>
  <c r="J1181" i="1"/>
  <c r="J1195" i="1"/>
  <c r="J1210" i="1"/>
  <c r="J1223" i="1"/>
  <c r="J1238" i="1"/>
  <c r="J1253" i="1"/>
  <c r="J1266" i="1"/>
  <c r="J1281" i="1"/>
  <c r="J1295" i="1"/>
  <c r="J1309" i="1"/>
  <c r="J1323" i="1"/>
  <c r="J1338" i="1"/>
  <c r="J1351" i="1"/>
  <c r="J1366" i="1"/>
  <c r="J1381" i="1"/>
  <c r="J1394" i="1"/>
  <c r="J1409" i="1"/>
  <c r="J1423" i="1"/>
  <c r="J1437" i="1"/>
  <c r="J1451" i="1"/>
  <c r="J1466" i="1"/>
  <c r="J1479" i="1"/>
  <c r="J1494" i="1"/>
  <c r="J1509" i="1"/>
  <c r="J1522" i="1"/>
  <c r="J1537" i="1"/>
  <c r="J1551" i="1"/>
  <c r="J1565" i="1"/>
  <c r="J1579" i="1"/>
  <c r="J1594" i="1"/>
  <c r="J1607" i="1"/>
  <c r="J1622" i="1"/>
  <c r="J1634" i="1"/>
  <c r="J1644" i="1"/>
  <c r="J1655" i="1"/>
  <c r="J1666" i="1"/>
  <c r="J1676" i="1"/>
  <c r="J1687" i="1"/>
  <c r="J1698" i="1"/>
  <c r="J1708" i="1"/>
  <c r="J1719" i="1"/>
  <c r="J1730" i="1"/>
  <c r="J1740" i="1"/>
  <c r="J1751" i="1"/>
  <c r="J1762" i="1"/>
  <c r="J1772" i="1"/>
  <c r="J1783" i="1"/>
  <c r="J1794" i="1"/>
  <c r="J1804" i="1"/>
  <c r="J1815" i="1"/>
  <c r="J1826" i="1"/>
  <c r="J1836" i="1"/>
  <c r="J1847" i="1"/>
  <c r="J1858" i="1"/>
  <c r="J1868" i="1"/>
  <c r="J1879" i="1"/>
  <c r="J1890" i="1"/>
  <c r="J1900" i="1"/>
  <c r="J1911" i="1"/>
  <c r="J1922" i="1"/>
  <c r="J1932" i="1"/>
  <c r="J1943" i="1"/>
  <c r="J1954" i="1"/>
  <c r="J1964" i="1"/>
  <c r="J1975" i="1"/>
  <c r="J1986" i="1"/>
  <c r="J1996" i="1"/>
  <c r="J2007" i="1"/>
  <c r="J2018" i="1"/>
  <c r="J2028" i="1"/>
  <c r="J2039" i="1"/>
  <c r="J2050" i="1"/>
  <c r="J2060" i="1"/>
  <c r="J2071" i="1"/>
  <c r="J2082" i="1"/>
  <c r="J2092" i="1"/>
  <c r="J2103" i="1"/>
  <c r="J2114" i="1"/>
  <c r="J2124" i="1"/>
  <c r="J2135" i="1"/>
  <c r="J2146" i="1"/>
  <c r="J2156" i="1"/>
  <c r="J2167" i="1"/>
  <c r="J2178" i="1"/>
  <c r="J2188" i="1"/>
  <c r="J2199" i="1"/>
  <c r="J2210" i="1"/>
  <c r="J2220" i="1"/>
  <c r="J2231" i="1"/>
  <c r="J2242" i="1"/>
  <c r="J2252" i="1"/>
  <c r="J2263" i="1"/>
  <c r="J2274" i="1"/>
  <c r="J2284" i="1"/>
  <c r="J2295" i="1"/>
  <c r="J2306" i="1"/>
  <c r="J2316" i="1"/>
  <c r="J2327" i="1"/>
  <c r="J2338" i="1"/>
  <c r="J2348" i="1"/>
  <c r="J2359" i="1"/>
  <c r="J2370" i="1"/>
  <c r="J2380" i="1"/>
  <c r="J2391" i="1"/>
  <c r="J2402" i="1"/>
  <c r="J2412" i="1"/>
  <c r="J2423" i="1"/>
  <c r="J2434" i="1"/>
  <c r="J2444" i="1"/>
  <c r="J2455" i="1"/>
  <c r="J2466" i="1"/>
  <c r="J2476" i="1"/>
  <c r="J2487" i="1"/>
  <c r="J2498" i="1"/>
  <c r="J2508" i="1"/>
  <c r="J2519" i="1"/>
  <c r="J2530" i="1"/>
  <c r="J2540" i="1"/>
  <c r="J2551" i="1"/>
  <c r="J2562" i="1"/>
  <c r="J2572" i="1"/>
  <c r="J2583" i="1"/>
  <c r="J2594" i="1"/>
  <c r="J2604" i="1"/>
  <c r="J2615" i="1"/>
  <c r="J2626" i="1"/>
  <c r="J2636" i="1"/>
  <c r="J2647" i="1"/>
  <c r="J2658" i="1"/>
  <c r="J2668" i="1"/>
  <c r="J2679" i="1"/>
  <c r="J2690" i="1"/>
  <c r="J2700" i="1"/>
  <c r="J2711" i="1"/>
  <c r="J2722" i="1"/>
  <c r="J2732" i="1"/>
  <c r="J2743" i="1"/>
  <c r="J2754" i="1"/>
  <c r="J2764" i="1"/>
  <c r="J2775" i="1"/>
  <c r="J2786" i="1"/>
  <c r="J2796" i="1"/>
  <c r="J2807" i="1"/>
  <c r="J2818" i="1"/>
  <c r="J2828" i="1"/>
  <c r="J2839" i="1"/>
  <c r="J2850" i="1"/>
  <c r="J2860" i="1"/>
  <c r="J2871" i="1"/>
  <c r="J2882" i="1"/>
  <c r="J2892" i="1"/>
  <c r="J2903" i="1"/>
  <c r="J2914" i="1"/>
  <c r="J2924" i="1"/>
  <c r="J2935" i="1"/>
  <c r="J2946" i="1"/>
  <c r="J2956" i="1"/>
  <c r="J2967" i="1"/>
  <c r="J2978" i="1"/>
  <c r="J2988" i="1"/>
  <c r="J2999" i="1"/>
  <c r="J3010" i="1"/>
  <c r="J3020" i="1"/>
  <c r="J3031" i="1"/>
  <c r="J3042" i="1"/>
  <c r="J3052" i="1"/>
  <c r="J3063" i="1"/>
  <c r="J3074" i="1"/>
  <c r="J3084" i="1"/>
  <c r="J3095" i="1"/>
  <c r="J3106" i="1"/>
  <c r="J3116" i="1"/>
  <c r="J3127" i="1"/>
  <c r="J3138" i="1"/>
  <c r="J3148" i="1"/>
  <c r="J3159" i="1"/>
  <c r="J3170" i="1"/>
  <c r="J3180" i="1"/>
  <c r="J3191" i="1"/>
  <c r="J3202" i="1"/>
  <c r="J3212" i="1"/>
  <c r="J3223" i="1"/>
  <c r="J3234" i="1"/>
  <c r="J3244" i="1"/>
  <c r="J3255" i="1"/>
  <c r="J3266" i="1"/>
  <c r="J3276" i="1"/>
  <c r="J3287" i="1"/>
  <c r="J3298" i="1"/>
  <c r="J3308" i="1"/>
  <c r="J3319" i="1"/>
  <c r="J3328" i="1"/>
  <c r="J3334" i="1"/>
  <c r="J3340" i="1"/>
  <c r="J3345" i="1"/>
  <c r="J3350" i="1"/>
  <c r="J3356" i="1"/>
  <c r="J3361" i="1"/>
  <c r="J3366" i="1"/>
  <c r="J3372" i="1"/>
  <c r="J3377" i="1"/>
  <c r="J3382" i="1"/>
  <c r="J3388" i="1"/>
  <c r="J3393" i="1"/>
  <c r="J3398" i="1"/>
  <c r="J3404" i="1"/>
  <c r="J3409" i="1"/>
  <c r="J3414" i="1"/>
  <c r="J3420" i="1"/>
  <c r="J3425" i="1"/>
  <c r="J3430" i="1"/>
  <c r="J3436" i="1"/>
  <c r="J3441" i="1"/>
  <c r="J3446" i="1"/>
  <c r="J3452" i="1"/>
  <c r="J3457" i="1"/>
  <c r="J3462" i="1"/>
  <c r="J3468" i="1"/>
  <c r="J3473" i="1"/>
  <c r="J3478" i="1"/>
  <c r="J3484" i="1"/>
  <c r="J3489" i="1"/>
  <c r="J3494" i="1"/>
  <c r="J3500" i="1"/>
  <c r="J3505" i="1"/>
  <c r="J3510" i="1"/>
  <c r="J3516" i="1"/>
  <c r="J3521" i="1"/>
  <c r="J3526" i="1"/>
  <c r="J3532" i="1"/>
  <c r="J3537" i="1"/>
  <c r="J3542" i="1"/>
  <c r="J3548" i="1"/>
  <c r="J3553" i="1"/>
  <c r="J3558" i="1"/>
  <c r="J3564" i="1"/>
  <c r="J3569" i="1"/>
  <c r="J3574" i="1"/>
  <c r="J3580" i="1"/>
  <c r="J3585" i="1"/>
  <c r="J3590" i="1"/>
  <c r="J3596" i="1"/>
  <c r="J3601" i="1"/>
  <c r="J3606" i="1"/>
  <c r="J3612" i="1"/>
  <c r="J3617" i="1"/>
  <c r="J3622" i="1"/>
  <c r="J3628" i="1"/>
  <c r="J3633" i="1"/>
  <c r="J3638" i="1"/>
  <c r="J3644" i="1"/>
  <c r="J3649" i="1"/>
  <c r="J3654" i="1"/>
  <c r="J3660" i="1"/>
  <c r="J3665" i="1"/>
  <c r="J3670" i="1"/>
  <c r="J3676" i="1"/>
  <c r="J3681" i="1"/>
  <c r="J3686" i="1"/>
  <c r="J3692" i="1"/>
  <c r="J3697" i="1"/>
  <c r="J3702" i="1"/>
  <c r="J3708" i="1"/>
  <c r="J3713" i="1"/>
  <c r="J3718" i="1"/>
  <c r="J3724" i="1"/>
  <c r="J3729" i="1"/>
  <c r="J3734" i="1"/>
  <c r="J3740" i="1"/>
  <c r="J3745" i="1"/>
  <c r="J3750" i="1"/>
  <c r="J3756" i="1"/>
  <c r="J3761" i="1"/>
  <c r="J3766" i="1"/>
  <c r="J3772" i="1"/>
  <c r="J3777" i="1"/>
  <c r="J3782" i="1"/>
  <c r="J3788" i="1"/>
  <c r="J3793" i="1"/>
  <c r="J3798" i="1"/>
  <c r="J3804" i="1"/>
  <c r="J3809" i="1"/>
  <c r="J3814" i="1"/>
  <c r="J3820" i="1"/>
  <c r="J3825" i="1"/>
  <c r="J3830" i="1"/>
  <c r="J3836" i="1"/>
  <c r="J3841" i="1"/>
  <c r="J3846" i="1"/>
  <c r="J3852" i="1"/>
  <c r="J3857" i="1"/>
  <c r="J3862" i="1"/>
  <c r="J3868" i="1"/>
  <c r="J3873" i="1"/>
  <c r="J3878" i="1"/>
  <c r="J3884" i="1"/>
  <c r="J3889" i="1"/>
  <c r="J3894" i="1"/>
  <c r="J3900" i="1"/>
  <c r="J3905" i="1"/>
  <c r="J3910" i="1"/>
  <c r="J3916" i="1"/>
  <c r="J3921" i="1"/>
  <c r="J3926" i="1"/>
  <c r="J3932" i="1"/>
  <c r="J3937" i="1"/>
  <c r="J3942" i="1"/>
  <c r="J3948" i="1"/>
  <c r="J3953" i="1"/>
  <c r="J3958" i="1"/>
  <c r="J3964" i="1"/>
  <c r="J3969" i="1"/>
  <c r="J3974" i="1"/>
  <c r="J3980" i="1"/>
  <c r="J3985" i="1"/>
  <c r="J3990" i="1"/>
  <c r="J3996" i="1"/>
  <c r="J4001" i="1"/>
  <c r="J4006" i="1"/>
  <c r="J4012" i="1"/>
  <c r="J4017" i="1"/>
  <c r="J4022" i="1"/>
  <c r="J4028" i="1"/>
  <c r="J4033" i="1"/>
  <c r="J4038" i="1"/>
  <c r="J4044" i="1"/>
  <c r="J4049" i="1"/>
  <c r="J4054" i="1"/>
  <c r="J4060" i="1"/>
  <c r="J4065" i="1"/>
  <c r="J4070" i="1"/>
  <c r="J4076" i="1"/>
  <c r="J4081" i="1"/>
  <c r="J4086" i="1"/>
  <c r="J4092" i="1"/>
  <c r="J4097" i="1"/>
  <c r="J4102" i="1"/>
  <c r="J4108" i="1"/>
  <c r="J4113" i="1"/>
  <c r="J4118" i="1"/>
  <c r="J4124" i="1"/>
  <c r="J4129" i="1"/>
  <c r="J4134" i="1"/>
  <c r="J4140" i="1"/>
  <c r="J4145" i="1"/>
  <c r="J4150" i="1"/>
  <c r="J4156" i="1"/>
  <c r="J4161" i="1"/>
  <c r="J4166" i="1"/>
  <c r="J4172" i="1"/>
  <c r="J4177" i="1"/>
  <c r="J4182" i="1"/>
  <c r="J4188" i="1"/>
  <c r="J4193" i="1"/>
  <c r="J4198" i="1"/>
  <c r="J4204" i="1"/>
  <c r="J4209" i="1"/>
  <c r="J4214" i="1"/>
  <c r="J4220" i="1"/>
  <c r="J4225" i="1"/>
  <c r="J4230" i="1"/>
  <c r="J4236" i="1"/>
  <c r="J4241" i="1"/>
  <c r="J4246" i="1"/>
  <c r="J4252" i="1"/>
  <c r="J4257" i="1"/>
  <c r="J4262" i="1"/>
  <c r="J4268" i="1"/>
  <c r="J4273" i="1"/>
  <c r="J4278" i="1"/>
  <c r="J4284" i="1"/>
  <c r="J4289" i="1"/>
  <c r="J4294" i="1"/>
  <c r="J4300" i="1"/>
  <c r="J4305" i="1"/>
  <c r="J4310" i="1"/>
  <c r="J4316" i="1"/>
  <c r="J4321" i="1"/>
  <c r="J4326" i="1"/>
  <c r="J4332" i="1"/>
  <c r="J4337" i="1"/>
  <c r="J4342" i="1"/>
  <c r="J4348" i="1"/>
  <c r="J4353" i="1"/>
  <c r="J4358" i="1"/>
  <c r="J4364" i="1"/>
  <c r="J4369" i="1"/>
  <c r="J4374" i="1"/>
  <c r="J4380" i="1"/>
  <c r="J4385" i="1"/>
  <c r="J4390" i="1"/>
  <c r="J4396" i="1"/>
  <c r="J4401" i="1"/>
  <c r="J4406" i="1"/>
  <c r="J4412" i="1"/>
  <c r="J4417" i="1"/>
  <c r="J4422" i="1"/>
  <c r="J4428" i="1"/>
  <c r="J4433" i="1"/>
  <c r="J4438" i="1"/>
  <c r="J4444" i="1"/>
  <c r="J4449" i="1"/>
  <c r="J4454" i="1"/>
  <c r="J4460" i="1"/>
  <c r="J4465" i="1"/>
  <c r="J4470" i="1"/>
  <c r="J4476" i="1"/>
  <c r="J4481" i="1"/>
  <c r="J4486" i="1"/>
  <c r="J4492" i="1"/>
  <c r="J4497" i="1"/>
  <c r="J4502" i="1"/>
  <c r="J4508" i="1"/>
  <c r="J4513" i="1"/>
  <c r="J4518" i="1"/>
  <c r="J4524" i="1"/>
  <c r="J4529" i="1"/>
  <c r="J4534" i="1"/>
  <c r="J4540" i="1"/>
  <c r="J4545" i="1"/>
  <c r="J4550" i="1"/>
  <c r="J4556" i="1"/>
  <c r="J4561" i="1"/>
  <c r="J4566" i="1"/>
  <c r="J4572" i="1"/>
  <c r="J4577" i="1"/>
  <c r="J4582" i="1"/>
  <c r="J4588" i="1"/>
  <c r="J4593" i="1"/>
  <c r="J4598" i="1"/>
  <c r="J4604" i="1"/>
  <c r="J4609" i="1"/>
  <c r="J4614" i="1"/>
  <c r="J4620" i="1"/>
  <c r="J4625" i="1"/>
  <c r="J4630" i="1"/>
  <c r="J4636" i="1"/>
  <c r="J4641" i="1"/>
  <c r="J4646" i="1"/>
  <c r="J4652" i="1"/>
  <c r="J4657" i="1"/>
  <c r="J4662" i="1"/>
  <c r="J4668" i="1"/>
  <c r="J4673" i="1"/>
  <c r="J4678" i="1"/>
  <c r="J4684" i="1"/>
  <c r="J4689" i="1"/>
  <c r="J4694" i="1"/>
  <c r="J7" i="1"/>
  <c r="J34" i="1"/>
  <c r="J56" i="1"/>
  <c r="J83" i="1"/>
  <c r="J108" i="1"/>
  <c r="J134" i="1"/>
  <c r="J158" i="1"/>
  <c r="J184" i="1"/>
  <c r="J208" i="1"/>
  <c r="J235" i="1"/>
  <c r="J262" i="1"/>
  <c r="J284" i="1"/>
  <c r="J311" i="1"/>
  <c r="J336" i="1"/>
  <c r="J357" i="1"/>
  <c r="J376" i="1"/>
  <c r="J396" i="1"/>
  <c r="J413" i="1"/>
  <c r="J433" i="1"/>
  <c r="J453" i="1"/>
  <c r="J471" i="1"/>
  <c r="J491" i="1"/>
  <c r="J509" i="1"/>
  <c r="J528" i="1"/>
  <c r="J547" i="1"/>
  <c r="J567" i="1"/>
  <c r="J584" i="1"/>
  <c r="J604" i="1"/>
  <c r="J624" i="1"/>
  <c r="J641" i="1"/>
  <c r="J661" i="1"/>
  <c r="J680" i="1"/>
  <c r="J699" i="1"/>
  <c r="J717" i="1"/>
  <c r="J737" i="1"/>
  <c r="J755" i="1"/>
  <c r="J774" i="1"/>
  <c r="J789" i="1"/>
  <c r="J802" i="1"/>
  <c r="J817" i="1"/>
  <c r="J831" i="1"/>
  <c r="J845" i="1"/>
  <c r="J859" i="1"/>
  <c r="J874" i="1"/>
  <c r="J887" i="1"/>
  <c r="J902" i="1"/>
  <c r="J917" i="1"/>
  <c r="J930" i="1"/>
  <c r="J945" i="1"/>
  <c r="J959" i="1"/>
  <c r="J973" i="1"/>
  <c r="J987" i="1"/>
  <c r="J1002" i="1"/>
  <c r="J1015" i="1"/>
  <c r="J1030" i="1"/>
  <c r="J1045" i="1"/>
  <c r="J1058" i="1"/>
  <c r="J1073" i="1"/>
  <c r="J1087" i="1"/>
  <c r="J1101" i="1"/>
  <c r="J1115" i="1"/>
  <c r="J1130" i="1"/>
  <c r="J1143" i="1"/>
  <c r="J1158" i="1"/>
  <c r="J1173" i="1"/>
  <c r="J1186" i="1"/>
  <c r="J1201" i="1"/>
  <c r="J1215" i="1"/>
  <c r="J1229" i="1"/>
  <c r="J1243" i="1"/>
  <c r="J1258" i="1"/>
  <c r="J1271" i="1"/>
  <c r="J1286" i="1"/>
  <c r="J1301" i="1"/>
  <c r="J1314" i="1"/>
  <c r="J1329" i="1"/>
  <c r="J1343" i="1"/>
  <c r="J1357" i="1"/>
  <c r="J1371" i="1"/>
  <c r="J1386" i="1"/>
  <c r="J1399" i="1"/>
  <c r="J1414" i="1"/>
  <c r="J1429" i="1"/>
  <c r="J1442" i="1"/>
  <c r="J1457" i="1"/>
  <c r="J1471" i="1"/>
  <c r="J1485" i="1"/>
  <c r="J1499" i="1"/>
  <c r="J1514" i="1"/>
  <c r="J1527" i="1"/>
  <c r="J1542" i="1"/>
  <c r="J1557" i="1"/>
  <c r="J1570" i="1"/>
  <c r="J1585" i="1"/>
  <c r="J1599" i="1"/>
  <c r="J1613" i="1"/>
  <c r="J1627" i="1"/>
  <c r="J1638" i="1"/>
  <c r="J1648" i="1"/>
  <c r="J1659" i="1"/>
  <c r="J1670" i="1"/>
  <c r="J1680" i="1"/>
  <c r="J1691" i="1"/>
  <c r="J1702" i="1"/>
  <c r="J1712" i="1"/>
  <c r="J1723" i="1"/>
  <c r="J1734" i="1"/>
  <c r="J1744" i="1"/>
  <c r="J1755" i="1"/>
  <c r="J1766" i="1"/>
  <c r="J1776" i="1"/>
  <c r="J1787" i="1"/>
  <c r="J1798" i="1"/>
  <c r="J1808" i="1"/>
  <c r="J1819" i="1"/>
  <c r="J1830" i="1"/>
  <c r="J1840" i="1"/>
  <c r="J1851" i="1"/>
  <c r="J1862" i="1"/>
  <c r="J1872" i="1"/>
  <c r="J1883" i="1"/>
  <c r="J1894" i="1"/>
  <c r="J1904" i="1"/>
  <c r="J1915" i="1"/>
  <c r="J1926" i="1"/>
  <c r="J1936" i="1"/>
  <c r="J1947" i="1"/>
  <c r="J1958" i="1"/>
  <c r="J1968" i="1"/>
  <c r="J1979" i="1"/>
  <c r="J1990" i="1"/>
  <c r="J2000" i="1"/>
  <c r="J2011" i="1"/>
  <c r="J2022" i="1"/>
  <c r="J2032" i="1"/>
  <c r="J2043" i="1"/>
  <c r="J2054" i="1"/>
  <c r="J2064" i="1"/>
  <c r="J2075" i="1"/>
  <c r="J2086" i="1"/>
  <c r="J2096" i="1"/>
  <c r="J2107" i="1"/>
  <c r="J2118" i="1"/>
  <c r="J2128" i="1"/>
  <c r="J2139" i="1"/>
  <c r="J2150" i="1"/>
  <c r="J2160" i="1"/>
  <c r="J2171" i="1"/>
  <c r="J2182" i="1"/>
  <c r="J2192" i="1"/>
  <c r="J2203" i="1"/>
  <c r="J2214" i="1"/>
  <c r="J2224" i="1"/>
  <c r="J2235" i="1"/>
  <c r="J2246" i="1"/>
  <c r="J2256" i="1"/>
  <c r="J2267" i="1"/>
  <c r="J2278" i="1"/>
  <c r="J2288" i="1"/>
  <c r="J2299" i="1"/>
  <c r="J2310" i="1"/>
  <c r="J2320" i="1"/>
  <c r="J2331" i="1"/>
  <c r="J2342" i="1"/>
  <c r="J2352" i="1"/>
  <c r="J2363" i="1"/>
  <c r="J2374" i="1"/>
  <c r="J2384" i="1"/>
  <c r="J2395" i="1"/>
  <c r="J2406" i="1"/>
  <c r="J2416" i="1"/>
  <c r="J2427" i="1"/>
  <c r="J2438" i="1"/>
  <c r="J2448" i="1"/>
  <c r="J2459" i="1"/>
  <c r="J2470" i="1"/>
  <c r="J2480" i="1"/>
  <c r="J2491" i="1"/>
  <c r="J2502" i="1"/>
  <c r="J2512" i="1"/>
  <c r="J2523" i="1"/>
  <c r="J2534" i="1"/>
  <c r="J2544" i="1"/>
  <c r="J2555" i="1"/>
  <c r="J2566" i="1"/>
  <c r="J2576" i="1"/>
  <c r="J2587" i="1"/>
  <c r="J2598" i="1"/>
  <c r="J2608" i="1"/>
  <c r="J2619" i="1"/>
  <c r="J2630" i="1"/>
  <c r="J2640" i="1"/>
  <c r="J2651" i="1"/>
  <c r="J2662" i="1"/>
  <c r="J2672" i="1"/>
  <c r="J2683" i="1"/>
  <c r="J2694" i="1"/>
  <c r="J2704" i="1"/>
  <c r="J2715" i="1"/>
  <c r="J2726" i="1"/>
  <c r="J2736" i="1"/>
  <c r="J2747" i="1"/>
  <c r="J2758" i="1"/>
  <c r="J2768" i="1"/>
  <c r="J2779" i="1"/>
  <c r="J2790" i="1"/>
  <c r="J2800" i="1"/>
  <c r="J2811" i="1"/>
  <c r="J2822" i="1"/>
  <c r="J2832" i="1"/>
  <c r="J2843" i="1"/>
  <c r="J2854" i="1"/>
  <c r="J2864" i="1"/>
  <c r="J2875" i="1"/>
  <c r="J2886" i="1"/>
  <c r="J2896" i="1"/>
  <c r="J2907" i="1"/>
  <c r="J2918" i="1"/>
  <c r="J2928" i="1"/>
  <c r="J2939" i="1"/>
  <c r="J2950" i="1"/>
  <c r="J2960" i="1"/>
  <c r="J2971" i="1"/>
  <c r="J2982" i="1"/>
  <c r="J2992" i="1"/>
  <c r="J3003" i="1"/>
  <c r="J3014" i="1"/>
  <c r="J3024" i="1"/>
  <c r="J3035" i="1"/>
  <c r="J3046" i="1"/>
  <c r="J3056" i="1"/>
  <c r="J3067" i="1"/>
  <c r="J3078" i="1"/>
  <c r="J3088" i="1"/>
  <c r="J3099" i="1"/>
  <c r="J3110" i="1"/>
  <c r="J3120" i="1"/>
  <c r="J3131" i="1"/>
  <c r="J3142" i="1"/>
  <c r="J3152" i="1"/>
  <c r="J3163" i="1"/>
  <c r="J3174" i="1"/>
  <c r="J3184" i="1"/>
  <c r="J3195" i="1"/>
  <c r="J3206" i="1"/>
  <c r="J3216" i="1"/>
  <c r="J3227" i="1"/>
  <c r="J3238" i="1"/>
  <c r="J3248" i="1"/>
  <c r="J3259" i="1"/>
  <c r="J3270" i="1"/>
  <c r="J3280" i="1"/>
  <c r="J3291" i="1"/>
  <c r="J3302" i="1"/>
  <c r="J3312" i="1"/>
  <c r="J3323" i="1"/>
  <c r="J3330" i="1"/>
  <c r="J3336" i="1"/>
  <c r="J3341" i="1"/>
  <c r="J3346" i="1"/>
  <c r="J3352" i="1"/>
  <c r="J3357" i="1"/>
  <c r="J3362" i="1"/>
  <c r="J3368" i="1"/>
  <c r="J3373" i="1"/>
  <c r="J3378" i="1"/>
  <c r="J3384" i="1"/>
  <c r="J3389" i="1"/>
  <c r="J3394" i="1"/>
  <c r="J3400" i="1"/>
  <c r="J3405" i="1"/>
  <c r="J3410" i="1"/>
  <c r="J3416" i="1"/>
  <c r="J3421" i="1"/>
  <c r="J3426" i="1"/>
  <c r="J3432" i="1"/>
  <c r="J3437" i="1"/>
  <c r="J3442" i="1"/>
  <c r="J3448" i="1"/>
  <c r="J3453" i="1"/>
  <c r="J3458" i="1"/>
  <c r="J3464" i="1"/>
  <c r="J3469" i="1"/>
  <c r="J3474" i="1"/>
  <c r="J3480" i="1"/>
  <c r="J3485" i="1"/>
  <c r="J3490" i="1"/>
  <c r="J3496" i="1"/>
  <c r="J3501" i="1"/>
  <c r="J3506" i="1"/>
  <c r="J3512" i="1"/>
  <c r="J3517" i="1"/>
  <c r="J3522" i="1"/>
  <c r="J3528" i="1"/>
  <c r="J3533" i="1"/>
  <c r="J3538" i="1"/>
  <c r="J3544" i="1"/>
  <c r="J3549" i="1"/>
  <c r="J3554" i="1"/>
  <c r="J3560" i="1"/>
  <c r="J3565" i="1"/>
  <c r="J3570" i="1"/>
  <c r="J3576" i="1"/>
  <c r="J3581" i="1"/>
  <c r="J3586" i="1"/>
  <c r="J3592" i="1"/>
  <c r="J3597" i="1"/>
  <c r="J3602" i="1"/>
  <c r="J3608" i="1"/>
  <c r="J3613" i="1"/>
  <c r="J3618" i="1"/>
  <c r="J3624" i="1"/>
  <c r="J3629" i="1"/>
  <c r="J3634" i="1"/>
  <c r="J3640" i="1"/>
  <c r="J3645" i="1"/>
  <c r="J3650" i="1"/>
  <c r="J3656" i="1"/>
  <c r="J3661" i="1"/>
  <c r="J3666" i="1"/>
  <c r="J3672" i="1"/>
  <c r="J3677" i="1"/>
  <c r="J3682" i="1"/>
  <c r="J3688" i="1"/>
  <c r="J3693" i="1"/>
  <c r="J3698" i="1"/>
  <c r="J3704" i="1"/>
  <c r="J3709" i="1"/>
  <c r="J3714" i="1"/>
  <c r="J3720" i="1"/>
  <c r="J3725" i="1"/>
  <c r="J3730" i="1"/>
  <c r="J3736" i="1"/>
  <c r="J3741" i="1"/>
  <c r="J3746" i="1"/>
  <c r="J3752" i="1"/>
  <c r="J3757" i="1"/>
  <c r="J3762" i="1"/>
  <c r="J3768" i="1"/>
  <c r="J3773" i="1"/>
  <c r="J3778" i="1"/>
  <c r="J3784" i="1"/>
  <c r="J3789" i="1"/>
  <c r="J3794" i="1"/>
  <c r="J3800" i="1"/>
  <c r="J3805" i="1"/>
  <c r="J3810" i="1"/>
  <c r="J3816" i="1"/>
  <c r="J3821" i="1"/>
  <c r="J3826" i="1"/>
  <c r="J3832" i="1"/>
  <c r="J3837" i="1"/>
  <c r="J3842" i="1"/>
  <c r="J3848" i="1"/>
  <c r="J3853" i="1"/>
  <c r="J3858" i="1"/>
  <c r="J3864" i="1"/>
  <c r="J3869" i="1"/>
  <c r="J3874" i="1"/>
  <c r="J3880" i="1"/>
  <c r="J3885" i="1"/>
  <c r="J3890" i="1"/>
  <c r="J3896" i="1"/>
  <c r="J3901" i="1"/>
  <c r="J3906" i="1"/>
  <c r="J3912" i="1"/>
  <c r="J3917" i="1"/>
  <c r="J3922" i="1"/>
  <c r="J3928" i="1"/>
  <c r="J3933" i="1"/>
  <c r="J3938" i="1"/>
  <c r="J3944" i="1"/>
  <c r="J3949" i="1"/>
  <c r="J3954" i="1"/>
  <c r="J3960" i="1"/>
  <c r="J3965" i="1"/>
  <c r="J3970" i="1"/>
  <c r="J3976" i="1"/>
  <c r="J3981" i="1"/>
  <c r="J3986" i="1"/>
  <c r="J3992" i="1"/>
  <c r="J3997" i="1"/>
  <c r="J4002" i="1"/>
  <c r="J4008" i="1"/>
  <c r="J4013" i="1"/>
  <c r="J4018" i="1"/>
  <c r="J4024" i="1"/>
  <c r="J4029" i="1"/>
  <c r="J4034" i="1"/>
  <c r="J4040" i="1"/>
  <c r="J4045" i="1"/>
  <c r="J4050" i="1"/>
  <c r="J4056" i="1"/>
  <c r="J4061" i="1"/>
  <c r="J4066" i="1"/>
  <c r="J4072" i="1"/>
  <c r="J4077" i="1"/>
  <c r="J4082" i="1"/>
  <c r="J4088" i="1"/>
  <c r="J4093" i="1"/>
  <c r="J4098" i="1"/>
  <c r="J4104" i="1"/>
  <c r="J4109" i="1"/>
  <c r="J4114" i="1"/>
  <c r="J4120" i="1"/>
  <c r="J4125" i="1"/>
  <c r="J4130" i="1"/>
  <c r="J4136" i="1"/>
  <c r="J4141" i="1"/>
  <c r="J4146" i="1"/>
  <c r="J4152" i="1"/>
  <c r="J4157" i="1"/>
  <c r="J4162" i="1"/>
  <c r="J4168" i="1"/>
  <c r="J4173" i="1"/>
  <c r="J4178" i="1"/>
  <c r="J4184" i="1"/>
  <c r="J4189" i="1"/>
  <c r="J4194" i="1"/>
  <c r="J4200" i="1"/>
  <c r="J4205" i="1"/>
  <c r="J4210" i="1"/>
  <c r="J4216" i="1"/>
  <c r="J4221" i="1"/>
  <c r="J4226" i="1"/>
  <c r="J4232" i="1"/>
  <c r="J4237" i="1"/>
  <c r="J4242" i="1"/>
  <c r="J4248" i="1"/>
  <c r="J4253" i="1"/>
  <c r="J4258" i="1"/>
  <c r="J4264" i="1"/>
  <c r="J4269" i="1"/>
  <c r="J4274" i="1"/>
  <c r="J4280" i="1"/>
  <c r="J4285" i="1"/>
  <c r="J4290" i="1"/>
  <c r="J4296" i="1"/>
  <c r="J4301" i="1"/>
  <c r="J4306" i="1"/>
  <c r="J4312" i="1"/>
  <c r="J4317" i="1"/>
  <c r="J4322" i="1"/>
  <c r="J4328" i="1"/>
  <c r="J4333" i="1"/>
  <c r="J4338" i="1"/>
  <c r="J4344" i="1"/>
  <c r="J4349" i="1"/>
  <c r="J4354" i="1"/>
  <c r="J4360" i="1"/>
  <c r="J4365" i="1"/>
  <c r="J4370" i="1"/>
  <c r="J4376" i="1"/>
  <c r="J4381" i="1"/>
  <c r="J4386" i="1"/>
  <c r="J4392" i="1"/>
  <c r="J4397" i="1"/>
  <c r="J4402" i="1"/>
  <c r="J4408" i="1"/>
  <c r="J4413" i="1"/>
  <c r="J4418" i="1"/>
  <c r="J4424" i="1"/>
  <c r="J4429" i="1"/>
  <c r="J4434" i="1"/>
  <c r="J4440" i="1"/>
  <c r="J4445" i="1"/>
  <c r="J4450" i="1"/>
  <c r="J4456" i="1"/>
  <c r="J4461" i="1"/>
  <c r="J4466" i="1"/>
  <c r="J4472" i="1"/>
  <c r="J4477" i="1"/>
  <c r="J4482" i="1"/>
  <c r="J4488" i="1"/>
  <c r="J4493" i="1"/>
  <c r="J4498" i="1"/>
  <c r="J4504" i="1"/>
  <c r="J4509" i="1"/>
  <c r="J4514" i="1"/>
  <c r="J4520" i="1"/>
  <c r="J4525" i="1"/>
  <c r="J4530" i="1"/>
  <c r="J4536" i="1"/>
  <c r="J4541" i="1"/>
  <c r="J4546" i="1"/>
  <c r="J4552" i="1"/>
  <c r="J4557" i="1"/>
  <c r="J4562" i="1"/>
  <c r="J4568" i="1"/>
  <c r="J4573" i="1"/>
  <c r="J4578" i="1"/>
  <c r="J4584" i="1"/>
  <c r="J4589" i="1"/>
  <c r="J4594" i="1"/>
  <c r="J4600" i="1"/>
  <c r="J4605" i="1"/>
  <c r="J4610" i="1"/>
  <c r="J4616" i="1"/>
  <c r="J4621" i="1"/>
  <c r="J4626" i="1"/>
  <c r="J4632" i="1"/>
  <c r="J4637" i="1"/>
  <c r="J4642" i="1"/>
  <c r="J4648" i="1"/>
  <c r="J4653" i="1"/>
  <c r="J4658" i="1"/>
  <c r="J4664" i="1"/>
  <c r="J4669" i="1"/>
  <c r="J4674" i="1"/>
  <c r="J4680" i="1"/>
  <c r="J4685" i="1"/>
  <c r="J4690" i="1"/>
  <c r="J4696" i="1"/>
  <c r="J8" i="1"/>
  <c r="J35" i="1"/>
  <c r="J62" i="1"/>
  <c r="J86" i="1"/>
  <c r="J112" i="1"/>
  <c r="J136" i="1"/>
  <c r="J162" i="1"/>
  <c r="J187" i="1"/>
  <c r="J214" i="1"/>
  <c r="J236" i="1"/>
  <c r="J263" i="1"/>
  <c r="J290" i="1"/>
  <c r="J312" i="1"/>
  <c r="J339" i="1"/>
  <c r="J360" i="1"/>
  <c r="J379" i="1"/>
  <c r="J397" i="1"/>
  <c r="J417" i="1"/>
  <c r="J435" i="1"/>
  <c r="J455" i="1"/>
  <c r="J475" i="1"/>
  <c r="J492" i="1"/>
  <c r="J512" i="1"/>
  <c r="J531" i="1"/>
  <c r="J549" i="1"/>
  <c r="J568" i="1"/>
  <c r="J588" i="1"/>
  <c r="J605" i="1"/>
  <c r="J625" i="1"/>
  <c r="J645" i="1"/>
  <c r="J663" i="1"/>
  <c r="J683" i="1"/>
  <c r="J701" i="1"/>
  <c r="J720" i="1"/>
  <c r="J739" i="1"/>
  <c r="J759" i="1"/>
  <c r="J775" i="1"/>
  <c r="J790" i="1"/>
  <c r="J805" i="1"/>
  <c r="J818" i="1"/>
  <c r="J833" i="1"/>
  <c r="J847" i="1"/>
  <c r="J861" i="1"/>
  <c r="J875" i="1"/>
  <c r="J890" i="1"/>
  <c r="J903" i="1"/>
  <c r="J918" i="1"/>
  <c r="J933" i="1"/>
  <c r="J946" i="1"/>
  <c r="J961" i="1"/>
  <c r="J975" i="1"/>
  <c r="J989" i="1"/>
  <c r="J1003" i="1"/>
  <c r="J1018" i="1"/>
  <c r="J1031" i="1"/>
  <c r="J1046" i="1"/>
  <c r="J1061" i="1"/>
  <c r="J1074" i="1"/>
  <c r="J1089" i="1"/>
  <c r="J1103" i="1"/>
  <c r="J1117" i="1"/>
  <c r="J1131" i="1"/>
  <c r="J1146" i="1"/>
  <c r="J1159" i="1"/>
  <c r="J1174" i="1"/>
  <c r="J1189" i="1"/>
  <c r="J1202" i="1"/>
  <c r="J1217" i="1"/>
  <c r="J1231" i="1"/>
  <c r="J1245" i="1"/>
  <c r="J1259" i="1"/>
  <c r="J1274" i="1"/>
  <c r="J1287" i="1"/>
  <c r="J1302" i="1"/>
  <c r="J1317" i="1"/>
  <c r="J1330" i="1"/>
  <c r="J1345" i="1"/>
  <c r="J1359" i="1"/>
  <c r="J1373" i="1"/>
  <c r="J1387" i="1"/>
  <c r="J1402" i="1"/>
  <c r="J1415" i="1"/>
  <c r="J1430" i="1"/>
  <c r="J1445" i="1"/>
  <c r="J1458" i="1"/>
  <c r="J1473" i="1"/>
  <c r="J1487" i="1"/>
  <c r="J1501" i="1"/>
  <c r="J1515" i="1"/>
  <c r="J1530" i="1"/>
  <c r="J1543" i="1"/>
  <c r="J1558" i="1"/>
  <c r="J1573" i="1"/>
  <c r="J1586" i="1"/>
  <c r="J1601" i="1"/>
  <c r="J1615" i="1"/>
  <c r="J1628" i="1"/>
  <c r="J1639" i="1"/>
  <c r="J1650" i="1"/>
  <c r="J1660" i="1"/>
  <c r="J1671" i="1"/>
  <c r="J1682" i="1"/>
  <c r="J1692" i="1"/>
  <c r="J1703" i="1"/>
  <c r="J1714" i="1"/>
  <c r="J1724" i="1"/>
  <c r="J1735" i="1"/>
  <c r="J1746" i="1"/>
  <c r="J1756" i="1"/>
  <c r="J1767" i="1"/>
  <c r="J1778" i="1"/>
  <c r="J1788" i="1"/>
  <c r="J1799" i="1"/>
  <c r="J1810" i="1"/>
  <c r="J1820" i="1"/>
  <c r="J1831" i="1"/>
  <c r="J1842" i="1"/>
  <c r="J1852" i="1"/>
  <c r="J1863" i="1"/>
  <c r="J1874" i="1"/>
  <c r="J1884" i="1"/>
  <c r="J1895" i="1"/>
  <c r="J1906" i="1"/>
  <c r="J1916" i="1"/>
  <c r="J1927" i="1"/>
  <c r="J1938" i="1"/>
  <c r="J1948" i="1"/>
  <c r="J1959" i="1"/>
  <c r="J1970" i="1"/>
  <c r="J1980" i="1"/>
  <c r="J1991" i="1"/>
  <c r="J2002" i="1"/>
  <c r="J2012" i="1"/>
  <c r="J2023" i="1"/>
  <c r="J2034" i="1"/>
  <c r="J2044" i="1"/>
  <c r="J2055" i="1"/>
  <c r="J2066" i="1"/>
  <c r="J2076" i="1"/>
  <c r="J2087" i="1"/>
  <c r="J2098" i="1"/>
  <c r="J2108" i="1"/>
  <c r="J2119" i="1"/>
  <c r="J2130" i="1"/>
  <c r="J2140" i="1"/>
  <c r="J2151" i="1"/>
  <c r="J2162" i="1"/>
  <c r="J2172" i="1"/>
  <c r="J2183" i="1"/>
  <c r="J2194" i="1"/>
  <c r="J2204" i="1"/>
  <c r="J2215" i="1"/>
  <c r="J2226" i="1"/>
  <c r="J2236" i="1"/>
  <c r="J2247" i="1"/>
  <c r="J2258" i="1"/>
  <c r="J2268" i="1"/>
  <c r="J2279" i="1"/>
  <c r="J2290" i="1"/>
  <c r="J2300" i="1"/>
  <c r="J2311" i="1"/>
  <c r="J2322" i="1"/>
  <c r="J2332" i="1"/>
  <c r="J2343" i="1"/>
  <c r="J2354" i="1"/>
  <c r="J2364" i="1"/>
  <c r="J2375" i="1"/>
  <c r="J2386" i="1"/>
  <c r="J2396" i="1"/>
  <c r="J2407" i="1"/>
  <c r="J2418" i="1"/>
  <c r="J2428" i="1"/>
  <c r="J2439" i="1"/>
  <c r="J2450" i="1"/>
  <c r="J2460" i="1"/>
  <c r="J2471" i="1"/>
  <c r="J2482" i="1"/>
  <c r="J2492" i="1"/>
  <c r="J2503" i="1"/>
  <c r="J2514" i="1"/>
  <c r="J2524" i="1"/>
  <c r="J2535" i="1"/>
  <c r="J2546" i="1"/>
  <c r="J2556" i="1"/>
  <c r="J2567" i="1"/>
  <c r="J2578" i="1"/>
  <c r="J2588" i="1"/>
  <c r="J2599" i="1"/>
  <c r="J2610" i="1"/>
  <c r="J2620" i="1"/>
  <c r="J2631" i="1"/>
  <c r="J2642" i="1"/>
  <c r="J2652" i="1"/>
  <c r="J2663" i="1"/>
  <c r="J2674" i="1"/>
  <c r="J2684" i="1"/>
  <c r="J2695" i="1"/>
  <c r="J2706" i="1"/>
  <c r="J2716" i="1"/>
  <c r="J2727" i="1"/>
  <c r="J2738" i="1"/>
  <c r="J2748" i="1"/>
  <c r="J2759" i="1"/>
  <c r="J2770" i="1"/>
  <c r="J2780" i="1"/>
  <c r="J2791" i="1"/>
  <c r="J2802" i="1"/>
  <c r="J2812" i="1"/>
  <c r="J2823" i="1"/>
  <c r="J2834" i="1"/>
  <c r="J2844" i="1"/>
  <c r="J2855" i="1"/>
  <c r="J2866" i="1"/>
  <c r="J2876" i="1"/>
  <c r="J2887" i="1"/>
  <c r="J2898" i="1"/>
  <c r="J2908" i="1"/>
  <c r="J2919" i="1"/>
  <c r="J2930" i="1"/>
  <c r="J2940" i="1"/>
  <c r="J2951" i="1"/>
  <c r="J2962" i="1"/>
  <c r="J2972" i="1"/>
  <c r="J2983" i="1"/>
  <c r="J2994" i="1"/>
  <c r="J3004" i="1"/>
  <c r="J3015" i="1"/>
  <c r="J3026" i="1"/>
  <c r="J3036" i="1"/>
  <c r="J3047" i="1"/>
  <c r="J3058" i="1"/>
  <c r="J3068" i="1"/>
  <c r="J3079" i="1"/>
  <c r="J3090" i="1"/>
  <c r="J3100" i="1"/>
  <c r="J3111" i="1"/>
  <c r="J3122" i="1"/>
  <c r="J3132" i="1"/>
  <c r="J3143" i="1"/>
  <c r="J3154" i="1"/>
  <c r="J3164" i="1"/>
  <c r="J3175" i="1"/>
  <c r="J3186" i="1"/>
  <c r="J3196" i="1"/>
  <c r="J3207" i="1"/>
  <c r="J3218" i="1"/>
  <c r="J3228" i="1"/>
  <c r="J3239" i="1"/>
  <c r="J3250" i="1"/>
  <c r="J3260" i="1"/>
  <c r="J3271" i="1"/>
  <c r="J3282" i="1"/>
  <c r="J3292" i="1"/>
  <c r="J3303" i="1"/>
  <c r="J3314" i="1"/>
  <c r="J3324" i="1"/>
  <c r="J3332" i="1"/>
  <c r="J3337" i="1"/>
  <c r="J3342" i="1"/>
  <c r="J3348" i="1"/>
  <c r="J3353" i="1"/>
  <c r="J3358" i="1"/>
  <c r="J3364" i="1"/>
  <c r="J3369" i="1"/>
  <c r="J3374" i="1"/>
  <c r="J3380" i="1"/>
  <c r="J3385" i="1"/>
  <c r="J3390" i="1"/>
  <c r="J3396" i="1"/>
  <c r="J3401" i="1"/>
  <c r="J3406" i="1"/>
  <c r="J3412" i="1"/>
  <c r="J3417" i="1"/>
  <c r="J3422" i="1"/>
  <c r="J3428" i="1"/>
  <c r="J3433" i="1"/>
  <c r="J3438" i="1"/>
  <c r="J3444" i="1"/>
  <c r="J3449" i="1"/>
  <c r="J3454" i="1"/>
  <c r="J3460" i="1"/>
  <c r="J3465" i="1"/>
  <c r="J3470" i="1"/>
  <c r="J3476" i="1"/>
  <c r="J3481" i="1"/>
  <c r="J3486" i="1"/>
  <c r="J3492" i="1"/>
  <c r="J3497" i="1"/>
  <c r="J3502" i="1"/>
  <c r="J3508" i="1"/>
  <c r="J3513" i="1"/>
  <c r="J3518" i="1"/>
  <c r="J3524" i="1"/>
  <c r="J3529" i="1"/>
  <c r="J3534" i="1"/>
  <c r="J3540" i="1"/>
  <c r="J3545" i="1"/>
  <c r="J3550" i="1"/>
  <c r="J3556" i="1"/>
  <c r="J3561" i="1"/>
  <c r="J3566" i="1"/>
  <c r="J3572" i="1"/>
  <c r="J3577" i="1"/>
  <c r="J3582" i="1"/>
  <c r="J3588" i="1"/>
  <c r="J3593" i="1"/>
  <c r="J3598" i="1"/>
  <c r="J3604" i="1"/>
  <c r="J3609" i="1"/>
  <c r="J3614" i="1"/>
  <c r="J3620" i="1"/>
  <c r="J3625" i="1"/>
  <c r="J3630" i="1"/>
  <c r="J3636" i="1"/>
  <c r="J3641" i="1"/>
  <c r="J3646" i="1"/>
  <c r="J3652" i="1"/>
  <c r="J3657" i="1"/>
  <c r="J3662" i="1"/>
  <c r="J3668" i="1"/>
  <c r="J3673" i="1"/>
  <c r="J3678" i="1"/>
  <c r="J3684" i="1"/>
  <c r="J3689" i="1"/>
  <c r="J3694" i="1"/>
  <c r="J3700" i="1"/>
  <c r="J3705" i="1"/>
  <c r="J3710" i="1"/>
  <c r="J3716" i="1"/>
  <c r="J3721" i="1"/>
  <c r="J3726" i="1"/>
  <c r="J3732" i="1"/>
  <c r="J3737" i="1"/>
  <c r="J3742" i="1"/>
  <c r="J3748" i="1"/>
  <c r="J3753" i="1"/>
  <c r="J3758" i="1"/>
  <c r="J3764" i="1"/>
  <c r="J3769" i="1"/>
  <c r="J3774" i="1"/>
  <c r="J3780" i="1"/>
  <c r="J3785" i="1"/>
  <c r="J3790" i="1"/>
  <c r="J3796" i="1"/>
  <c r="J3801" i="1"/>
  <c r="J3806" i="1"/>
  <c r="J3812" i="1"/>
  <c r="J3817" i="1"/>
  <c r="J3822" i="1"/>
  <c r="J3828" i="1"/>
  <c r="J3833" i="1"/>
  <c r="J3838" i="1"/>
  <c r="J3844" i="1"/>
  <c r="J3849" i="1"/>
  <c r="J3854" i="1"/>
  <c r="J3860" i="1"/>
  <c r="J3865" i="1"/>
  <c r="J3870" i="1"/>
  <c r="J3876" i="1"/>
  <c r="J3881" i="1"/>
  <c r="J3886" i="1"/>
  <c r="J3892" i="1"/>
  <c r="J3897" i="1"/>
  <c r="J3902" i="1"/>
  <c r="J3908" i="1"/>
  <c r="J3913" i="1"/>
  <c r="J3918" i="1"/>
  <c r="J3924" i="1"/>
  <c r="J3929" i="1"/>
  <c r="J3934" i="1"/>
  <c r="J3940" i="1"/>
  <c r="J3945" i="1"/>
  <c r="J3950" i="1"/>
  <c r="J3956" i="1"/>
  <c r="J3961" i="1"/>
  <c r="J3966" i="1"/>
  <c r="J3972" i="1"/>
  <c r="J3977" i="1"/>
  <c r="J3982" i="1"/>
  <c r="J3988" i="1"/>
  <c r="J3993" i="1"/>
  <c r="J3998" i="1"/>
  <c r="J4004" i="1"/>
  <c r="J4009" i="1"/>
  <c r="J4014" i="1"/>
  <c r="J4020" i="1"/>
  <c r="J4025" i="1"/>
  <c r="J4030" i="1"/>
  <c r="J4036" i="1"/>
  <c r="J4041" i="1"/>
  <c r="J4046" i="1"/>
  <c r="J4052" i="1"/>
  <c r="J4057" i="1"/>
  <c r="J4062" i="1"/>
  <c r="J4068" i="1"/>
  <c r="J4073" i="1"/>
  <c r="J4078" i="1"/>
  <c r="J4084" i="1"/>
  <c r="J4089" i="1"/>
  <c r="J4094" i="1"/>
  <c r="J4100" i="1"/>
  <c r="J4105" i="1"/>
  <c r="J4110" i="1"/>
  <c r="J4116" i="1"/>
  <c r="J4121" i="1"/>
  <c r="J4126" i="1"/>
  <c r="J4132" i="1"/>
  <c r="J4137" i="1"/>
  <c r="J4142" i="1"/>
  <c r="J4148" i="1"/>
  <c r="J4153" i="1"/>
  <c r="J4158" i="1"/>
  <c r="J4164" i="1"/>
  <c r="J4169" i="1"/>
  <c r="J4174" i="1"/>
  <c r="J4180" i="1"/>
  <c r="J4185" i="1"/>
  <c r="J4190" i="1"/>
  <c r="J4196" i="1"/>
  <c r="J4201" i="1"/>
  <c r="J4206" i="1"/>
  <c r="J4212" i="1"/>
  <c r="J4217" i="1"/>
  <c r="J4222" i="1"/>
  <c r="J4228" i="1"/>
  <c r="J4233" i="1"/>
  <c r="J4238" i="1"/>
  <c r="J4244" i="1"/>
  <c r="J4249" i="1"/>
  <c r="J4254" i="1"/>
  <c r="J4260" i="1"/>
  <c r="J4265" i="1"/>
  <c r="J4270" i="1"/>
  <c r="J4276" i="1"/>
  <c r="J4281" i="1"/>
  <c r="J4286" i="1"/>
  <c r="J4292" i="1"/>
  <c r="J4297" i="1"/>
  <c r="J4302" i="1"/>
  <c r="J4308" i="1"/>
  <c r="J4313" i="1"/>
  <c r="J4318" i="1"/>
  <c r="J4324" i="1"/>
  <c r="J4329" i="1"/>
  <c r="J4334" i="1"/>
  <c r="J4340" i="1"/>
  <c r="J4345" i="1"/>
  <c r="J4350" i="1"/>
  <c r="J4356" i="1"/>
  <c r="J4361" i="1"/>
  <c r="J4366" i="1"/>
  <c r="J4372" i="1"/>
  <c r="J4377" i="1"/>
  <c r="J4382" i="1"/>
  <c r="J4388" i="1"/>
  <c r="J4393" i="1"/>
  <c r="J4398" i="1"/>
  <c r="J4404" i="1"/>
  <c r="J4409" i="1"/>
  <c r="J4414" i="1"/>
  <c r="J4420" i="1"/>
  <c r="J4425" i="1"/>
  <c r="J4430" i="1"/>
  <c r="J4436" i="1"/>
  <c r="J4441" i="1"/>
  <c r="J4446" i="1"/>
  <c r="J4452" i="1"/>
  <c r="J4457" i="1"/>
  <c r="J4462" i="1"/>
  <c r="J4468" i="1"/>
  <c r="J4473" i="1"/>
  <c r="J4478" i="1"/>
  <c r="J4484" i="1"/>
  <c r="J4489" i="1"/>
  <c r="J4494" i="1"/>
  <c r="J4500" i="1"/>
  <c r="J4505" i="1"/>
  <c r="J4510" i="1"/>
  <c r="J4516" i="1"/>
  <c r="J4521" i="1"/>
  <c r="J4526" i="1"/>
  <c r="J4532" i="1"/>
  <c r="J4537" i="1"/>
  <c r="J4542" i="1"/>
  <c r="J4548" i="1"/>
  <c r="J4553" i="1"/>
  <c r="J4558" i="1"/>
  <c r="J4564" i="1"/>
  <c r="J4569" i="1"/>
  <c r="J4574" i="1"/>
  <c r="J4580" i="1"/>
  <c r="J4585" i="1"/>
  <c r="J4590" i="1"/>
  <c r="J4596" i="1"/>
  <c r="J4601" i="1"/>
  <c r="J4606" i="1"/>
  <c r="J4612" i="1"/>
  <c r="J4617" i="1"/>
  <c r="J4622" i="1"/>
  <c r="J4628" i="1"/>
  <c r="J4633" i="1"/>
  <c r="J4638" i="1"/>
  <c r="J4644" i="1"/>
  <c r="J4649" i="1"/>
  <c r="J4654" i="1"/>
  <c r="J4660" i="1"/>
  <c r="J4665" i="1"/>
  <c r="J4670" i="1"/>
  <c r="J4676" i="1"/>
  <c r="J4681" i="1"/>
  <c r="J4686" i="1"/>
  <c r="J4692" i="1"/>
  <c r="J4697" i="1"/>
  <c r="J19" i="1"/>
  <c r="J44" i="1"/>
  <c r="J71" i="1"/>
  <c r="J94" i="1"/>
  <c r="J120" i="1"/>
  <c r="J147" i="1"/>
  <c r="J171" i="1"/>
  <c r="J198" i="1"/>
  <c r="J222" i="1"/>
  <c r="J247" i="1"/>
  <c r="J272" i="1"/>
  <c r="J299" i="1"/>
  <c r="J322" i="1"/>
  <c r="J348" i="1"/>
  <c r="J368" i="1"/>
  <c r="J385" i="1"/>
  <c r="J405" i="1"/>
  <c r="J424" i="1"/>
  <c r="J443" i="1"/>
  <c r="J461" i="1"/>
  <c r="J481" i="1"/>
  <c r="J499" i="1"/>
  <c r="J519" i="1"/>
  <c r="J539" i="1"/>
  <c r="J556" i="1"/>
  <c r="J576" i="1"/>
  <c r="J595" i="1"/>
  <c r="J613" i="1"/>
  <c r="J632" i="1"/>
  <c r="J652" i="1"/>
  <c r="J669" i="1"/>
  <c r="J689" i="1"/>
  <c r="J709" i="1"/>
  <c r="J727" i="1"/>
  <c r="J747" i="1"/>
  <c r="J765" i="1"/>
  <c r="J781" i="1"/>
  <c r="J795" i="1"/>
  <c r="J810" i="1"/>
  <c r="J823" i="1"/>
  <c r="J838" i="1"/>
  <c r="J853" i="1"/>
  <c r="J866" i="1"/>
  <c r="J881" i="1"/>
  <c r="J895" i="1"/>
  <c r="J909" i="1"/>
  <c r="J923" i="1"/>
  <c r="J938" i="1"/>
  <c r="J951" i="1"/>
  <c r="J966" i="1"/>
  <c r="J981" i="1"/>
  <c r="J994" i="1"/>
  <c r="J1009" i="1"/>
  <c r="J1023" i="1"/>
  <c r="J1037" i="1"/>
  <c r="J1051" i="1"/>
  <c r="J1066" i="1"/>
  <c r="J1079" i="1"/>
  <c r="J1094" i="1"/>
  <c r="J1109" i="1"/>
  <c r="J1122" i="1"/>
  <c r="J1137" i="1"/>
  <c r="J1151" i="1"/>
  <c r="J1165" i="1"/>
  <c r="J1179" i="1"/>
  <c r="J1194" i="1"/>
  <c r="J1207" i="1"/>
  <c r="J1222" i="1"/>
  <c r="J1237" i="1"/>
  <c r="J1250" i="1"/>
  <c r="J1265" i="1"/>
  <c r="J1279" i="1"/>
  <c r="J1293" i="1"/>
  <c r="J1307" i="1"/>
  <c r="J1322" i="1"/>
  <c r="J1335" i="1"/>
  <c r="J1350" i="1"/>
  <c r="J1365" i="1"/>
  <c r="J1378" i="1"/>
  <c r="J1393" i="1"/>
  <c r="J1407" i="1"/>
  <c r="J1421" i="1"/>
  <c r="J1435" i="1"/>
  <c r="J1450" i="1"/>
  <c r="J1463" i="1"/>
  <c r="J1478" i="1"/>
  <c r="J1493" i="1"/>
  <c r="J1506" i="1"/>
  <c r="J1521" i="1"/>
  <c r="J1535" i="1"/>
  <c r="J1549" i="1"/>
  <c r="J1563" i="1"/>
  <c r="J1578" i="1"/>
  <c r="J1591" i="1"/>
  <c r="J1606" i="1"/>
  <c r="J1621" i="1"/>
  <c r="J1632" i="1"/>
  <c r="J1643" i="1"/>
  <c r="J1654" i="1"/>
  <c r="J1664" i="1"/>
  <c r="J1675" i="1"/>
  <c r="J1686" i="1"/>
  <c r="J1696" i="1"/>
  <c r="J1707" i="1"/>
  <c r="J1718" i="1"/>
  <c r="J1728" i="1"/>
  <c r="J1739" i="1"/>
  <c r="J1750" i="1"/>
  <c r="J1760" i="1"/>
  <c r="J1771" i="1"/>
  <c r="J1782" i="1"/>
  <c r="J1792" i="1"/>
  <c r="J1803" i="1"/>
  <c r="J1814" i="1"/>
  <c r="J1824" i="1"/>
  <c r="J1835" i="1"/>
  <c r="J1846" i="1"/>
  <c r="J1856" i="1"/>
  <c r="J1867" i="1"/>
  <c r="J1878" i="1"/>
  <c r="J1888" i="1"/>
  <c r="J1899" i="1"/>
  <c r="J1910" i="1"/>
  <c r="J1920" i="1"/>
  <c r="J1931" i="1"/>
  <c r="J1942" i="1"/>
  <c r="J1952" i="1"/>
  <c r="J1963" i="1"/>
  <c r="J1974" i="1"/>
  <c r="J1984" i="1"/>
  <c r="J1995" i="1"/>
  <c r="J2006" i="1"/>
  <c r="J2016" i="1"/>
  <c r="J2027" i="1"/>
  <c r="J2038" i="1"/>
  <c r="J2048" i="1"/>
  <c r="J2059" i="1"/>
  <c r="J2070" i="1"/>
  <c r="J2080" i="1"/>
  <c r="J2091" i="1"/>
  <c r="J2102" i="1"/>
  <c r="J2112" i="1"/>
  <c r="J2123" i="1"/>
  <c r="J2134" i="1"/>
  <c r="J2144" i="1"/>
  <c r="J2155" i="1"/>
  <c r="J2166" i="1"/>
  <c r="J2176" i="1"/>
  <c r="J2187" i="1"/>
  <c r="J2198" i="1"/>
  <c r="J2208" i="1"/>
  <c r="J2219" i="1"/>
  <c r="J2230" i="1"/>
  <c r="J2240" i="1"/>
  <c r="J2251" i="1"/>
  <c r="J2262" i="1"/>
  <c r="J2272" i="1"/>
  <c r="J2283" i="1"/>
  <c r="J2294" i="1"/>
  <c r="J2304" i="1"/>
  <c r="J2315" i="1"/>
  <c r="J2326" i="1"/>
  <c r="J2336" i="1"/>
  <c r="J2347" i="1"/>
  <c r="J2358" i="1"/>
  <c r="J2368" i="1"/>
  <c r="J2379" i="1"/>
  <c r="J2390" i="1"/>
  <c r="J2400" i="1"/>
  <c r="J2411" i="1"/>
  <c r="J2422" i="1"/>
  <c r="J2432" i="1"/>
  <c r="J2443" i="1"/>
  <c r="J2454" i="1"/>
  <c r="J2464" i="1"/>
  <c r="J2475" i="1"/>
  <c r="J2486" i="1"/>
  <c r="J2496" i="1"/>
  <c r="J2507" i="1"/>
  <c r="J2518" i="1"/>
  <c r="J2528" i="1"/>
  <c r="J2539" i="1"/>
  <c r="J2550" i="1"/>
  <c r="J2560" i="1"/>
  <c r="J2571" i="1"/>
  <c r="J2582" i="1"/>
  <c r="J2592" i="1"/>
  <c r="J2603" i="1"/>
  <c r="J2614" i="1"/>
  <c r="J2624" i="1"/>
  <c r="J2635" i="1"/>
  <c r="J2646" i="1"/>
  <c r="J2656" i="1"/>
  <c r="J2667" i="1"/>
  <c r="J2678" i="1"/>
  <c r="J2688" i="1"/>
  <c r="J2699" i="1"/>
  <c r="J2710" i="1"/>
  <c r="J2720" i="1"/>
  <c r="J2731" i="1"/>
  <c r="J2742" i="1"/>
  <c r="J2752" i="1"/>
  <c r="J2763" i="1"/>
  <c r="J2774" i="1"/>
  <c r="J2784" i="1"/>
  <c r="J2795" i="1"/>
  <c r="J2806" i="1"/>
  <c r="J2816" i="1"/>
  <c r="J2827" i="1"/>
  <c r="J2838" i="1"/>
  <c r="J2848" i="1"/>
  <c r="J2859" i="1"/>
  <c r="J2870" i="1"/>
  <c r="J2880" i="1"/>
  <c r="J2891" i="1"/>
  <c r="J2902" i="1"/>
  <c r="J2912" i="1"/>
  <c r="J2923" i="1"/>
  <c r="J2934" i="1"/>
  <c r="J2944" i="1"/>
  <c r="J2955" i="1"/>
  <c r="J2966" i="1"/>
  <c r="J2976" i="1"/>
  <c r="J2987" i="1"/>
  <c r="J2998" i="1"/>
  <c r="J3008" i="1"/>
  <c r="J3019" i="1"/>
  <c r="J3030" i="1"/>
  <c r="J3040" i="1"/>
  <c r="J3051" i="1"/>
  <c r="J3062" i="1"/>
  <c r="J3072" i="1"/>
  <c r="J3083" i="1"/>
  <c r="J3094" i="1"/>
  <c r="J3104" i="1"/>
  <c r="J3115" i="1"/>
  <c r="J3126" i="1"/>
  <c r="J3136" i="1"/>
  <c r="J3147" i="1"/>
  <c r="J3158" i="1"/>
  <c r="J3168" i="1"/>
  <c r="J3179" i="1"/>
  <c r="J3190" i="1"/>
  <c r="J3200" i="1"/>
  <c r="J3211" i="1"/>
  <c r="J3222" i="1"/>
  <c r="J3232" i="1"/>
  <c r="J3243" i="1"/>
  <c r="J3254" i="1"/>
  <c r="J3264" i="1"/>
  <c r="J3275" i="1"/>
  <c r="J3286" i="1"/>
  <c r="J3296" i="1"/>
  <c r="J3307" i="1"/>
  <c r="J3318" i="1"/>
  <c r="J3327" i="1"/>
  <c r="J3333" i="1"/>
  <c r="J3338" i="1"/>
  <c r="J3344" i="1"/>
  <c r="J3349" i="1"/>
  <c r="J3354" i="1"/>
  <c r="J3360" i="1"/>
  <c r="J3365" i="1"/>
  <c r="J3370" i="1"/>
  <c r="J3376" i="1"/>
  <c r="J3381" i="1"/>
  <c r="J3386" i="1"/>
  <c r="J3392" i="1"/>
  <c r="J3397" i="1"/>
  <c r="J3402" i="1"/>
  <c r="J3408" i="1"/>
  <c r="J3413" i="1"/>
  <c r="J3418" i="1"/>
  <c r="J3424" i="1"/>
  <c r="J3429" i="1"/>
  <c r="J3434" i="1"/>
  <c r="J3440" i="1"/>
  <c r="J3445" i="1"/>
  <c r="J3450" i="1"/>
  <c r="J3456" i="1"/>
  <c r="J3461" i="1"/>
  <c r="J3466" i="1"/>
  <c r="J3472" i="1"/>
  <c r="J3477" i="1"/>
  <c r="J3482" i="1"/>
  <c r="J3488" i="1"/>
  <c r="J3493" i="1"/>
  <c r="J3498" i="1"/>
  <c r="J3504" i="1"/>
  <c r="J3509" i="1"/>
  <c r="J3514" i="1"/>
  <c r="J3520" i="1"/>
  <c r="J3525" i="1"/>
  <c r="J3530" i="1"/>
  <c r="J3536" i="1"/>
  <c r="J3541" i="1"/>
  <c r="J3546" i="1"/>
  <c r="J3552" i="1"/>
  <c r="J3557" i="1"/>
  <c r="J3562" i="1"/>
  <c r="J3568" i="1"/>
  <c r="J3573" i="1"/>
  <c r="J3578" i="1"/>
  <c r="J3584" i="1"/>
  <c r="J3589" i="1"/>
  <c r="J3594" i="1"/>
  <c r="J3600" i="1"/>
  <c r="J3605" i="1"/>
  <c r="J3610" i="1"/>
  <c r="J3616" i="1"/>
  <c r="J3621" i="1"/>
  <c r="J3626" i="1"/>
  <c r="J3632" i="1"/>
  <c r="J3637" i="1"/>
  <c r="J3642" i="1"/>
  <c r="J3648" i="1"/>
  <c r="J3653" i="1"/>
  <c r="J3658" i="1"/>
  <c r="J3664" i="1"/>
  <c r="J3669" i="1"/>
  <c r="J3674" i="1"/>
  <c r="J3680" i="1"/>
  <c r="J3685" i="1"/>
  <c r="J3690" i="1"/>
  <c r="J3696" i="1"/>
  <c r="J3701" i="1"/>
  <c r="J3706" i="1"/>
  <c r="J3712" i="1"/>
  <c r="J3717" i="1"/>
  <c r="J3722" i="1"/>
  <c r="J3728" i="1"/>
  <c r="J3733" i="1"/>
  <c r="J3738" i="1"/>
  <c r="J3744" i="1"/>
  <c r="J3749" i="1"/>
  <c r="J3754" i="1"/>
  <c r="J3760" i="1"/>
  <c r="J3765" i="1"/>
  <c r="J3770" i="1"/>
  <c r="J3776" i="1"/>
  <c r="J3781" i="1"/>
  <c r="J3786" i="1"/>
  <c r="J3792" i="1"/>
  <c r="J3797" i="1"/>
  <c r="J3802" i="1"/>
  <c r="J3808" i="1"/>
  <c r="J3813" i="1"/>
  <c r="J3818" i="1"/>
  <c r="J3824" i="1"/>
  <c r="J3829" i="1"/>
  <c r="J3834" i="1"/>
  <c r="J3840" i="1"/>
  <c r="J3845" i="1"/>
  <c r="J3850" i="1"/>
  <c r="J3856" i="1"/>
  <c r="J3861" i="1"/>
  <c r="J3866" i="1"/>
  <c r="J3872" i="1"/>
  <c r="J3877" i="1"/>
  <c r="J3882" i="1"/>
  <c r="J3888" i="1"/>
  <c r="J3893" i="1"/>
  <c r="J3898" i="1"/>
  <c r="J3904" i="1"/>
  <c r="J3909" i="1"/>
  <c r="J3914" i="1"/>
  <c r="J3920" i="1"/>
  <c r="J3925" i="1"/>
  <c r="J3930" i="1"/>
  <c r="J3936" i="1"/>
  <c r="J3941" i="1"/>
  <c r="J3946" i="1"/>
  <c r="J3952" i="1"/>
  <c r="J3957" i="1"/>
  <c r="J3962" i="1"/>
  <c r="J3968" i="1"/>
  <c r="J3973" i="1"/>
  <c r="J3978" i="1"/>
  <c r="J3984" i="1"/>
  <c r="J3989" i="1"/>
  <c r="J3994" i="1"/>
  <c r="J4000" i="1"/>
  <c r="J4005" i="1"/>
  <c r="J4010" i="1"/>
  <c r="J4016" i="1"/>
  <c r="J4021" i="1"/>
  <c r="J4026" i="1"/>
  <c r="J4032" i="1"/>
  <c r="J4037" i="1"/>
  <c r="J4042" i="1"/>
  <c r="J4048" i="1"/>
  <c r="J4053" i="1"/>
  <c r="J4058" i="1"/>
  <c r="J4064" i="1"/>
  <c r="J4069" i="1"/>
  <c r="J4074" i="1"/>
  <c r="J4080" i="1"/>
  <c r="J4085" i="1"/>
  <c r="J4090" i="1"/>
  <c r="J4096" i="1"/>
  <c r="J4101" i="1"/>
  <c r="J4106" i="1"/>
  <c r="J4112" i="1"/>
  <c r="J4117" i="1"/>
  <c r="J4122" i="1"/>
  <c r="J4128" i="1"/>
  <c r="J4133" i="1"/>
  <c r="J4138" i="1"/>
  <c r="J4144" i="1"/>
  <c r="J4149" i="1"/>
  <c r="J4154" i="1"/>
  <c r="J4160" i="1"/>
  <c r="J4165" i="1"/>
  <c r="J4170" i="1"/>
  <c r="J4176" i="1"/>
  <c r="J4181" i="1"/>
  <c r="J4186" i="1"/>
  <c r="J4192" i="1"/>
  <c r="J4197" i="1"/>
  <c r="J4202" i="1"/>
  <c r="J4208" i="1"/>
  <c r="J4213" i="1"/>
  <c r="J4218" i="1"/>
  <c r="J4224" i="1"/>
  <c r="J4229" i="1"/>
  <c r="J4234" i="1"/>
  <c r="J4240" i="1"/>
  <c r="J4245" i="1"/>
  <c r="J4250" i="1"/>
  <c r="J4256" i="1"/>
  <c r="J4261" i="1"/>
  <c r="J4266" i="1"/>
  <c r="J4272" i="1"/>
  <c r="J4277" i="1"/>
  <c r="J4282" i="1"/>
  <c r="J4288" i="1"/>
  <c r="J4293" i="1"/>
  <c r="J4298" i="1"/>
  <c r="J4304" i="1"/>
  <c r="J4309" i="1"/>
  <c r="J4314" i="1"/>
  <c r="J4320" i="1"/>
  <c r="J4325" i="1"/>
  <c r="J4330" i="1"/>
  <c r="J4336" i="1"/>
  <c r="J4341" i="1"/>
  <c r="J4346" i="1"/>
  <c r="J4352" i="1"/>
  <c r="J4357" i="1"/>
  <c r="J4362" i="1"/>
  <c r="J4368" i="1"/>
  <c r="J4373" i="1"/>
  <c r="J4378" i="1"/>
  <c r="J4384" i="1"/>
  <c r="J4389" i="1"/>
  <c r="J4394" i="1"/>
  <c r="J4400" i="1"/>
  <c r="J4405" i="1"/>
  <c r="J4410" i="1"/>
  <c r="J4416" i="1"/>
  <c r="J4421" i="1"/>
  <c r="J4426" i="1"/>
  <c r="J4432" i="1"/>
  <c r="J4437" i="1"/>
  <c r="J4442" i="1"/>
  <c r="J4448" i="1"/>
  <c r="J4453" i="1"/>
  <c r="J4458" i="1"/>
  <c r="J4464" i="1"/>
  <c r="J4469" i="1"/>
  <c r="J4474" i="1"/>
  <c r="J4480" i="1"/>
  <c r="J4485" i="1"/>
  <c r="J4490" i="1"/>
  <c r="J4496" i="1"/>
  <c r="J4501" i="1"/>
  <c r="J4506" i="1"/>
  <c r="J4512" i="1"/>
  <c r="J4517" i="1"/>
  <c r="J4522" i="1"/>
  <c r="J4528" i="1"/>
  <c r="J4533" i="1"/>
  <c r="J4538" i="1"/>
  <c r="J4544" i="1"/>
  <c r="J4549" i="1"/>
  <c r="J4554" i="1"/>
  <c r="J4560" i="1"/>
  <c r="J4565" i="1"/>
  <c r="J4570" i="1"/>
  <c r="J4576" i="1"/>
  <c r="J4581" i="1"/>
  <c r="J4586" i="1"/>
  <c r="J4592" i="1"/>
  <c r="J4597" i="1"/>
  <c r="J4602" i="1"/>
  <c r="J4608" i="1"/>
  <c r="J4613" i="1"/>
  <c r="J4618" i="1"/>
  <c r="J4624" i="1"/>
  <c r="J4629" i="1"/>
  <c r="J4634" i="1"/>
  <c r="J4640" i="1"/>
  <c r="J4645" i="1"/>
  <c r="J4650" i="1"/>
  <c r="J4656" i="1"/>
  <c r="J4661" i="1"/>
  <c r="J4666" i="1"/>
  <c r="J4672" i="1"/>
  <c r="J4677" i="1"/>
  <c r="J4682" i="1"/>
  <c r="J4688" i="1"/>
  <c r="J4693" i="1"/>
  <c r="J4698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8" i="1"/>
  <c r="H13" i="1"/>
  <c r="H18" i="1"/>
  <c r="H24" i="1"/>
  <c r="H29" i="1"/>
  <c r="H34" i="1"/>
  <c r="H40" i="1"/>
  <c r="H45" i="1"/>
  <c r="H50" i="1"/>
  <c r="H56" i="1"/>
  <c r="H61" i="1"/>
  <c r="H66" i="1"/>
  <c r="H72" i="1"/>
  <c r="H77" i="1"/>
  <c r="H82" i="1"/>
  <c r="H88" i="1"/>
  <c r="H93" i="1"/>
  <c r="H98" i="1"/>
  <c r="H104" i="1"/>
  <c r="H109" i="1"/>
  <c r="H114" i="1"/>
  <c r="H120" i="1"/>
  <c r="H125" i="1"/>
  <c r="H130" i="1"/>
  <c r="H136" i="1"/>
  <c r="H141" i="1"/>
  <c r="H146" i="1"/>
  <c r="H152" i="1"/>
  <c r="H157" i="1"/>
  <c r="H162" i="1"/>
  <c r="H168" i="1"/>
  <c r="H173" i="1"/>
  <c r="H178" i="1"/>
  <c r="H184" i="1"/>
  <c r="H189" i="1"/>
  <c r="H194" i="1"/>
  <c r="H200" i="1"/>
  <c r="H205" i="1"/>
  <c r="H210" i="1"/>
  <c r="H216" i="1"/>
  <c r="H221" i="1"/>
  <c r="H226" i="1"/>
  <c r="H232" i="1"/>
  <c r="H237" i="1"/>
  <c r="H242" i="1"/>
  <c r="H248" i="1"/>
  <c r="H253" i="1"/>
  <c r="H258" i="1"/>
  <c r="H264" i="1"/>
  <c r="H269" i="1"/>
  <c r="H274" i="1"/>
  <c r="H280" i="1"/>
  <c r="H285" i="1"/>
  <c r="H290" i="1"/>
  <c r="H296" i="1"/>
  <c r="H301" i="1"/>
  <c r="H306" i="1"/>
  <c r="H312" i="1"/>
  <c r="H317" i="1"/>
  <c r="H322" i="1"/>
  <c r="H328" i="1"/>
  <c r="H333" i="1"/>
  <c r="H338" i="1"/>
  <c r="H344" i="1"/>
  <c r="H348" i="1"/>
  <c r="H352" i="1"/>
  <c r="H356" i="1"/>
  <c r="H360" i="1"/>
  <c r="H364" i="1"/>
  <c r="H368" i="1"/>
  <c r="H372" i="1"/>
  <c r="H376" i="1"/>
  <c r="H380" i="1"/>
  <c r="H384" i="1"/>
  <c r="H388" i="1"/>
  <c r="H392" i="1"/>
  <c r="H396" i="1"/>
  <c r="H400" i="1"/>
  <c r="H404" i="1"/>
  <c r="H408" i="1"/>
  <c r="H412" i="1"/>
  <c r="H416" i="1"/>
  <c r="H420" i="1"/>
  <c r="H424" i="1"/>
  <c r="H428" i="1"/>
  <c r="H432" i="1"/>
  <c r="H436" i="1"/>
  <c r="H440" i="1"/>
  <c r="H444" i="1"/>
  <c r="H448" i="1"/>
  <c r="H452" i="1"/>
  <c r="H456" i="1"/>
  <c r="H460" i="1"/>
  <c r="H464" i="1"/>
  <c r="H468" i="1"/>
  <c r="H472" i="1"/>
  <c r="H476" i="1"/>
  <c r="H480" i="1"/>
  <c r="H484" i="1"/>
  <c r="H488" i="1"/>
  <c r="H492" i="1"/>
  <c r="H496" i="1"/>
  <c r="H500" i="1"/>
  <c r="H504" i="1"/>
  <c r="H508" i="1"/>
  <c r="H512" i="1"/>
  <c r="H516" i="1"/>
  <c r="H520" i="1"/>
  <c r="H524" i="1"/>
  <c r="H528" i="1"/>
  <c r="H532" i="1"/>
  <c r="H536" i="1"/>
  <c r="H540" i="1"/>
  <c r="H544" i="1"/>
  <c r="H548" i="1"/>
  <c r="H552" i="1"/>
  <c r="H556" i="1"/>
  <c r="H560" i="1"/>
  <c r="H564" i="1"/>
  <c r="H568" i="1"/>
  <c r="H572" i="1"/>
  <c r="H576" i="1"/>
  <c r="H580" i="1"/>
  <c r="H584" i="1"/>
  <c r="H588" i="1"/>
  <c r="H592" i="1"/>
  <c r="H596" i="1"/>
  <c r="H600" i="1"/>
  <c r="H604" i="1"/>
  <c r="H608" i="1"/>
  <c r="H612" i="1"/>
  <c r="H616" i="1"/>
  <c r="H620" i="1"/>
  <c r="H624" i="1"/>
  <c r="H628" i="1"/>
  <c r="H632" i="1"/>
  <c r="H636" i="1"/>
  <c r="H640" i="1"/>
  <c r="H644" i="1"/>
  <c r="H648" i="1"/>
  <c r="H652" i="1"/>
  <c r="H656" i="1"/>
  <c r="H660" i="1"/>
  <c r="H664" i="1"/>
  <c r="H668" i="1"/>
  <c r="H672" i="1"/>
  <c r="H676" i="1"/>
  <c r="H680" i="1"/>
  <c r="H684" i="1"/>
  <c r="H688" i="1"/>
  <c r="H692" i="1"/>
  <c r="H696" i="1"/>
  <c r="H700" i="1"/>
  <c r="H704" i="1"/>
  <c r="H708" i="1"/>
  <c r="H712" i="1"/>
  <c r="H716" i="1"/>
  <c r="H720" i="1"/>
  <c r="H724" i="1"/>
  <c r="H728" i="1"/>
  <c r="H732" i="1"/>
  <c r="H736" i="1"/>
  <c r="H740" i="1"/>
  <c r="H744" i="1"/>
  <c r="H748" i="1"/>
  <c r="H752" i="1"/>
  <c r="H756" i="1"/>
  <c r="H760" i="1"/>
  <c r="H764" i="1"/>
  <c r="H768" i="1"/>
  <c r="H9" i="1"/>
  <c r="H16" i="1"/>
  <c r="H22" i="1"/>
  <c r="H30" i="1"/>
  <c r="H37" i="1"/>
  <c r="H44" i="1"/>
  <c r="H52" i="1"/>
  <c r="H58" i="1"/>
  <c r="H65" i="1"/>
  <c r="H73" i="1"/>
  <c r="H80" i="1"/>
  <c r="H86" i="1"/>
  <c r="H94" i="1"/>
  <c r="H101" i="1"/>
  <c r="H108" i="1"/>
  <c r="H116" i="1"/>
  <c r="H122" i="1"/>
  <c r="H129" i="1"/>
  <c r="H137" i="1"/>
  <c r="H144" i="1"/>
  <c r="H150" i="1"/>
  <c r="H158" i="1"/>
  <c r="H165" i="1"/>
  <c r="H172" i="1"/>
  <c r="H180" i="1"/>
  <c r="H186" i="1"/>
  <c r="H193" i="1"/>
  <c r="H201" i="1"/>
  <c r="H208" i="1"/>
  <c r="H214" i="1"/>
  <c r="H222" i="1"/>
  <c r="H229" i="1"/>
  <c r="H236" i="1"/>
  <c r="H244" i="1"/>
  <c r="H250" i="1"/>
  <c r="H257" i="1"/>
  <c r="H265" i="1"/>
  <c r="H272" i="1"/>
  <c r="H278" i="1"/>
  <c r="H286" i="1"/>
  <c r="H293" i="1"/>
  <c r="H300" i="1"/>
  <c r="H308" i="1"/>
  <c r="H314" i="1"/>
  <c r="H321" i="1"/>
  <c r="H329" i="1"/>
  <c r="H336" i="1"/>
  <c r="H342" i="1"/>
  <c r="H349" i="1"/>
  <c r="H354" i="1"/>
  <c r="H359" i="1"/>
  <c r="H365" i="1"/>
  <c r="H370" i="1"/>
  <c r="H375" i="1"/>
  <c r="H381" i="1"/>
  <c r="H386" i="1"/>
  <c r="H391" i="1"/>
  <c r="H397" i="1"/>
  <c r="H402" i="1"/>
  <c r="H407" i="1"/>
  <c r="H413" i="1"/>
  <c r="H418" i="1"/>
  <c r="H423" i="1"/>
  <c r="H429" i="1"/>
  <c r="H434" i="1"/>
  <c r="H439" i="1"/>
  <c r="H445" i="1"/>
  <c r="H450" i="1"/>
  <c r="H455" i="1"/>
  <c r="H461" i="1"/>
  <c r="H466" i="1"/>
  <c r="H471" i="1"/>
  <c r="H477" i="1"/>
  <c r="H482" i="1"/>
  <c r="H487" i="1"/>
  <c r="H493" i="1"/>
  <c r="H498" i="1"/>
  <c r="H503" i="1"/>
  <c r="H509" i="1"/>
  <c r="H514" i="1"/>
  <c r="H519" i="1"/>
  <c r="H525" i="1"/>
  <c r="H530" i="1"/>
  <c r="H535" i="1"/>
  <c r="H541" i="1"/>
  <c r="H546" i="1"/>
  <c r="H551" i="1"/>
  <c r="H557" i="1"/>
  <c r="H562" i="1"/>
  <c r="H567" i="1"/>
  <c r="H573" i="1"/>
  <c r="H578" i="1"/>
  <c r="H583" i="1"/>
  <c r="H589" i="1"/>
  <c r="H594" i="1"/>
  <c r="H599" i="1"/>
  <c r="H605" i="1"/>
  <c r="H610" i="1"/>
  <c r="H615" i="1"/>
  <c r="H621" i="1"/>
  <c r="H626" i="1"/>
  <c r="H631" i="1"/>
  <c r="H637" i="1"/>
  <c r="H642" i="1"/>
  <c r="H647" i="1"/>
  <c r="H653" i="1"/>
  <c r="H658" i="1"/>
  <c r="H663" i="1"/>
  <c r="H669" i="1"/>
  <c r="H674" i="1"/>
  <c r="H679" i="1"/>
  <c r="H685" i="1"/>
  <c r="H690" i="1"/>
  <c r="H695" i="1"/>
  <c r="H701" i="1"/>
  <c r="H706" i="1"/>
  <c r="H711" i="1"/>
  <c r="H717" i="1"/>
  <c r="H722" i="1"/>
  <c r="H727" i="1"/>
  <c r="H733" i="1"/>
  <c r="H738" i="1"/>
  <c r="H743" i="1"/>
  <c r="H749" i="1"/>
  <c r="H754" i="1"/>
  <c r="H759" i="1"/>
  <c r="H765" i="1"/>
  <c r="H770" i="1"/>
  <c r="H774" i="1"/>
  <c r="H778" i="1"/>
  <c r="H782" i="1"/>
  <c r="H786" i="1"/>
  <c r="H790" i="1"/>
  <c r="H794" i="1"/>
  <c r="H798" i="1"/>
  <c r="H802" i="1"/>
  <c r="H806" i="1"/>
  <c r="H810" i="1"/>
  <c r="H814" i="1"/>
  <c r="H818" i="1"/>
  <c r="H822" i="1"/>
  <c r="H826" i="1"/>
  <c r="H830" i="1"/>
  <c r="H834" i="1"/>
  <c r="H838" i="1"/>
  <c r="H842" i="1"/>
  <c r="H846" i="1"/>
  <c r="H850" i="1"/>
  <c r="H854" i="1"/>
  <c r="H858" i="1"/>
  <c r="H862" i="1"/>
  <c r="H866" i="1"/>
  <c r="H870" i="1"/>
  <c r="H874" i="1"/>
  <c r="H878" i="1"/>
  <c r="H882" i="1"/>
  <c r="H886" i="1"/>
  <c r="H890" i="1"/>
  <c r="H894" i="1"/>
  <c r="H898" i="1"/>
  <c r="H902" i="1"/>
  <c r="H906" i="1"/>
  <c r="H910" i="1"/>
  <c r="H914" i="1"/>
  <c r="H918" i="1"/>
  <c r="H922" i="1"/>
  <c r="H926" i="1"/>
  <c r="H930" i="1"/>
  <c r="H934" i="1"/>
  <c r="H938" i="1"/>
  <c r="H942" i="1"/>
  <c r="H946" i="1"/>
  <c r="H950" i="1"/>
  <c r="H954" i="1"/>
  <c r="H958" i="1"/>
  <c r="H962" i="1"/>
  <c r="H966" i="1"/>
  <c r="H970" i="1"/>
  <c r="H974" i="1"/>
  <c r="H978" i="1"/>
  <c r="H982" i="1"/>
  <c r="H986" i="1"/>
  <c r="H990" i="1"/>
  <c r="H994" i="1"/>
  <c r="H998" i="1"/>
  <c r="H1002" i="1"/>
  <c r="H1006" i="1"/>
  <c r="H1010" i="1"/>
  <c r="H1014" i="1"/>
  <c r="H1018" i="1"/>
  <c r="H1022" i="1"/>
  <c r="H1026" i="1"/>
  <c r="H1030" i="1"/>
  <c r="H1034" i="1"/>
  <c r="H1038" i="1"/>
  <c r="H1042" i="1"/>
  <c r="H1046" i="1"/>
  <c r="H1050" i="1"/>
  <c r="H1054" i="1"/>
  <c r="H1058" i="1"/>
  <c r="H1062" i="1"/>
  <c r="H1066" i="1"/>
  <c r="H1070" i="1"/>
  <c r="H1074" i="1"/>
  <c r="H1078" i="1"/>
  <c r="H1082" i="1"/>
  <c r="H1086" i="1"/>
  <c r="H1090" i="1"/>
  <c r="H1094" i="1"/>
  <c r="H1098" i="1"/>
  <c r="H1102" i="1"/>
  <c r="H1106" i="1"/>
  <c r="H1110" i="1"/>
  <c r="H1114" i="1"/>
  <c r="H1118" i="1"/>
  <c r="H1122" i="1"/>
  <c r="H1126" i="1"/>
  <c r="H1130" i="1"/>
  <c r="H1134" i="1"/>
  <c r="H1138" i="1"/>
  <c r="H1142" i="1"/>
  <c r="H1146" i="1"/>
  <c r="H1150" i="1"/>
  <c r="H1154" i="1"/>
  <c r="H1158" i="1"/>
  <c r="H1162" i="1"/>
  <c r="H1166" i="1"/>
  <c r="H1170" i="1"/>
  <c r="H1174" i="1"/>
  <c r="H1178" i="1"/>
  <c r="H1182" i="1"/>
  <c r="H1186" i="1"/>
  <c r="H1190" i="1"/>
  <c r="H1194" i="1"/>
  <c r="H1198" i="1"/>
  <c r="H1202" i="1"/>
  <c r="H1206" i="1"/>
  <c r="H1210" i="1"/>
  <c r="H1214" i="1"/>
  <c r="H1218" i="1"/>
  <c r="H1222" i="1"/>
  <c r="H1226" i="1"/>
  <c r="H1230" i="1"/>
  <c r="H1234" i="1"/>
  <c r="H1238" i="1"/>
  <c r="H1242" i="1"/>
  <c r="H1246" i="1"/>
  <c r="H1250" i="1"/>
  <c r="H1254" i="1"/>
  <c r="H1258" i="1"/>
  <c r="H1262" i="1"/>
  <c r="H1266" i="1"/>
  <c r="H1270" i="1"/>
  <c r="H1274" i="1"/>
  <c r="H1278" i="1"/>
  <c r="H1282" i="1"/>
  <c r="H1286" i="1"/>
  <c r="H1290" i="1"/>
  <c r="H1294" i="1"/>
  <c r="H1298" i="1"/>
  <c r="H1302" i="1"/>
  <c r="H1306" i="1"/>
  <c r="H1310" i="1"/>
  <c r="H1314" i="1"/>
  <c r="H1318" i="1"/>
  <c r="H1322" i="1"/>
  <c r="H1326" i="1"/>
  <c r="H1330" i="1"/>
  <c r="H1334" i="1"/>
  <c r="H1338" i="1"/>
  <c r="H1342" i="1"/>
  <c r="H1346" i="1"/>
  <c r="H1350" i="1"/>
  <c r="H1354" i="1"/>
  <c r="H1358" i="1"/>
  <c r="H1362" i="1"/>
  <c r="H1366" i="1"/>
  <c r="H1370" i="1"/>
  <c r="H1374" i="1"/>
  <c r="H1378" i="1"/>
  <c r="H1382" i="1"/>
  <c r="H1386" i="1"/>
  <c r="H1390" i="1"/>
  <c r="H1394" i="1"/>
  <c r="H1398" i="1"/>
  <c r="H1402" i="1"/>
  <c r="H1406" i="1"/>
  <c r="H1410" i="1"/>
  <c r="H1414" i="1"/>
  <c r="H1418" i="1"/>
  <c r="H1422" i="1"/>
  <c r="H1426" i="1"/>
  <c r="H1430" i="1"/>
  <c r="H1434" i="1"/>
  <c r="H1438" i="1"/>
  <c r="H1442" i="1"/>
  <c r="H1446" i="1"/>
  <c r="H1450" i="1"/>
  <c r="H1454" i="1"/>
  <c r="H1458" i="1"/>
  <c r="H1462" i="1"/>
  <c r="H1466" i="1"/>
  <c r="H1470" i="1"/>
  <c r="H1474" i="1"/>
  <c r="H1478" i="1"/>
  <c r="H1482" i="1"/>
  <c r="H1486" i="1"/>
  <c r="H1490" i="1"/>
  <c r="H1494" i="1"/>
  <c r="H1498" i="1"/>
  <c r="H1502" i="1"/>
  <c r="H1506" i="1"/>
  <c r="H1510" i="1"/>
  <c r="H1514" i="1"/>
  <c r="H1518" i="1"/>
  <c r="H1522" i="1"/>
  <c r="H1526" i="1"/>
  <c r="H1530" i="1"/>
  <c r="H1534" i="1"/>
  <c r="H1538" i="1"/>
  <c r="H1542" i="1"/>
  <c r="H1546" i="1"/>
  <c r="H1550" i="1"/>
  <c r="H1554" i="1"/>
  <c r="H1558" i="1"/>
  <c r="H1562" i="1"/>
  <c r="H1566" i="1"/>
  <c r="H1570" i="1"/>
  <c r="H1574" i="1"/>
  <c r="H1578" i="1"/>
  <c r="H1582" i="1"/>
  <c r="H1586" i="1"/>
  <c r="H1590" i="1"/>
  <c r="H1594" i="1"/>
  <c r="H1598" i="1"/>
  <c r="H1602" i="1"/>
  <c r="H1606" i="1"/>
  <c r="H1610" i="1"/>
  <c r="H1614" i="1"/>
  <c r="H1618" i="1"/>
  <c r="H1622" i="1"/>
  <c r="H10" i="1"/>
  <c r="H17" i="1"/>
  <c r="H25" i="1"/>
  <c r="H32" i="1"/>
  <c r="H38" i="1"/>
  <c r="H46" i="1"/>
  <c r="H53" i="1"/>
  <c r="H60" i="1"/>
  <c r="H68" i="1"/>
  <c r="H74" i="1"/>
  <c r="H81" i="1"/>
  <c r="H89" i="1"/>
  <c r="H96" i="1"/>
  <c r="H102" i="1"/>
  <c r="H110" i="1"/>
  <c r="H117" i="1"/>
  <c r="H124" i="1"/>
  <c r="H132" i="1"/>
  <c r="H138" i="1"/>
  <c r="H145" i="1"/>
  <c r="H153" i="1"/>
  <c r="H160" i="1"/>
  <c r="H166" i="1"/>
  <c r="H174" i="1"/>
  <c r="H181" i="1"/>
  <c r="H188" i="1"/>
  <c r="H196" i="1"/>
  <c r="H202" i="1"/>
  <c r="H209" i="1"/>
  <c r="H217" i="1"/>
  <c r="H224" i="1"/>
  <c r="H230" i="1"/>
  <c r="H238" i="1"/>
  <c r="H245" i="1"/>
  <c r="H252" i="1"/>
  <c r="H260" i="1"/>
  <c r="H266" i="1"/>
  <c r="H273" i="1"/>
  <c r="H281" i="1"/>
  <c r="H288" i="1"/>
  <c r="H294" i="1"/>
  <c r="H302" i="1"/>
  <c r="H309" i="1"/>
  <c r="H316" i="1"/>
  <c r="H324" i="1"/>
  <c r="H12" i="1"/>
  <c r="H26" i="1"/>
  <c r="H41" i="1"/>
  <c r="H54" i="1"/>
  <c r="H69" i="1"/>
  <c r="H84" i="1"/>
  <c r="H97" i="1"/>
  <c r="H112" i="1"/>
  <c r="H126" i="1"/>
  <c r="H140" i="1"/>
  <c r="H154" i="1"/>
  <c r="H169" i="1"/>
  <c r="H182" i="1"/>
  <c r="H197" i="1"/>
  <c r="H212" i="1"/>
  <c r="H225" i="1"/>
  <c r="H240" i="1"/>
  <c r="H254" i="1"/>
  <c r="H268" i="1"/>
  <c r="H282" i="1"/>
  <c r="H297" i="1"/>
  <c r="H310" i="1"/>
  <c r="H325" i="1"/>
  <c r="H334" i="1"/>
  <c r="H345" i="1"/>
  <c r="H351" i="1"/>
  <c r="H358" i="1"/>
  <c r="H366" i="1"/>
  <c r="H373" i="1"/>
  <c r="H379" i="1"/>
  <c r="H387" i="1"/>
  <c r="H394" i="1"/>
  <c r="H401" i="1"/>
  <c r="H409" i="1"/>
  <c r="H415" i="1"/>
  <c r="H422" i="1"/>
  <c r="H430" i="1"/>
  <c r="H437" i="1"/>
  <c r="H443" i="1"/>
  <c r="H451" i="1"/>
  <c r="H458" i="1"/>
  <c r="H465" i="1"/>
  <c r="H473" i="1"/>
  <c r="H479" i="1"/>
  <c r="H486" i="1"/>
  <c r="H494" i="1"/>
  <c r="H501" i="1"/>
  <c r="H507" i="1"/>
  <c r="H515" i="1"/>
  <c r="H522" i="1"/>
  <c r="H529" i="1"/>
  <c r="H537" i="1"/>
  <c r="H543" i="1"/>
  <c r="H550" i="1"/>
  <c r="H558" i="1"/>
  <c r="H565" i="1"/>
  <c r="H571" i="1"/>
  <c r="H579" i="1"/>
  <c r="H586" i="1"/>
  <c r="H593" i="1"/>
  <c r="H601" i="1"/>
  <c r="H607" i="1"/>
  <c r="H614" i="1"/>
  <c r="H622" i="1"/>
  <c r="H629" i="1"/>
  <c r="H635" i="1"/>
  <c r="H643" i="1"/>
  <c r="H650" i="1"/>
  <c r="H657" i="1"/>
  <c r="H665" i="1"/>
  <c r="H671" i="1"/>
  <c r="H678" i="1"/>
  <c r="H686" i="1"/>
  <c r="H693" i="1"/>
  <c r="H699" i="1"/>
  <c r="H707" i="1"/>
  <c r="H714" i="1"/>
  <c r="H721" i="1"/>
  <c r="H729" i="1"/>
  <c r="H735" i="1"/>
  <c r="H742" i="1"/>
  <c r="H750" i="1"/>
  <c r="H757" i="1"/>
  <c r="H763" i="1"/>
  <c r="H771" i="1"/>
  <c r="H776" i="1"/>
  <c r="H781" i="1"/>
  <c r="H787" i="1"/>
  <c r="H792" i="1"/>
  <c r="H797" i="1"/>
  <c r="H803" i="1"/>
  <c r="H808" i="1"/>
  <c r="H813" i="1"/>
  <c r="H819" i="1"/>
  <c r="H824" i="1"/>
  <c r="H829" i="1"/>
  <c r="H835" i="1"/>
  <c r="H840" i="1"/>
  <c r="H845" i="1"/>
  <c r="H851" i="1"/>
  <c r="H856" i="1"/>
  <c r="H861" i="1"/>
  <c r="H867" i="1"/>
  <c r="H872" i="1"/>
  <c r="H877" i="1"/>
  <c r="H883" i="1"/>
  <c r="H888" i="1"/>
  <c r="H893" i="1"/>
  <c r="H899" i="1"/>
  <c r="H904" i="1"/>
  <c r="H909" i="1"/>
  <c r="H915" i="1"/>
  <c r="H920" i="1"/>
  <c r="H925" i="1"/>
  <c r="H931" i="1"/>
  <c r="H936" i="1"/>
  <c r="H941" i="1"/>
  <c r="H947" i="1"/>
  <c r="H952" i="1"/>
  <c r="H957" i="1"/>
  <c r="H963" i="1"/>
  <c r="H968" i="1"/>
  <c r="H973" i="1"/>
  <c r="H979" i="1"/>
  <c r="H984" i="1"/>
  <c r="H989" i="1"/>
  <c r="H995" i="1"/>
  <c r="H1000" i="1"/>
  <c r="H1005" i="1"/>
  <c r="H1011" i="1"/>
  <c r="H1016" i="1"/>
  <c r="H1021" i="1"/>
  <c r="H1027" i="1"/>
  <c r="H1032" i="1"/>
  <c r="H1037" i="1"/>
  <c r="H1043" i="1"/>
  <c r="H1048" i="1"/>
  <c r="H1053" i="1"/>
  <c r="H1059" i="1"/>
  <c r="H1064" i="1"/>
  <c r="H1069" i="1"/>
  <c r="H1075" i="1"/>
  <c r="H1080" i="1"/>
  <c r="H1085" i="1"/>
  <c r="H1091" i="1"/>
  <c r="H1096" i="1"/>
  <c r="H1101" i="1"/>
  <c r="H1107" i="1"/>
  <c r="H1112" i="1"/>
  <c r="H1117" i="1"/>
  <c r="H1123" i="1"/>
  <c r="H1128" i="1"/>
  <c r="H1133" i="1"/>
  <c r="H1139" i="1"/>
  <c r="H1144" i="1"/>
  <c r="H1149" i="1"/>
  <c r="H1155" i="1"/>
  <c r="H1160" i="1"/>
  <c r="H1165" i="1"/>
  <c r="H1171" i="1"/>
  <c r="H1176" i="1"/>
  <c r="H1181" i="1"/>
  <c r="H1187" i="1"/>
  <c r="H1192" i="1"/>
  <c r="H1197" i="1"/>
  <c r="H1203" i="1"/>
  <c r="H1208" i="1"/>
  <c r="H1213" i="1"/>
  <c r="H1219" i="1"/>
  <c r="H1224" i="1"/>
  <c r="H1229" i="1"/>
  <c r="H1235" i="1"/>
  <c r="H1240" i="1"/>
  <c r="H1245" i="1"/>
  <c r="H1251" i="1"/>
  <c r="H1256" i="1"/>
  <c r="H1261" i="1"/>
  <c r="H1267" i="1"/>
  <c r="H1272" i="1"/>
  <c r="H1277" i="1"/>
  <c r="H1283" i="1"/>
  <c r="H1288" i="1"/>
  <c r="H1293" i="1"/>
  <c r="H1299" i="1"/>
  <c r="H1304" i="1"/>
  <c r="H1309" i="1"/>
  <c r="H1315" i="1"/>
  <c r="H1320" i="1"/>
  <c r="H1325" i="1"/>
  <c r="H1331" i="1"/>
  <c r="H1336" i="1"/>
  <c r="H1341" i="1"/>
  <c r="H1347" i="1"/>
  <c r="H1352" i="1"/>
  <c r="H1357" i="1"/>
  <c r="H1363" i="1"/>
  <c r="H1368" i="1"/>
  <c r="H1373" i="1"/>
  <c r="H1379" i="1"/>
  <c r="H1384" i="1"/>
  <c r="H1389" i="1"/>
  <c r="H1395" i="1"/>
  <c r="H1400" i="1"/>
  <c r="H1405" i="1"/>
  <c r="H1411" i="1"/>
  <c r="H1416" i="1"/>
  <c r="H1421" i="1"/>
  <c r="H14" i="1"/>
  <c r="H28" i="1"/>
  <c r="H42" i="1"/>
  <c r="H57" i="1"/>
  <c r="H70" i="1"/>
  <c r="H85" i="1"/>
  <c r="H100" i="1"/>
  <c r="H113" i="1"/>
  <c r="H128" i="1"/>
  <c r="H142" i="1"/>
  <c r="H156" i="1"/>
  <c r="H170" i="1"/>
  <c r="H185" i="1"/>
  <c r="H198" i="1"/>
  <c r="H213" i="1"/>
  <c r="H228" i="1"/>
  <c r="H241" i="1"/>
  <c r="H256" i="1"/>
  <c r="H270" i="1"/>
  <c r="H284" i="1"/>
  <c r="H298" i="1"/>
  <c r="H313" i="1"/>
  <c r="H326" i="1"/>
  <c r="H337" i="1"/>
  <c r="H346" i="1"/>
  <c r="H353" i="1"/>
  <c r="H361" i="1"/>
  <c r="H367" i="1"/>
  <c r="H374" i="1"/>
  <c r="H382" i="1"/>
  <c r="H389" i="1"/>
  <c r="H395" i="1"/>
  <c r="H403" i="1"/>
  <c r="H410" i="1"/>
  <c r="H417" i="1"/>
  <c r="H425" i="1"/>
  <c r="H431" i="1"/>
  <c r="H438" i="1"/>
  <c r="H446" i="1"/>
  <c r="H453" i="1"/>
  <c r="H459" i="1"/>
  <c r="H467" i="1"/>
  <c r="H474" i="1"/>
  <c r="H481" i="1"/>
  <c r="H489" i="1"/>
  <c r="H495" i="1"/>
  <c r="H502" i="1"/>
  <c r="H510" i="1"/>
  <c r="H517" i="1"/>
  <c r="H523" i="1"/>
  <c r="H531" i="1"/>
  <c r="H538" i="1"/>
  <c r="H545" i="1"/>
  <c r="H553" i="1"/>
  <c r="H559" i="1"/>
  <c r="H566" i="1"/>
  <c r="H574" i="1"/>
  <c r="H581" i="1"/>
  <c r="H587" i="1"/>
  <c r="H595" i="1"/>
  <c r="H602" i="1"/>
  <c r="H609" i="1"/>
  <c r="H617" i="1"/>
  <c r="H623" i="1"/>
  <c r="H630" i="1"/>
  <c r="H638" i="1"/>
  <c r="H645" i="1"/>
  <c r="H651" i="1"/>
  <c r="H659" i="1"/>
  <c r="H666" i="1"/>
  <c r="H673" i="1"/>
  <c r="H681" i="1"/>
  <c r="H687" i="1"/>
  <c r="H694" i="1"/>
  <c r="H702" i="1"/>
  <c r="H709" i="1"/>
  <c r="H715" i="1"/>
  <c r="H723" i="1"/>
  <c r="H730" i="1"/>
  <c r="H737" i="1"/>
  <c r="H745" i="1"/>
  <c r="H751" i="1"/>
  <c r="H758" i="1"/>
  <c r="H766" i="1"/>
  <c r="H772" i="1"/>
  <c r="H20" i="1"/>
  <c r="H48" i="1"/>
  <c r="H76" i="1"/>
  <c r="H105" i="1"/>
  <c r="H133" i="1"/>
  <c r="H161" i="1"/>
  <c r="H190" i="1"/>
  <c r="H218" i="1"/>
  <c r="H246" i="1"/>
  <c r="H276" i="1"/>
  <c r="H304" i="1"/>
  <c r="H330" i="1"/>
  <c r="H347" i="1"/>
  <c r="H362" i="1"/>
  <c r="H377" i="1"/>
  <c r="H390" i="1"/>
  <c r="H405" i="1"/>
  <c r="H419" i="1"/>
  <c r="H433" i="1"/>
  <c r="H447" i="1"/>
  <c r="H462" i="1"/>
  <c r="H475" i="1"/>
  <c r="H490" i="1"/>
  <c r="H505" i="1"/>
  <c r="H518" i="1"/>
  <c r="H533" i="1"/>
  <c r="H547" i="1"/>
  <c r="H561" i="1"/>
  <c r="H575" i="1"/>
  <c r="H590" i="1"/>
  <c r="H603" i="1"/>
  <c r="H618" i="1"/>
  <c r="H633" i="1"/>
  <c r="H646" i="1"/>
  <c r="H661" i="1"/>
  <c r="H675" i="1"/>
  <c r="H689" i="1"/>
  <c r="H703" i="1"/>
  <c r="H718" i="1"/>
  <c r="H731" i="1"/>
  <c r="H746" i="1"/>
  <c r="H761" i="1"/>
  <c r="H773" i="1"/>
  <c r="H780" i="1"/>
  <c r="H788" i="1"/>
  <c r="H795" i="1"/>
  <c r="H801" i="1"/>
  <c r="H809" i="1"/>
  <c r="H816" i="1"/>
  <c r="H823" i="1"/>
  <c r="H831" i="1"/>
  <c r="H837" i="1"/>
  <c r="H844" i="1"/>
  <c r="H852" i="1"/>
  <c r="H859" i="1"/>
  <c r="H865" i="1"/>
  <c r="H873" i="1"/>
  <c r="H880" i="1"/>
  <c r="H887" i="1"/>
  <c r="H895" i="1"/>
  <c r="H901" i="1"/>
  <c r="H908" i="1"/>
  <c r="H916" i="1"/>
  <c r="H923" i="1"/>
  <c r="H929" i="1"/>
  <c r="H937" i="1"/>
  <c r="H944" i="1"/>
  <c r="H951" i="1"/>
  <c r="H959" i="1"/>
  <c r="H36" i="1"/>
  <c r="H64" i="1"/>
  <c r="H92" i="1"/>
  <c r="H121" i="1"/>
  <c r="H149" i="1"/>
  <c r="H177" i="1"/>
  <c r="H206" i="1"/>
  <c r="H234" i="1"/>
  <c r="H262" i="1"/>
  <c r="H292" i="1"/>
  <c r="H320" i="1"/>
  <c r="H341" i="1"/>
  <c r="H357" i="1"/>
  <c r="H371" i="1"/>
  <c r="H385" i="1"/>
  <c r="H399" i="1"/>
  <c r="H414" i="1"/>
  <c r="H427" i="1"/>
  <c r="H442" i="1"/>
  <c r="H457" i="1"/>
  <c r="H470" i="1"/>
  <c r="H485" i="1"/>
  <c r="H499" i="1"/>
  <c r="H513" i="1"/>
  <c r="H527" i="1"/>
  <c r="H542" i="1"/>
  <c r="H555" i="1"/>
  <c r="H570" i="1"/>
  <c r="H585" i="1"/>
  <c r="H598" i="1"/>
  <c r="H613" i="1"/>
  <c r="H627" i="1"/>
  <c r="H641" i="1"/>
  <c r="H655" i="1"/>
  <c r="H670" i="1"/>
  <c r="H683" i="1"/>
  <c r="H698" i="1"/>
  <c r="H713" i="1"/>
  <c r="H726" i="1"/>
  <c r="H741" i="1"/>
  <c r="H755" i="1"/>
  <c r="H769" i="1"/>
  <c r="H779" i="1"/>
  <c r="H785" i="1"/>
  <c r="H793" i="1"/>
  <c r="H800" i="1"/>
  <c r="H807" i="1"/>
  <c r="H815" i="1"/>
  <c r="H821" i="1"/>
  <c r="H828" i="1"/>
  <c r="H836" i="1"/>
  <c r="H843" i="1"/>
  <c r="H849" i="1"/>
  <c r="H857" i="1"/>
  <c r="H864" i="1"/>
  <c r="H871" i="1"/>
  <c r="H879" i="1"/>
  <c r="H885" i="1"/>
  <c r="H892" i="1"/>
  <c r="H900" i="1"/>
  <c r="H907" i="1"/>
  <c r="H913" i="1"/>
  <c r="H921" i="1"/>
  <c r="H928" i="1"/>
  <c r="H935" i="1"/>
  <c r="H943" i="1"/>
  <c r="H949" i="1"/>
  <c r="H956" i="1"/>
  <c r="H964" i="1"/>
  <c r="H971" i="1"/>
  <c r="H977" i="1"/>
  <c r="H985" i="1"/>
  <c r="H992" i="1"/>
  <c r="H999" i="1"/>
  <c r="H1007" i="1"/>
  <c r="H1013" i="1"/>
  <c r="H1020" i="1"/>
  <c r="H1028" i="1"/>
  <c r="H1035" i="1"/>
  <c r="H1041" i="1"/>
  <c r="H1049" i="1"/>
  <c r="H1056" i="1"/>
  <c r="H1063" i="1"/>
  <c r="H1071" i="1"/>
  <c r="H1077" i="1"/>
  <c r="H21" i="1"/>
  <c r="H78" i="1"/>
  <c r="H134" i="1"/>
  <c r="H192" i="1"/>
  <c r="H249" i="1"/>
  <c r="H305" i="1"/>
  <c r="H350" i="1"/>
  <c r="H378" i="1"/>
  <c r="H406" i="1"/>
  <c r="H435" i="1"/>
  <c r="H463" i="1"/>
  <c r="H491" i="1"/>
  <c r="H521" i="1"/>
  <c r="H549" i="1"/>
  <c r="H577" i="1"/>
  <c r="H606" i="1"/>
  <c r="H634" i="1"/>
  <c r="H662" i="1"/>
  <c r="H691" i="1"/>
  <c r="H719" i="1"/>
  <c r="H747" i="1"/>
  <c r="H775" i="1"/>
  <c r="H789" i="1"/>
  <c r="H804" i="1"/>
  <c r="H817" i="1"/>
  <c r="H832" i="1"/>
  <c r="H847" i="1"/>
  <c r="H860" i="1"/>
  <c r="H875" i="1"/>
  <c r="H889" i="1"/>
  <c r="H903" i="1"/>
  <c r="H917" i="1"/>
  <c r="H932" i="1"/>
  <c r="H945" i="1"/>
  <c r="H960" i="1"/>
  <c r="H969" i="1"/>
  <c r="H980" i="1"/>
  <c r="H988" i="1"/>
  <c r="H997" i="1"/>
  <c r="H1008" i="1"/>
  <c r="H1017" i="1"/>
  <c r="H1025" i="1"/>
  <c r="H1036" i="1"/>
  <c r="H1045" i="1"/>
  <c r="H1055" i="1"/>
  <c r="H1065" i="1"/>
  <c r="H1073" i="1"/>
  <c r="H1083" i="1"/>
  <c r="H1089" i="1"/>
  <c r="H1097" i="1"/>
  <c r="H1104" i="1"/>
  <c r="H1111" i="1"/>
  <c r="H1119" i="1"/>
  <c r="H1125" i="1"/>
  <c r="H1132" i="1"/>
  <c r="H1140" i="1"/>
  <c r="H1147" i="1"/>
  <c r="H1153" i="1"/>
  <c r="H1161" i="1"/>
  <c r="H1168" i="1"/>
  <c r="H1175" i="1"/>
  <c r="H1183" i="1"/>
  <c r="H1189" i="1"/>
  <c r="H1196" i="1"/>
  <c r="H1204" i="1"/>
  <c r="H1211" i="1"/>
  <c r="H1217" i="1"/>
  <c r="H1225" i="1"/>
  <c r="H1232" i="1"/>
  <c r="H1239" i="1"/>
  <c r="H1247" i="1"/>
  <c r="H1253" i="1"/>
  <c r="H1260" i="1"/>
  <c r="H1268" i="1"/>
  <c r="H1275" i="1"/>
  <c r="H1281" i="1"/>
  <c r="H1289" i="1"/>
  <c r="H1296" i="1"/>
  <c r="H1303" i="1"/>
  <c r="H1311" i="1"/>
  <c r="H1317" i="1"/>
  <c r="H1324" i="1"/>
  <c r="H1332" i="1"/>
  <c r="H1339" i="1"/>
  <c r="H1345" i="1"/>
  <c r="H1353" i="1"/>
  <c r="H1360" i="1"/>
  <c r="H1367" i="1"/>
  <c r="H1375" i="1"/>
  <c r="H1381" i="1"/>
  <c r="H1388" i="1"/>
  <c r="H1396" i="1"/>
  <c r="H1403" i="1"/>
  <c r="H1409" i="1"/>
  <c r="H1417" i="1"/>
  <c r="H1424" i="1"/>
  <c r="H1429" i="1"/>
  <c r="H1435" i="1"/>
  <c r="H1440" i="1"/>
  <c r="H1445" i="1"/>
  <c r="H1451" i="1"/>
  <c r="H1456" i="1"/>
  <c r="H1461" i="1"/>
  <c r="H1467" i="1"/>
  <c r="H1472" i="1"/>
  <c r="H1477" i="1"/>
  <c r="H1483" i="1"/>
  <c r="H1488" i="1"/>
  <c r="H1493" i="1"/>
  <c r="H1499" i="1"/>
  <c r="H1504" i="1"/>
  <c r="H1509" i="1"/>
  <c r="H1515" i="1"/>
  <c r="H1520" i="1"/>
  <c r="H1525" i="1"/>
  <c r="H1531" i="1"/>
  <c r="H1536" i="1"/>
  <c r="H1541" i="1"/>
  <c r="H1547" i="1"/>
  <c r="H1552" i="1"/>
  <c r="H1557" i="1"/>
  <c r="H1563" i="1"/>
  <c r="H1568" i="1"/>
  <c r="H1573" i="1"/>
  <c r="H1579" i="1"/>
  <c r="H1584" i="1"/>
  <c r="H1589" i="1"/>
  <c r="H1595" i="1"/>
  <c r="H1600" i="1"/>
  <c r="H1605" i="1"/>
  <c r="H1611" i="1"/>
  <c r="H1616" i="1"/>
  <c r="H1621" i="1"/>
  <c r="H1626" i="1"/>
  <c r="H1630" i="1"/>
  <c r="H33" i="1"/>
  <c r="H90" i="1"/>
  <c r="H148" i="1"/>
  <c r="H204" i="1"/>
  <c r="H261" i="1"/>
  <c r="H318" i="1"/>
  <c r="H355" i="1"/>
  <c r="H383" i="1"/>
  <c r="H411" i="1"/>
  <c r="H441" i="1"/>
  <c r="H469" i="1"/>
  <c r="H497" i="1"/>
  <c r="H526" i="1"/>
  <c r="H554" i="1"/>
  <c r="H582" i="1"/>
  <c r="H611" i="1"/>
  <c r="H639" i="1"/>
  <c r="H667" i="1"/>
  <c r="H697" i="1"/>
  <c r="H725" i="1"/>
  <c r="H753" i="1"/>
  <c r="H777" i="1"/>
  <c r="H791" i="1"/>
  <c r="H805" i="1"/>
  <c r="H820" i="1"/>
  <c r="H833" i="1"/>
  <c r="H848" i="1"/>
  <c r="H863" i="1"/>
  <c r="H876" i="1"/>
  <c r="H891" i="1"/>
  <c r="H905" i="1"/>
  <c r="H919" i="1"/>
  <c r="H933" i="1"/>
  <c r="H948" i="1"/>
  <c r="H961" i="1"/>
  <c r="H972" i="1"/>
  <c r="H981" i="1"/>
  <c r="H991" i="1"/>
  <c r="H1001" i="1"/>
  <c r="H1009" i="1"/>
  <c r="H1019" i="1"/>
  <c r="H1029" i="1"/>
  <c r="H1039" i="1"/>
  <c r="H1047" i="1"/>
  <c r="H1057" i="1"/>
  <c r="H1067" i="1"/>
  <c r="H1076" i="1"/>
  <c r="H1084" i="1"/>
  <c r="H1092" i="1"/>
  <c r="H1099" i="1"/>
  <c r="H1105" i="1"/>
  <c r="H1113" i="1"/>
  <c r="H1120" i="1"/>
  <c r="H1127" i="1"/>
  <c r="H1135" i="1"/>
  <c r="H1141" i="1"/>
  <c r="H1148" i="1"/>
  <c r="H1156" i="1"/>
  <c r="H1163" i="1"/>
  <c r="H1169" i="1"/>
  <c r="H1177" i="1"/>
  <c r="H1184" i="1"/>
  <c r="H1191" i="1"/>
  <c r="H1199" i="1"/>
  <c r="H1205" i="1"/>
  <c r="H1212" i="1"/>
  <c r="H1220" i="1"/>
  <c r="H1227" i="1"/>
  <c r="H1233" i="1"/>
  <c r="H1241" i="1"/>
  <c r="H1248" i="1"/>
  <c r="H1255" i="1"/>
  <c r="H1263" i="1"/>
  <c r="H1269" i="1"/>
  <c r="H1276" i="1"/>
  <c r="H1284" i="1"/>
  <c r="H1291" i="1"/>
  <c r="H1297" i="1"/>
  <c r="H1305" i="1"/>
  <c r="H1312" i="1"/>
  <c r="H1319" i="1"/>
  <c r="H1327" i="1"/>
  <c r="H1333" i="1"/>
  <c r="H1340" i="1"/>
  <c r="H1348" i="1"/>
  <c r="H1355" i="1"/>
  <c r="H1361" i="1"/>
  <c r="H1369" i="1"/>
  <c r="H1376" i="1"/>
  <c r="H1383" i="1"/>
  <c r="H1391" i="1"/>
  <c r="H1397" i="1"/>
  <c r="H1404" i="1"/>
  <c r="H1412" i="1"/>
  <c r="H1419" i="1"/>
  <c r="H1425" i="1"/>
  <c r="H1431" i="1"/>
  <c r="H1436" i="1"/>
  <c r="H1441" i="1"/>
  <c r="H1447" i="1"/>
  <c r="H1452" i="1"/>
  <c r="H1457" i="1"/>
  <c r="H1463" i="1"/>
  <c r="H1468" i="1"/>
  <c r="H1473" i="1"/>
  <c r="H1479" i="1"/>
  <c r="H1484" i="1"/>
  <c r="H1489" i="1"/>
  <c r="H1495" i="1"/>
  <c r="H1500" i="1"/>
  <c r="H1505" i="1"/>
  <c r="H1511" i="1"/>
  <c r="H1516" i="1"/>
  <c r="H1521" i="1"/>
  <c r="H1527" i="1"/>
  <c r="H1532" i="1"/>
  <c r="H1537" i="1"/>
  <c r="H1543" i="1"/>
  <c r="H1548" i="1"/>
  <c r="H1553" i="1"/>
  <c r="H1559" i="1"/>
  <c r="H1564" i="1"/>
  <c r="H1569" i="1"/>
  <c r="H1575" i="1"/>
  <c r="H1580" i="1"/>
  <c r="H1585" i="1"/>
  <c r="H1591" i="1"/>
  <c r="H1596" i="1"/>
  <c r="H1601" i="1"/>
  <c r="H1607" i="1"/>
  <c r="H1612" i="1"/>
  <c r="H1617" i="1"/>
  <c r="H1623" i="1"/>
  <c r="H1627" i="1"/>
  <c r="H1631" i="1"/>
  <c r="H1635" i="1"/>
  <c r="H1639" i="1"/>
  <c r="H1643" i="1"/>
  <c r="H1647" i="1"/>
  <c r="H1651" i="1"/>
  <c r="H1655" i="1"/>
  <c r="H1659" i="1"/>
  <c r="H1663" i="1"/>
  <c r="H1667" i="1"/>
  <c r="H1671" i="1"/>
  <c r="H1675" i="1"/>
  <c r="H1679" i="1"/>
  <c r="H1683" i="1"/>
  <c r="H1687" i="1"/>
  <c r="H1691" i="1"/>
  <c r="H1695" i="1"/>
  <c r="H1699" i="1"/>
  <c r="H1703" i="1"/>
  <c r="H1707" i="1"/>
  <c r="H1711" i="1"/>
  <c r="H1715" i="1"/>
  <c r="H1719" i="1"/>
  <c r="H1723" i="1"/>
  <c r="H1727" i="1"/>
  <c r="H1731" i="1"/>
  <c r="H1735" i="1"/>
  <c r="H1739" i="1"/>
  <c r="H1743" i="1"/>
  <c r="H1747" i="1"/>
  <c r="H1751" i="1"/>
  <c r="H1755" i="1"/>
  <c r="H1759" i="1"/>
  <c r="H1763" i="1"/>
  <c r="H1767" i="1"/>
  <c r="H1771" i="1"/>
  <c r="H49" i="1"/>
  <c r="H164" i="1"/>
  <c r="H277" i="1"/>
  <c r="H363" i="1"/>
  <c r="H421" i="1"/>
  <c r="H478" i="1"/>
  <c r="H534" i="1"/>
  <c r="H591" i="1"/>
  <c r="H649" i="1"/>
  <c r="H705" i="1"/>
  <c r="H762" i="1"/>
  <c r="H796" i="1"/>
  <c r="H825" i="1"/>
  <c r="H853" i="1"/>
  <c r="H881" i="1"/>
  <c r="H911" i="1"/>
  <c r="H939" i="1"/>
  <c r="H965" i="1"/>
  <c r="H983" i="1"/>
  <c r="H1003" i="1"/>
  <c r="H1023" i="1"/>
  <c r="H1040" i="1"/>
  <c r="H1060" i="1"/>
  <c r="H1079" i="1"/>
  <c r="H1093" i="1"/>
  <c r="H1108" i="1"/>
  <c r="H1121" i="1"/>
  <c r="H1136" i="1"/>
  <c r="H1151" i="1"/>
  <c r="H1164" i="1"/>
  <c r="H1179" i="1"/>
  <c r="H1193" i="1"/>
  <c r="H1207" i="1"/>
  <c r="H1221" i="1"/>
  <c r="H1236" i="1"/>
  <c r="H1249" i="1"/>
  <c r="H1264" i="1"/>
  <c r="H1279" i="1"/>
  <c r="H1292" i="1"/>
  <c r="H1307" i="1"/>
  <c r="H1321" i="1"/>
  <c r="H1335" i="1"/>
  <c r="H1349" i="1"/>
  <c r="H1364" i="1"/>
  <c r="H1377" i="1"/>
  <c r="H1392" i="1"/>
  <c r="H1407" i="1"/>
  <c r="H1420" i="1"/>
  <c r="H1432" i="1"/>
  <c r="H1443" i="1"/>
  <c r="H1453" i="1"/>
  <c r="H1464" i="1"/>
  <c r="H1475" i="1"/>
  <c r="H1485" i="1"/>
  <c r="H1496" i="1"/>
  <c r="H1507" i="1"/>
  <c r="H1517" i="1"/>
  <c r="H1528" i="1"/>
  <c r="H1539" i="1"/>
  <c r="H1549" i="1"/>
  <c r="H1560" i="1"/>
  <c r="H1571" i="1"/>
  <c r="H1581" i="1"/>
  <c r="H1592" i="1"/>
  <c r="H1603" i="1"/>
  <c r="H1613" i="1"/>
  <c r="H1624" i="1"/>
  <c r="H1632" i="1"/>
  <c r="H1637" i="1"/>
  <c r="H1642" i="1"/>
  <c r="H1648" i="1"/>
  <c r="H1653" i="1"/>
  <c r="H1658" i="1"/>
  <c r="H1664" i="1"/>
  <c r="H1669" i="1"/>
  <c r="H1674" i="1"/>
  <c r="H1680" i="1"/>
  <c r="H1685" i="1"/>
  <c r="H1690" i="1"/>
  <c r="H1696" i="1"/>
  <c r="H1701" i="1"/>
  <c r="H1706" i="1"/>
  <c r="H1712" i="1"/>
  <c r="H1717" i="1"/>
  <c r="H1722" i="1"/>
  <c r="H1728" i="1"/>
  <c r="H1733" i="1"/>
  <c r="H1738" i="1"/>
  <c r="H1744" i="1"/>
  <c r="H1749" i="1"/>
  <c r="H1754" i="1"/>
  <c r="H1760" i="1"/>
  <c r="H1765" i="1"/>
  <c r="H1770" i="1"/>
  <c r="H1775" i="1"/>
  <c r="H1779" i="1"/>
  <c r="H1783" i="1"/>
  <c r="H1787" i="1"/>
  <c r="H1791" i="1"/>
  <c r="H1795" i="1"/>
  <c r="H1799" i="1"/>
  <c r="H1803" i="1"/>
  <c r="H1807" i="1"/>
  <c r="H1811" i="1"/>
  <c r="H1815" i="1"/>
  <c r="H1819" i="1"/>
  <c r="H1823" i="1"/>
  <c r="H1827" i="1"/>
  <c r="H1831" i="1"/>
  <c r="H1835" i="1"/>
  <c r="H1839" i="1"/>
  <c r="H1843" i="1"/>
  <c r="H1847" i="1"/>
  <c r="H1851" i="1"/>
  <c r="H1855" i="1"/>
  <c r="H1859" i="1"/>
  <c r="H1863" i="1"/>
  <c r="H1867" i="1"/>
  <c r="H1871" i="1"/>
  <c r="H1875" i="1"/>
  <c r="H1879" i="1"/>
  <c r="H1883" i="1"/>
  <c r="H1887" i="1"/>
  <c r="H1891" i="1"/>
  <c r="H1895" i="1"/>
  <c r="H1899" i="1"/>
  <c r="H1903" i="1"/>
  <c r="H1907" i="1"/>
  <c r="H1911" i="1"/>
  <c r="H1915" i="1"/>
  <c r="H1919" i="1"/>
  <c r="H1923" i="1"/>
  <c r="H118" i="1"/>
  <c r="H233" i="1"/>
  <c r="H340" i="1"/>
  <c r="H398" i="1"/>
  <c r="H454" i="1"/>
  <c r="H511" i="1"/>
  <c r="H569" i="1"/>
  <c r="H625" i="1"/>
  <c r="H682" i="1"/>
  <c r="H739" i="1"/>
  <c r="H784" i="1"/>
  <c r="H812" i="1"/>
  <c r="H841" i="1"/>
  <c r="H869" i="1"/>
  <c r="H897" i="1"/>
  <c r="H927" i="1"/>
  <c r="H955" i="1"/>
  <c r="H976" i="1"/>
  <c r="H996" i="1"/>
  <c r="H1015" i="1"/>
  <c r="H1033" i="1"/>
  <c r="H1052" i="1"/>
  <c r="H1072" i="1"/>
  <c r="H1088" i="1"/>
  <c r="H1103" i="1"/>
  <c r="H1116" i="1"/>
  <c r="H1131" i="1"/>
  <c r="H1145" i="1"/>
  <c r="H1159" i="1"/>
  <c r="H1173" i="1"/>
  <c r="H1188" i="1"/>
  <c r="H1201" i="1"/>
  <c r="H1216" i="1"/>
  <c r="H1231" i="1"/>
  <c r="H1244" i="1"/>
  <c r="H1259" i="1"/>
  <c r="H1273" i="1"/>
  <c r="H1287" i="1"/>
  <c r="H1301" i="1"/>
  <c r="H1316" i="1"/>
  <c r="H1329" i="1"/>
  <c r="H1344" i="1"/>
  <c r="H1359" i="1"/>
  <c r="H1372" i="1"/>
  <c r="H1387" i="1"/>
  <c r="H1401" i="1"/>
  <c r="H1415" i="1"/>
  <c r="H1428" i="1"/>
  <c r="H1439" i="1"/>
  <c r="H1449" i="1"/>
  <c r="H1460" i="1"/>
  <c r="H1471" i="1"/>
  <c r="H1481" i="1"/>
  <c r="H1492" i="1"/>
  <c r="H1503" i="1"/>
  <c r="H1513" i="1"/>
  <c r="H1524" i="1"/>
  <c r="H1535" i="1"/>
  <c r="H1545" i="1"/>
  <c r="H1556" i="1"/>
  <c r="H1567" i="1"/>
  <c r="H1577" i="1"/>
  <c r="H1588" i="1"/>
  <c r="H1599" i="1"/>
  <c r="H1609" i="1"/>
  <c r="H1620" i="1"/>
  <c r="H1629" i="1"/>
  <c r="H1636" i="1"/>
  <c r="H1641" i="1"/>
  <c r="H1646" i="1"/>
  <c r="H1652" i="1"/>
  <c r="H1657" i="1"/>
  <c r="H1662" i="1"/>
  <c r="H1668" i="1"/>
  <c r="H1673" i="1"/>
  <c r="H1678" i="1"/>
  <c r="H1684" i="1"/>
  <c r="H1689" i="1"/>
  <c r="H1694" i="1"/>
  <c r="H1700" i="1"/>
  <c r="H1705" i="1"/>
  <c r="H1710" i="1"/>
  <c r="H1716" i="1"/>
  <c r="H1721" i="1"/>
  <c r="H1726" i="1"/>
  <c r="H1732" i="1"/>
  <c r="H1737" i="1"/>
  <c r="H1742" i="1"/>
  <c r="H1748" i="1"/>
  <c r="H1753" i="1"/>
  <c r="H1758" i="1"/>
  <c r="H1764" i="1"/>
  <c r="H1769" i="1"/>
  <c r="H1774" i="1"/>
  <c r="H1778" i="1"/>
  <c r="H1782" i="1"/>
  <c r="H1786" i="1"/>
  <c r="H1790" i="1"/>
  <c r="H1794" i="1"/>
  <c r="H1798" i="1"/>
  <c r="H1802" i="1"/>
  <c r="H1806" i="1"/>
  <c r="H1810" i="1"/>
  <c r="H1814" i="1"/>
  <c r="H1818" i="1"/>
  <c r="H1822" i="1"/>
  <c r="H1826" i="1"/>
  <c r="H1830" i="1"/>
  <c r="H1834" i="1"/>
  <c r="H1838" i="1"/>
  <c r="H1842" i="1"/>
  <c r="H1846" i="1"/>
  <c r="H1850" i="1"/>
  <c r="H1854" i="1"/>
  <c r="H1858" i="1"/>
  <c r="H1862" i="1"/>
  <c r="H1866" i="1"/>
  <c r="H1870" i="1"/>
  <c r="H1874" i="1"/>
  <c r="H1878" i="1"/>
  <c r="H1882" i="1"/>
  <c r="H1886" i="1"/>
  <c r="H1890" i="1"/>
  <c r="H1894" i="1"/>
  <c r="H1898" i="1"/>
  <c r="H1902" i="1"/>
  <c r="H1906" i="1"/>
  <c r="H1910" i="1"/>
  <c r="H1914" i="1"/>
  <c r="H1918" i="1"/>
  <c r="H1922" i="1"/>
  <c r="H1926" i="1"/>
  <c r="H1930" i="1"/>
  <c r="H1934" i="1"/>
  <c r="H1938" i="1"/>
  <c r="H1942" i="1"/>
  <c r="H1946" i="1"/>
  <c r="H1950" i="1"/>
  <c r="H1954" i="1"/>
  <c r="H1958" i="1"/>
  <c r="H1962" i="1"/>
  <c r="H1966" i="1"/>
  <c r="H1970" i="1"/>
  <c r="H1974" i="1"/>
  <c r="H1978" i="1"/>
  <c r="H1982" i="1"/>
  <c r="H1986" i="1"/>
  <c r="H1990" i="1"/>
  <c r="H1994" i="1"/>
  <c r="H1998" i="1"/>
  <c r="H2002" i="1"/>
  <c r="H2006" i="1"/>
  <c r="H2010" i="1"/>
  <c r="H2014" i="1"/>
  <c r="H2018" i="1"/>
  <c r="H2022" i="1"/>
  <c r="H2026" i="1"/>
  <c r="H2030" i="1"/>
  <c r="H2034" i="1"/>
  <c r="H2038" i="1"/>
  <c r="H2042" i="1"/>
  <c r="H2046" i="1"/>
  <c r="H2050" i="1"/>
  <c r="H2054" i="1"/>
  <c r="H2058" i="1"/>
  <c r="H2062" i="1"/>
  <c r="H2066" i="1"/>
  <c r="H2070" i="1"/>
  <c r="H2074" i="1"/>
  <c r="H2078" i="1"/>
  <c r="H62" i="1"/>
  <c r="H289" i="1"/>
  <c r="H426" i="1"/>
  <c r="H539" i="1"/>
  <c r="H654" i="1"/>
  <c r="H767" i="1"/>
  <c r="H827" i="1"/>
  <c r="H884" i="1"/>
  <c r="H940" i="1"/>
  <c r="H987" i="1"/>
  <c r="H1024" i="1"/>
  <c r="H1061" i="1"/>
  <c r="H1095" i="1"/>
  <c r="H1124" i="1"/>
  <c r="H1152" i="1"/>
  <c r="H1180" i="1"/>
  <c r="H1209" i="1"/>
  <c r="H1237" i="1"/>
  <c r="H1265" i="1"/>
  <c r="H1295" i="1"/>
  <c r="H1323" i="1"/>
  <c r="H1351" i="1"/>
  <c r="H1380" i="1"/>
  <c r="H1408" i="1"/>
  <c r="H1433" i="1"/>
  <c r="H1455" i="1"/>
  <c r="H1476" i="1"/>
  <c r="H1497" i="1"/>
  <c r="H1519" i="1"/>
  <c r="H1540" i="1"/>
  <c r="H1561" i="1"/>
  <c r="H1583" i="1"/>
  <c r="H1604" i="1"/>
  <c r="H1625" i="1"/>
  <c r="H1638" i="1"/>
  <c r="H1649" i="1"/>
  <c r="H1660" i="1"/>
  <c r="H1670" i="1"/>
  <c r="H1681" i="1"/>
  <c r="H1692" i="1"/>
  <c r="H1702" i="1"/>
  <c r="H1713" i="1"/>
  <c r="H1724" i="1"/>
  <c r="H1734" i="1"/>
  <c r="H1745" i="1"/>
  <c r="H1756" i="1"/>
  <c r="H1766" i="1"/>
  <c r="H1776" i="1"/>
  <c r="H1784" i="1"/>
  <c r="H1792" i="1"/>
  <c r="H1800" i="1"/>
  <c r="H1808" i="1"/>
  <c r="H1816" i="1"/>
  <c r="H1824" i="1"/>
  <c r="H1832" i="1"/>
  <c r="H1840" i="1"/>
  <c r="H1848" i="1"/>
  <c r="H1856" i="1"/>
  <c r="H1864" i="1"/>
  <c r="H1872" i="1"/>
  <c r="H1880" i="1"/>
  <c r="H1888" i="1"/>
  <c r="H1896" i="1"/>
  <c r="H1904" i="1"/>
  <c r="H1912" i="1"/>
  <c r="H1920" i="1"/>
  <c r="H1927" i="1"/>
  <c r="H1932" i="1"/>
  <c r="H1937" i="1"/>
  <c r="H1943" i="1"/>
  <c r="H1948" i="1"/>
  <c r="H1953" i="1"/>
  <c r="H1959" i="1"/>
  <c r="H1964" i="1"/>
  <c r="H1969" i="1"/>
  <c r="H1975" i="1"/>
  <c r="H1980" i="1"/>
  <c r="H1985" i="1"/>
  <c r="H1991" i="1"/>
  <c r="H1996" i="1"/>
  <c r="H2001" i="1"/>
  <c r="H2007" i="1"/>
  <c r="H2012" i="1"/>
  <c r="H2017" i="1"/>
  <c r="H2023" i="1"/>
  <c r="H2028" i="1"/>
  <c r="H2033" i="1"/>
  <c r="H2039" i="1"/>
  <c r="H2044" i="1"/>
  <c r="H2049" i="1"/>
  <c r="H2055" i="1"/>
  <c r="H2060" i="1"/>
  <c r="H2065" i="1"/>
  <c r="H2071" i="1"/>
  <c r="H2076" i="1"/>
  <c r="H2081" i="1"/>
  <c r="H2085" i="1"/>
  <c r="H2089" i="1"/>
  <c r="H2093" i="1"/>
  <c r="H2097" i="1"/>
  <c r="H2101" i="1"/>
  <c r="H2105" i="1"/>
  <c r="H2109" i="1"/>
  <c r="H2113" i="1"/>
  <c r="H2117" i="1"/>
  <c r="H2121" i="1"/>
  <c r="H2125" i="1"/>
  <c r="H2129" i="1"/>
  <c r="H2133" i="1"/>
  <c r="H2137" i="1"/>
  <c r="H2141" i="1"/>
  <c r="H2145" i="1"/>
  <c r="H2149" i="1"/>
  <c r="H2153" i="1"/>
  <c r="H2157" i="1"/>
  <c r="H2161" i="1"/>
  <c r="H2165" i="1"/>
  <c r="H2169" i="1"/>
  <c r="H2173" i="1"/>
  <c r="H2177" i="1"/>
  <c r="H2181" i="1"/>
  <c r="H2185" i="1"/>
  <c r="H2189" i="1"/>
  <c r="H2193" i="1"/>
  <c r="H2197" i="1"/>
  <c r="H2201" i="1"/>
  <c r="H2205" i="1"/>
  <c r="H2209" i="1"/>
  <c r="H2213" i="1"/>
  <c r="H2217" i="1"/>
  <c r="H2221" i="1"/>
  <c r="H2225" i="1"/>
  <c r="H2229" i="1"/>
  <c r="H2233" i="1"/>
  <c r="H2237" i="1"/>
  <c r="H2241" i="1"/>
  <c r="H2245" i="1"/>
  <c r="H2249" i="1"/>
  <c r="H2253" i="1"/>
  <c r="H2257" i="1"/>
  <c r="H2261" i="1"/>
  <c r="H2265" i="1"/>
  <c r="H2269" i="1"/>
  <c r="H2273" i="1"/>
  <c r="H2277" i="1"/>
  <c r="H2281" i="1"/>
  <c r="H2285" i="1"/>
  <c r="H2289" i="1"/>
  <c r="H2293" i="1"/>
  <c r="H2297" i="1"/>
  <c r="H2301" i="1"/>
  <c r="H2305" i="1"/>
  <c r="H2309" i="1"/>
  <c r="H2313" i="1"/>
  <c r="H2317" i="1"/>
  <c r="H2321" i="1"/>
  <c r="H2325" i="1"/>
  <c r="H2329" i="1"/>
  <c r="H2333" i="1"/>
  <c r="H2337" i="1"/>
  <c r="H2341" i="1"/>
  <c r="H2345" i="1"/>
  <c r="H2349" i="1"/>
  <c r="H2353" i="1"/>
  <c r="H2357" i="1"/>
  <c r="H2361" i="1"/>
  <c r="H2365" i="1"/>
  <c r="H2369" i="1"/>
  <c r="H2373" i="1"/>
  <c r="H2377" i="1"/>
  <c r="H2381" i="1"/>
  <c r="H2385" i="1"/>
  <c r="H2389" i="1"/>
  <c r="H2393" i="1"/>
  <c r="H2397" i="1"/>
  <c r="H2401" i="1"/>
  <c r="H2405" i="1"/>
  <c r="H2409" i="1"/>
  <c r="H2413" i="1"/>
  <c r="H2417" i="1"/>
  <c r="H2421" i="1"/>
  <c r="H2425" i="1"/>
  <c r="H2429" i="1"/>
  <c r="H2433" i="1"/>
  <c r="H2437" i="1"/>
  <c r="H2441" i="1"/>
  <c r="H2445" i="1"/>
  <c r="H2449" i="1"/>
  <c r="H2453" i="1"/>
  <c r="H2457" i="1"/>
  <c r="H2461" i="1"/>
  <c r="H2465" i="1"/>
  <c r="H2469" i="1"/>
  <c r="H2473" i="1"/>
  <c r="H2477" i="1"/>
  <c r="H2481" i="1"/>
  <c r="H2485" i="1"/>
  <c r="H2489" i="1"/>
  <c r="H2493" i="1"/>
  <c r="H2497" i="1"/>
  <c r="H2501" i="1"/>
  <c r="H2505" i="1"/>
  <c r="H2509" i="1"/>
  <c r="H2513" i="1"/>
  <c r="H2517" i="1"/>
  <c r="H2521" i="1"/>
  <c r="H2525" i="1"/>
  <c r="H2529" i="1"/>
  <c r="H2533" i="1"/>
  <c r="H2537" i="1"/>
  <c r="H2541" i="1"/>
  <c r="H2545" i="1"/>
  <c r="H2549" i="1"/>
  <c r="H2553" i="1"/>
  <c r="H2557" i="1"/>
  <c r="H2561" i="1"/>
  <c r="H2565" i="1"/>
  <c r="H2569" i="1"/>
  <c r="H2573" i="1"/>
  <c r="H2577" i="1"/>
  <c r="H2581" i="1"/>
  <c r="H2585" i="1"/>
  <c r="H2589" i="1"/>
  <c r="H2593" i="1"/>
  <c r="H2597" i="1"/>
  <c r="H2601" i="1"/>
  <c r="H2605" i="1"/>
  <c r="H2609" i="1"/>
  <c r="H2613" i="1"/>
  <c r="H2617" i="1"/>
  <c r="H2621" i="1"/>
  <c r="H2625" i="1"/>
  <c r="H2629" i="1"/>
  <c r="H2633" i="1"/>
  <c r="H2637" i="1"/>
  <c r="H2641" i="1"/>
  <c r="H2645" i="1"/>
  <c r="H2649" i="1"/>
  <c r="H2653" i="1"/>
  <c r="H2657" i="1"/>
  <c r="H2661" i="1"/>
  <c r="H2665" i="1"/>
  <c r="H2669" i="1"/>
  <c r="H2673" i="1"/>
  <c r="H2677" i="1"/>
  <c r="H2681" i="1"/>
  <c r="H2685" i="1"/>
  <c r="H2689" i="1"/>
  <c r="H2693" i="1"/>
  <c r="H2697" i="1"/>
  <c r="H2701" i="1"/>
  <c r="H2705" i="1"/>
  <c r="H2709" i="1"/>
  <c r="H2713" i="1"/>
  <c r="H2717" i="1"/>
  <c r="H2721" i="1"/>
  <c r="H2725" i="1"/>
  <c r="H2729" i="1"/>
  <c r="H2733" i="1"/>
  <c r="H2737" i="1"/>
  <c r="H2741" i="1"/>
  <c r="H2745" i="1"/>
  <c r="H2749" i="1"/>
  <c r="H2753" i="1"/>
  <c r="H2757" i="1"/>
  <c r="H2761" i="1"/>
  <c r="H2765" i="1"/>
  <c r="H2769" i="1"/>
  <c r="H2773" i="1"/>
  <c r="H2777" i="1"/>
  <c r="H2781" i="1"/>
  <c r="H2785" i="1"/>
  <c r="H2789" i="1"/>
  <c r="H2793" i="1"/>
  <c r="H2797" i="1"/>
  <c r="H2801" i="1"/>
  <c r="H2805" i="1"/>
  <c r="H2809" i="1"/>
  <c r="H2813" i="1"/>
  <c r="H2817" i="1"/>
  <c r="H2821" i="1"/>
  <c r="H2825" i="1"/>
  <c r="H2829" i="1"/>
  <c r="H2833" i="1"/>
  <c r="H2837" i="1"/>
  <c r="H2841" i="1"/>
  <c r="H2845" i="1"/>
  <c r="H2849" i="1"/>
  <c r="H2853" i="1"/>
  <c r="H2857" i="1"/>
  <c r="H2861" i="1"/>
  <c r="H2865" i="1"/>
  <c r="H2869" i="1"/>
  <c r="H2873" i="1"/>
  <c r="H2877" i="1"/>
  <c r="H2881" i="1"/>
  <c r="H2885" i="1"/>
  <c r="H2889" i="1"/>
  <c r="H2893" i="1"/>
  <c r="H2897" i="1"/>
  <c r="H2901" i="1"/>
  <c r="H2905" i="1"/>
  <c r="H2909" i="1"/>
  <c r="H2913" i="1"/>
  <c r="H2917" i="1"/>
  <c r="H106" i="1"/>
  <c r="H332" i="1"/>
  <c r="H449" i="1"/>
  <c r="H563" i="1"/>
  <c r="H677" i="1"/>
  <c r="H783" i="1"/>
  <c r="H839" i="1"/>
  <c r="H896" i="1"/>
  <c r="H953" i="1"/>
  <c r="H993" i="1"/>
  <c r="H1031" i="1"/>
  <c r="H1068" i="1"/>
  <c r="H1100" i="1"/>
  <c r="H1129" i="1"/>
  <c r="H1157" i="1"/>
  <c r="H1185" i="1"/>
  <c r="H1215" i="1"/>
  <c r="H1243" i="1"/>
  <c r="H1271" i="1"/>
  <c r="H1300" i="1"/>
  <c r="H1328" i="1"/>
  <c r="H1356" i="1"/>
  <c r="H1385" i="1"/>
  <c r="H1413" i="1"/>
  <c r="H1437" i="1"/>
  <c r="H1459" i="1"/>
  <c r="H1480" i="1"/>
  <c r="H1501" i="1"/>
  <c r="H1523" i="1"/>
  <c r="H1544" i="1"/>
  <c r="H1565" i="1"/>
  <c r="H1587" i="1"/>
  <c r="H1608" i="1"/>
  <c r="H1628" i="1"/>
  <c r="H1640" i="1"/>
  <c r="H1650" i="1"/>
  <c r="H1661" i="1"/>
  <c r="H1672" i="1"/>
  <c r="H1682" i="1"/>
  <c r="H1693" i="1"/>
  <c r="H1704" i="1"/>
  <c r="H1714" i="1"/>
  <c r="H1725" i="1"/>
  <c r="H1736" i="1"/>
  <c r="H1746" i="1"/>
  <c r="H1757" i="1"/>
  <c r="H1768" i="1"/>
  <c r="H1777" i="1"/>
  <c r="H1785" i="1"/>
  <c r="H1793" i="1"/>
  <c r="H1801" i="1"/>
  <c r="H1809" i="1"/>
  <c r="H1817" i="1"/>
  <c r="H1825" i="1"/>
  <c r="H1833" i="1"/>
  <c r="H1841" i="1"/>
  <c r="H1849" i="1"/>
  <c r="H1857" i="1"/>
  <c r="H1865" i="1"/>
  <c r="H1873" i="1"/>
  <c r="H1881" i="1"/>
  <c r="H1889" i="1"/>
  <c r="H1897" i="1"/>
  <c r="H1905" i="1"/>
  <c r="H1913" i="1"/>
  <c r="H1921" i="1"/>
  <c r="H1928" i="1"/>
  <c r="H1933" i="1"/>
  <c r="H1939" i="1"/>
  <c r="H1944" i="1"/>
  <c r="H1949" i="1"/>
  <c r="H1955" i="1"/>
  <c r="H1960" i="1"/>
  <c r="H1965" i="1"/>
  <c r="H1971" i="1"/>
  <c r="H1976" i="1"/>
  <c r="H1981" i="1"/>
  <c r="H1987" i="1"/>
  <c r="H1992" i="1"/>
  <c r="H1997" i="1"/>
  <c r="H2003" i="1"/>
  <c r="H2008" i="1"/>
  <c r="H2013" i="1"/>
  <c r="H2019" i="1"/>
  <c r="H2024" i="1"/>
  <c r="H2029" i="1"/>
  <c r="H2035" i="1"/>
  <c r="H2040" i="1"/>
  <c r="H2045" i="1"/>
  <c r="H2051" i="1"/>
  <c r="H2056" i="1"/>
  <c r="H2061" i="1"/>
  <c r="H2067" i="1"/>
  <c r="H2072" i="1"/>
  <c r="H2077" i="1"/>
  <c r="H2082" i="1"/>
  <c r="H2086" i="1"/>
  <c r="H2090" i="1"/>
  <c r="H2094" i="1"/>
  <c r="H2098" i="1"/>
  <c r="H2102" i="1"/>
  <c r="H2106" i="1"/>
  <c r="H2110" i="1"/>
  <c r="H2114" i="1"/>
  <c r="H2118" i="1"/>
  <c r="H2122" i="1"/>
  <c r="H2126" i="1"/>
  <c r="H2130" i="1"/>
  <c r="H2134" i="1"/>
  <c r="H2138" i="1"/>
  <c r="H2142" i="1"/>
  <c r="H2146" i="1"/>
  <c r="H2150" i="1"/>
  <c r="H2154" i="1"/>
  <c r="H2158" i="1"/>
  <c r="H2162" i="1"/>
  <c r="H2166" i="1"/>
  <c r="H2170" i="1"/>
  <c r="H2174" i="1"/>
  <c r="H2178" i="1"/>
  <c r="H2182" i="1"/>
  <c r="H2186" i="1"/>
  <c r="H2190" i="1"/>
  <c r="H2194" i="1"/>
  <c r="H2198" i="1"/>
  <c r="H2202" i="1"/>
  <c r="H2206" i="1"/>
  <c r="H2210" i="1"/>
  <c r="H2214" i="1"/>
  <c r="H2218" i="1"/>
  <c r="H2222" i="1"/>
  <c r="H2226" i="1"/>
  <c r="H2230" i="1"/>
  <c r="H2234" i="1"/>
  <c r="H2238" i="1"/>
  <c r="H2242" i="1"/>
  <c r="H2246" i="1"/>
  <c r="H2250" i="1"/>
  <c r="H2254" i="1"/>
  <c r="H2258" i="1"/>
  <c r="H2262" i="1"/>
  <c r="H2266" i="1"/>
  <c r="H2270" i="1"/>
  <c r="H2274" i="1"/>
  <c r="H2278" i="1"/>
  <c r="H2282" i="1"/>
  <c r="H2286" i="1"/>
  <c r="H2290" i="1"/>
  <c r="H2294" i="1"/>
  <c r="H2298" i="1"/>
  <c r="H2302" i="1"/>
  <c r="H2306" i="1"/>
  <c r="H2310" i="1"/>
  <c r="H2314" i="1"/>
  <c r="H2318" i="1"/>
  <c r="H2322" i="1"/>
  <c r="H2326" i="1"/>
  <c r="H2330" i="1"/>
  <c r="H2334" i="1"/>
  <c r="H2338" i="1"/>
  <c r="H2342" i="1"/>
  <c r="H2346" i="1"/>
  <c r="H2350" i="1"/>
  <c r="H2354" i="1"/>
  <c r="H2358" i="1"/>
  <c r="H2362" i="1"/>
  <c r="H2366" i="1"/>
  <c r="H2370" i="1"/>
  <c r="H2374" i="1"/>
  <c r="H2378" i="1"/>
  <c r="H2382" i="1"/>
  <c r="H2386" i="1"/>
  <c r="H2390" i="1"/>
  <c r="H2394" i="1"/>
  <c r="H2398" i="1"/>
  <c r="H2402" i="1"/>
  <c r="H2406" i="1"/>
  <c r="H2410" i="1"/>
  <c r="H2414" i="1"/>
  <c r="H2418" i="1"/>
  <c r="H2422" i="1"/>
  <c r="H2426" i="1"/>
  <c r="H2430" i="1"/>
  <c r="H2434" i="1"/>
  <c r="H2438" i="1"/>
  <c r="H2442" i="1"/>
  <c r="H2446" i="1"/>
  <c r="H2450" i="1"/>
  <c r="H2454" i="1"/>
  <c r="H2458" i="1"/>
  <c r="H2462" i="1"/>
  <c r="H2466" i="1"/>
  <c r="H2470" i="1"/>
  <c r="H2474" i="1"/>
  <c r="H2478" i="1"/>
  <c r="H2482" i="1"/>
  <c r="H2486" i="1"/>
  <c r="H2490" i="1"/>
  <c r="H2494" i="1"/>
  <c r="H2498" i="1"/>
  <c r="H2502" i="1"/>
  <c r="H2506" i="1"/>
  <c r="H2510" i="1"/>
  <c r="H2514" i="1"/>
  <c r="H2518" i="1"/>
  <c r="H2522" i="1"/>
  <c r="H2526" i="1"/>
  <c r="H2530" i="1"/>
  <c r="H2534" i="1"/>
  <c r="H2538" i="1"/>
  <c r="H2542" i="1"/>
  <c r="H2546" i="1"/>
  <c r="H2550" i="1"/>
  <c r="H2554" i="1"/>
  <c r="H2558" i="1"/>
  <c r="H2562" i="1"/>
  <c r="H2566" i="1"/>
  <c r="H2570" i="1"/>
  <c r="H2574" i="1"/>
  <c r="H2578" i="1"/>
  <c r="H2582" i="1"/>
  <c r="H2586" i="1"/>
  <c r="H2590" i="1"/>
  <c r="H2594" i="1"/>
  <c r="H2598" i="1"/>
  <c r="H2602" i="1"/>
  <c r="H2606" i="1"/>
  <c r="H2610" i="1"/>
  <c r="H2614" i="1"/>
  <c r="H2618" i="1"/>
  <c r="H2622" i="1"/>
  <c r="H2626" i="1"/>
  <c r="H2630" i="1"/>
  <c r="H2634" i="1"/>
  <c r="H2638" i="1"/>
  <c r="H2642" i="1"/>
  <c r="H2646" i="1"/>
  <c r="H2650" i="1"/>
  <c r="H2654" i="1"/>
  <c r="H2658" i="1"/>
  <c r="H2662" i="1"/>
  <c r="H2666" i="1"/>
  <c r="H2670" i="1"/>
  <c r="H2674" i="1"/>
  <c r="H2678" i="1"/>
  <c r="H2682" i="1"/>
  <c r="H2686" i="1"/>
  <c r="H2690" i="1"/>
  <c r="H2694" i="1"/>
  <c r="H2698" i="1"/>
  <c r="H2702" i="1"/>
  <c r="H2706" i="1"/>
  <c r="H2710" i="1"/>
  <c r="H2714" i="1"/>
  <c r="H2718" i="1"/>
  <c r="H2722" i="1"/>
  <c r="H2726" i="1"/>
  <c r="H2730" i="1"/>
  <c r="H2734" i="1"/>
  <c r="H2738" i="1"/>
  <c r="H2742" i="1"/>
  <c r="H2746" i="1"/>
  <c r="H2750" i="1"/>
  <c r="H2754" i="1"/>
  <c r="H2758" i="1"/>
  <c r="H2762" i="1"/>
  <c r="H2766" i="1"/>
  <c r="H2770" i="1"/>
  <c r="H2774" i="1"/>
  <c r="H2778" i="1"/>
  <c r="H2782" i="1"/>
  <c r="H2786" i="1"/>
  <c r="H2790" i="1"/>
  <c r="H2794" i="1"/>
  <c r="H2798" i="1"/>
  <c r="H2802" i="1"/>
  <c r="H2806" i="1"/>
  <c r="H2810" i="1"/>
  <c r="H2814" i="1"/>
  <c r="H2818" i="1"/>
  <c r="H2822" i="1"/>
  <c r="H2826" i="1"/>
  <c r="H2830" i="1"/>
  <c r="H2834" i="1"/>
  <c r="H2838" i="1"/>
  <c r="H2842" i="1"/>
  <c r="H2846" i="1"/>
  <c r="H2850" i="1"/>
  <c r="H2854" i="1"/>
  <c r="H2858" i="1"/>
  <c r="H2862" i="1"/>
  <c r="H2866" i="1"/>
  <c r="H2870" i="1"/>
  <c r="H2874" i="1"/>
  <c r="H2878" i="1"/>
  <c r="H2882" i="1"/>
  <c r="H2886" i="1"/>
  <c r="H2890" i="1"/>
  <c r="H2894" i="1"/>
  <c r="H2898" i="1"/>
  <c r="H2902" i="1"/>
  <c r="H2906" i="1"/>
  <c r="H2910" i="1"/>
  <c r="H2914" i="1"/>
  <c r="H2918" i="1"/>
  <c r="H2922" i="1"/>
  <c r="H2926" i="1"/>
  <c r="H2930" i="1"/>
  <c r="H2934" i="1"/>
  <c r="H2938" i="1"/>
  <c r="H2942" i="1"/>
  <c r="H2946" i="1"/>
  <c r="H2950" i="1"/>
  <c r="H2954" i="1"/>
  <c r="H2958" i="1"/>
  <c r="H2962" i="1"/>
  <c r="H2966" i="1"/>
  <c r="H2970" i="1"/>
  <c r="H2974" i="1"/>
  <c r="H2978" i="1"/>
  <c r="H2982" i="1"/>
  <c r="H2986" i="1"/>
  <c r="H2990" i="1"/>
  <c r="H2994" i="1"/>
  <c r="H2998" i="1"/>
  <c r="H3002" i="1"/>
  <c r="H3006" i="1"/>
  <c r="H3010" i="1"/>
  <c r="H3014" i="1"/>
  <c r="H3018" i="1"/>
  <c r="H3022" i="1"/>
  <c r="H3026" i="1"/>
  <c r="H3030" i="1"/>
  <c r="H3034" i="1"/>
  <c r="H3038" i="1"/>
  <c r="H3042" i="1"/>
  <c r="H3046" i="1"/>
  <c r="H3050" i="1"/>
  <c r="H3054" i="1"/>
  <c r="H3058" i="1"/>
  <c r="H3062" i="1"/>
  <c r="H176" i="1"/>
  <c r="H483" i="1"/>
  <c r="H710" i="1"/>
  <c r="H855" i="1"/>
  <c r="H967" i="1"/>
  <c r="H1044" i="1"/>
  <c r="H1109" i="1"/>
  <c r="H1167" i="1"/>
  <c r="H1223" i="1"/>
  <c r="H1280" i="1"/>
  <c r="H1337" i="1"/>
  <c r="H1393" i="1"/>
  <c r="H1444" i="1"/>
  <c r="H1487" i="1"/>
  <c r="H1529" i="1"/>
  <c r="H1572" i="1"/>
  <c r="H1615" i="1"/>
  <c r="H1644" i="1"/>
  <c r="H1665" i="1"/>
  <c r="H1686" i="1"/>
  <c r="H1708" i="1"/>
  <c r="H1729" i="1"/>
  <c r="H1750" i="1"/>
  <c r="H1772" i="1"/>
  <c r="H1788" i="1"/>
  <c r="H1804" i="1"/>
  <c r="H1820" i="1"/>
  <c r="H1836" i="1"/>
  <c r="H1852" i="1"/>
  <c r="H1868" i="1"/>
  <c r="H1884" i="1"/>
  <c r="H1900" i="1"/>
  <c r="H1916" i="1"/>
  <c r="H1929" i="1"/>
  <c r="H1940" i="1"/>
  <c r="H1951" i="1"/>
  <c r="H1961" i="1"/>
  <c r="H1972" i="1"/>
  <c r="H1983" i="1"/>
  <c r="H1993" i="1"/>
  <c r="H2004" i="1"/>
  <c r="H2015" i="1"/>
  <c r="H2025" i="1"/>
  <c r="H2036" i="1"/>
  <c r="H2047" i="1"/>
  <c r="H2057" i="1"/>
  <c r="H2068" i="1"/>
  <c r="H2079" i="1"/>
  <c r="H2087" i="1"/>
  <c r="H2095" i="1"/>
  <c r="H2103" i="1"/>
  <c r="H2111" i="1"/>
  <c r="H2119" i="1"/>
  <c r="H2127" i="1"/>
  <c r="H2135" i="1"/>
  <c r="H2143" i="1"/>
  <c r="H2151" i="1"/>
  <c r="H2159" i="1"/>
  <c r="H2167" i="1"/>
  <c r="H2175" i="1"/>
  <c r="H2183" i="1"/>
  <c r="H2191" i="1"/>
  <c r="H2199" i="1"/>
  <c r="H2207" i="1"/>
  <c r="H2215" i="1"/>
  <c r="H2223" i="1"/>
  <c r="H2231" i="1"/>
  <c r="H2239" i="1"/>
  <c r="H2247" i="1"/>
  <c r="H2255" i="1"/>
  <c r="H2263" i="1"/>
  <c r="H2271" i="1"/>
  <c r="H2279" i="1"/>
  <c r="H2287" i="1"/>
  <c r="H2295" i="1"/>
  <c r="H2303" i="1"/>
  <c r="H2311" i="1"/>
  <c r="H2319" i="1"/>
  <c r="H2327" i="1"/>
  <c r="H2335" i="1"/>
  <c r="H2343" i="1"/>
  <c r="H2351" i="1"/>
  <c r="H2359" i="1"/>
  <c r="H2367" i="1"/>
  <c r="H2375" i="1"/>
  <c r="H2383" i="1"/>
  <c r="H2391" i="1"/>
  <c r="H2399" i="1"/>
  <c r="H2407" i="1"/>
  <c r="H2415" i="1"/>
  <c r="H2423" i="1"/>
  <c r="H2431" i="1"/>
  <c r="H2439" i="1"/>
  <c r="H2447" i="1"/>
  <c r="H2455" i="1"/>
  <c r="H2463" i="1"/>
  <c r="H2471" i="1"/>
  <c r="H2479" i="1"/>
  <c r="H2487" i="1"/>
  <c r="H2495" i="1"/>
  <c r="H2503" i="1"/>
  <c r="H2511" i="1"/>
  <c r="H2519" i="1"/>
  <c r="H2527" i="1"/>
  <c r="H2535" i="1"/>
  <c r="H2543" i="1"/>
  <c r="H2551" i="1"/>
  <c r="H2559" i="1"/>
  <c r="H2567" i="1"/>
  <c r="H2575" i="1"/>
  <c r="H2583" i="1"/>
  <c r="H2591" i="1"/>
  <c r="H2599" i="1"/>
  <c r="H2607" i="1"/>
  <c r="H2615" i="1"/>
  <c r="H2623" i="1"/>
  <c r="H2631" i="1"/>
  <c r="H2639" i="1"/>
  <c r="H2647" i="1"/>
  <c r="H2655" i="1"/>
  <c r="H2663" i="1"/>
  <c r="H2671" i="1"/>
  <c r="H2679" i="1"/>
  <c r="H2687" i="1"/>
  <c r="H2695" i="1"/>
  <c r="H2703" i="1"/>
  <c r="H2711" i="1"/>
  <c r="H2719" i="1"/>
  <c r="H2727" i="1"/>
  <c r="H2735" i="1"/>
  <c r="H2743" i="1"/>
  <c r="H2751" i="1"/>
  <c r="H2759" i="1"/>
  <c r="H2767" i="1"/>
  <c r="H2775" i="1"/>
  <c r="H2783" i="1"/>
  <c r="H2791" i="1"/>
  <c r="H2799" i="1"/>
  <c r="H2807" i="1"/>
  <c r="H2815" i="1"/>
  <c r="H2823" i="1"/>
  <c r="H2831" i="1"/>
  <c r="H2839" i="1"/>
  <c r="H2847" i="1"/>
  <c r="H2855" i="1"/>
  <c r="H2863" i="1"/>
  <c r="H2871" i="1"/>
  <c r="H2879" i="1"/>
  <c r="H2887" i="1"/>
  <c r="H2895" i="1"/>
  <c r="H2903" i="1"/>
  <c r="H2911" i="1"/>
  <c r="H2919" i="1"/>
  <c r="H2924" i="1"/>
  <c r="H2929" i="1"/>
  <c r="H2935" i="1"/>
  <c r="H2940" i="1"/>
  <c r="H2945" i="1"/>
  <c r="H2951" i="1"/>
  <c r="H2956" i="1"/>
  <c r="H2961" i="1"/>
  <c r="H2967" i="1"/>
  <c r="H2972" i="1"/>
  <c r="H2977" i="1"/>
  <c r="H2983" i="1"/>
  <c r="H2988" i="1"/>
  <c r="H2993" i="1"/>
  <c r="H2999" i="1"/>
  <c r="H3004" i="1"/>
  <c r="H3009" i="1"/>
  <c r="H3015" i="1"/>
  <c r="H3020" i="1"/>
  <c r="H3025" i="1"/>
  <c r="H3031" i="1"/>
  <c r="H3036" i="1"/>
  <c r="H3041" i="1"/>
  <c r="H3047" i="1"/>
  <c r="H3052" i="1"/>
  <c r="H3057" i="1"/>
  <c r="H3063" i="1"/>
  <c r="H3067" i="1"/>
  <c r="H3071" i="1"/>
  <c r="H3075" i="1"/>
  <c r="H3079" i="1"/>
  <c r="H3083" i="1"/>
  <c r="H3087" i="1"/>
  <c r="H3091" i="1"/>
  <c r="H3095" i="1"/>
  <c r="H3099" i="1"/>
  <c r="H3103" i="1"/>
  <c r="H3107" i="1"/>
  <c r="H3111" i="1"/>
  <c r="H3115" i="1"/>
  <c r="H3119" i="1"/>
  <c r="H3123" i="1"/>
  <c r="H3127" i="1"/>
  <c r="H3131" i="1"/>
  <c r="H3135" i="1"/>
  <c r="H3139" i="1"/>
  <c r="H3143" i="1"/>
  <c r="H3147" i="1"/>
  <c r="H3151" i="1"/>
  <c r="H3155" i="1"/>
  <c r="H3159" i="1"/>
  <c r="H3163" i="1"/>
  <c r="H3167" i="1"/>
  <c r="H3171" i="1"/>
  <c r="H3175" i="1"/>
  <c r="H3179" i="1"/>
  <c r="H3183" i="1"/>
  <c r="H3187" i="1"/>
  <c r="H3191" i="1"/>
  <c r="H3195" i="1"/>
  <c r="H3199" i="1"/>
  <c r="H3203" i="1"/>
  <c r="H3207" i="1"/>
  <c r="H3211" i="1"/>
  <c r="H3215" i="1"/>
  <c r="H3219" i="1"/>
  <c r="H3223" i="1"/>
  <c r="H3227" i="1"/>
  <c r="H3231" i="1"/>
  <c r="H3235" i="1"/>
  <c r="H3239" i="1"/>
  <c r="H3243" i="1"/>
  <c r="H3247" i="1"/>
  <c r="H3251" i="1"/>
  <c r="H3255" i="1"/>
  <c r="H3259" i="1"/>
  <c r="H3263" i="1"/>
  <c r="H3267" i="1"/>
  <c r="H3271" i="1"/>
  <c r="H3275" i="1"/>
  <c r="H3279" i="1"/>
  <c r="H3283" i="1"/>
  <c r="H3287" i="1"/>
  <c r="H3291" i="1"/>
  <c r="H3295" i="1"/>
  <c r="H3299" i="1"/>
  <c r="H3303" i="1"/>
  <c r="H3307" i="1"/>
  <c r="H3311" i="1"/>
  <c r="H3315" i="1"/>
  <c r="H3319" i="1"/>
  <c r="H3323" i="1"/>
  <c r="H3327" i="1"/>
  <c r="H3331" i="1"/>
  <c r="H3335" i="1"/>
  <c r="H3339" i="1"/>
  <c r="H3343" i="1"/>
  <c r="H3347" i="1"/>
  <c r="H3351" i="1"/>
  <c r="H3355" i="1"/>
  <c r="H3359" i="1"/>
  <c r="H3363" i="1"/>
  <c r="H3367" i="1"/>
  <c r="H3371" i="1"/>
  <c r="H3375" i="1"/>
  <c r="H3379" i="1"/>
  <c r="H3383" i="1"/>
  <c r="H3387" i="1"/>
  <c r="H3391" i="1"/>
  <c r="H3395" i="1"/>
  <c r="H3399" i="1"/>
  <c r="H3403" i="1"/>
  <c r="H3407" i="1"/>
  <c r="H3411" i="1"/>
  <c r="H3415" i="1"/>
  <c r="H3419" i="1"/>
  <c r="H3423" i="1"/>
  <c r="H3427" i="1"/>
  <c r="H3431" i="1"/>
  <c r="H3435" i="1"/>
  <c r="H3439" i="1"/>
  <c r="H3443" i="1"/>
  <c r="H3447" i="1"/>
  <c r="H3451" i="1"/>
  <c r="H3455" i="1"/>
  <c r="H3459" i="1"/>
  <c r="H3463" i="1"/>
  <c r="H3467" i="1"/>
  <c r="H3471" i="1"/>
  <c r="H3475" i="1"/>
  <c r="H3479" i="1"/>
  <c r="H3483" i="1"/>
  <c r="H3487" i="1"/>
  <c r="H3491" i="1"/>
  <c r="H3495" i="1"/>
  <c r="H3499" i="1"/>
  <c r="H3503" i="1"/>
  <c r="H3507" i="1"/>
  <c r="H3511" i="1"/>
  <c r="H3515" i="1"/>
  <c r="H3519" i="1"/>
  <c r="H3523" i="1"/>
  <c r="H3527" i="1"/>
  <c r="H3531" i="1"/>
  <c r="H3535" i="1"/>
  <c r="H3539" i="1"/>
  <c r="H3543" i="1"/>
  <c r="H3547" i="1"/>
  <c r="H3551" i="1"/>
  <c r="H3555" i="1"/>
  <c r="H3559" i="1"/>
  <c r="H3563" i="1"/>
  <c r="H3567" i="1"/>
  <c r="H3571" i="1"/>
  <c r="H3575" i="1"/>
  <c r="H3579" i="1"/>
  <c r="H3583" i="1"/>
  <c r="H3587" i="1"/>
  <c r="H3591" i="1"/>
  <c r="H3595" i="1"/>
  <c r="H3599" i="1"/>
  <c r="H3603" i="1"/>
  <c r="H3607" i="1"/>
  <c r="H3611" i="1"/>
  <c r="H3615" i="1"/>
  <c r="H3619" i="1"/>
  <c r="H3623" i="1"/>
  <c r="H3627" i="1"/>
  <c r="H3631" i="1"/>
  <c r="H3635" i="1"/>
  <c r="H3639" i="1"/>
  <c r="H3643" i="1"/>
  <c r="H3647" i="1"/>
  <c r="H3651" i="1"/>
  <c r="H3655" i="1"/>
  <c r="H3659" i="1"/>
  <c r="H3663" i="1"/>
  <c r="H3667" i="1"/>
  <c r="H3671" i="1"/>
  <c r="H3675" i="1"/>
  <c r="H3679" i="1"/>
  <c r="H3683" i="1"/>
  <c r="H3687" i="1"/>
  <c r="H3691" i="1"/>
  <c r="H3695" i="1"/>
  <c r="H3699" i="1"/>
  <c r="H3703" i="1"/>
  <c r="H3707" i="1"/>
  <c r="H3711" i="1"/>
  <c r="H393" i="1"/>
  <c r="H619" i="1"/>
  <c r="H811" i="1"/>
  <c r="H924" i="1"/>
  <c r="H1012" i="1"/>
  <c r="H1087" i="1"/>
  <c r="H1143" i="1"/>
  <c r="H1200" i="1"/>
  <c r="H1257" i="1"/>
  <c r="H1313" i="1"/>
  <c r="H1371" i="1"/>
  <c r="H1427" i="1"/>
  <c r="H1469" i="1"/>
  <c r="H1512" i="1"/>
  <c r="H1555" i="1"/>
  <c r="H1597" i="1"/>
  <c r="H1634" i="1"/>
  <c r="H1656" i="1"/>
  <c r="H1677" i="1"/>
  <c r="H1698" i="1"/>
  <c r="H1720" i="1"/>
  <c r="H1741" i="1"/>
  <c r="H1762" i="1"/>
  <c r="H1781" i="1"/>
  <c r="H1797" i="1"/>
  <c r="H1813" i="1"/>
  <c r="H1829" i="1"/>
  <c r="H1845" i="1"/>
  <c r="H1861" i="1"/>
  <c r="H1877" i="1"/>
  <c r="H1893" i="1"/>
  <c r="H1909" i="1"/>
  <c r="H1925" i="1"/>
  <c r="H1936" i="1"/>
  <c r="H1947" i="1"/>
  <c r="H1957" i="1"/>
  <c r="H1968" i="1"/>
  <c r="H1979" i="1"/>
  <c r="H1989" i="1"/>
  <c r="H2000" i="1"/>
  <c r="H2011" i="1"/>
  <c r="H2021" i="1"/>
  <c r="H2032" i="1"/>
  <c r="H2043" i="1"/>
  <c r="H2053" i="1"/>
  <c r="H2064" i="1"/>
  <c r="H2075" i="1"/>
  <c r="H2084" i="1"/>
  <c r="H2092" i="1"/>
  <c r="H2100" i="1"/>
  <c r="H2108" i="1"/>
  <c r="H2116" i="1"/>
  <c r="H2124" i="1"/>
  <c r="H2132" i="1"/>
  <c r="H2140" i="1"/>
  <c r="H2148" i="1"/>
  <c r="H2156" i="1"/>
  <c r="H2164" i="1"/>
  <c r="H2172" i="1"/>
  <c r="H2180" i="1"/>
  <c r="H2188" i="1"/>
  <c r="H2196" i="1"/>
  <c r="H2204" i="1"/>
  <c r="H2212" i="1"/>
  <c r="H2220" i="1"/>
  <c r="H2228" i="1"/>
  <c r="H2236" i="1"/>
  <c r="H2244" i="1"/>
  <c r="H2252" i="1"/>
  <c r="H2260" i="1"/>
  <c r="H2268" i="1"/>
  <c r="H2276" i="1"/>
  <c r="H2284" i="1"/>
  <c r="H2292" i="1"/>
  <c r="H2300" i="1"/>
  <c r="H2308" i="1"/>
  <c r="H2316" i="1"/>
  <c r="H2324" i="1"/>
  <c r="H2332" i="1"/>
  <c r="H2340" i="1"/>
  <c r="H2348" i="1"/>
  <c r="H2356" i="1"/>
  <c r="H2364" i="1"/>
  <c r="H2372" i="1"/>
  <c r="H2380" i="1"/>
  <c r="H2388" i="1"/>
  <c r="H2396" i="1"/>
  <c r="H2404" i="1"/>
  <c r="H2412" i="1"/>
  <c r="H2420" i="1"/>
  <c r="H2428" i="1"/>
  <c r="H2436" i="1"/>
  <c r="H2444" i="1"/>
  <c r="H2452" i="1"/>
  <c r="H2460" i="1"/>
  <c r="H2468" i="1"/>
  <c r="H2476" i="1"/>
  <c r="H2484" i="1"/>
  <c r="H2492" i="1"/>
  <c r="H2500" i="1"/>
  <c r="H2508" i="1"/>
  <c r="H2516" i="1"/>
  <c r="H2524" i="1"/>
  <c r="H2532" i="1"/>
  <c r="H2540" i="1"/>
  <c r="H2548" i="1"/>
  <c r="H2556" i="1"/>
  <c r="H2564" i="1"/>
  <c r="H2572" i="1"/>
  <c r="H2580" i="1"/>
  <c r="H2588" i="1"/>
  <c r="H2596" i="1"/>
  <c r="H2604" i="1"/>
  <c r="H2612" i="1"/>
  <c r="H2620" i="1"/>
  <c r="H2628" i="1"/>
  <c r="H2636" i="1"/>
  <c r="H2644" i="1"/>
  <c r="H2652" i="1"/>
  <c r="H2660" i="1"/>
  <c r="H2668" i="1"/>
  <c r="H2676" i="1"/>
  <c r="H2684" i="1"/>
  <c r="H2692" i="1"/>
  <c r="H2700" i="1"/>
  <c r="H2708" i="1"/>
  <c r="H2716" i="1"/>
  <c r="H2724" i="1"/>
  <c r="H2732" i="1"/>
  <c r="H2740" i="1"/>
  <c r="H2748" i="1"/>
  <c r="H2756" i="1"/>
  <c r="H2764" i="1"/>
  <c r="H2772" i="1"/>
  <c r="H2780" i="1"/>
  <c r="H2788" i="1"/>
  <c r="H2796" i="1"/>
  <c r="H2804" i="1"/>
  <c r="H2812" i="1"/>
  <c r="H2820" i="1"/>
  <c r="H2828" i="1"/>
  <c r="H2836" i="1"/>
  <c r="H2844" i="1"/>
  <c r="H2852" i="1"/>
  <c r="H2860" i="1"/>
  <c r="H2868" i="1"/>
  <c r="H2876" i="1"/>
  <c r="H2884" i="1"/>
  <c r="H2892" i="1"/>
  <c r="H2900" i="1"/>
  <c r="H2908" i="1"/>
  <c r="H2916" i="1"/>
  <c r="H2923" i="1"/>
  <c r="H2928" i="1"/>
  <c r="H2933" i="1"/>
  <c r="H2939" i="1"/>
  <c r="H2944" i="1"/>
  <c r="H2949" i="1"/>
  <c r="H2955" i="1"/>
  <c r="H2960" i="1"/>
  <c r="H2965" i="1"/>
  <c r="H2971" i="1"/>
  <c r="H2976" i="1"/>
  <c r="H2981" i="1"/>
  <c r="H2987" i="1"/>
  <c r="H2992" i="1"/>
  <c r="H2997" i="1"/>
  <c r="H3003" i="1"/>
  <c r="H3008" i="1"/>
  <c r="H3013" i="1"/>
  <c r="H3019" i="1"/>
  <c r="H3024" i="1"/>
  <c r="H3029" i="1"/>
  <c r="H3035" i="1"/>
  <c r="H3040" i="1"/>
  <c r="H3045" i="1"/>
  <c r="H3051" i="1"/>
  <c r="H3056" i="1"/>
  <c r="H3061" i="1"/>
  <c r="H3066" i="1"/>
  <c r="H3070" i="1"/>
  <c r="H3074" i="1"/>
  <c r="H3078" i="1"/>
  <c r="H3082" i="1"/>
  <c r="H3086" i="1"/>
  <c r="H3090" i="1"/>
  <c r="H3094" i="1"/>
  <c r="H3098" i="1"/>
  <c r="H3102" i="1"/>
  <c r="H3106" i="1"/>
  <c r="H3110" i="1"/>
  <c r="H3114" i="1"/>
  <c r="H3118" i="1"/>
  <c r="H3122" i="1"/>
  <c r="H3126" i="1"/>
  <c r="H3130" i="1"/>
  <c r="H3134" i="1"/>
  <c r="H3138" i="1"/>
  <c r="H3142" i="1"/>
  <c r="H3146" i="1"/>
  <c r="H3150" i="1"/>
  <c r="H3154" i="1"/>
  <c r="H3158" i="1"/>
  <c r="H3162" i="1"/>
  <c r="H3166" i="1"/>
  <c r="H3170" i="1"/>
  <c r="H3174" i="1"/>
  <c r="H3178" i="1"/>
  <c r="H3182" i="1"/>
  <c r="H3186" i="1"/>
  <c r="H3190" i="1"/>
  <c r="H3194" i="1"/>
  <c r="H3198" i="1"/>
  <c r="H3202" i="1"/>
  <c r="H3206" i="1"/>
  <c r="H3210" i="1"/>
  <c r="H3214" i="1"/>
  <c r="H3218" i="1"/>
  <c r="H3222" i="1"/>
  <c r="H3226" i="1"/>
  <c r="H3230" i="1"/>
  <c r="H3234" i="1"/>
  <c r="H3238" i="1"/>
  <c r="H3242" i="1"/>
  <c r="H3246" i="1"/>
  <c r="H3250" i="1"/>
  <c r="H3254" i="1"/>
  <c r="H3258" i="1"/>
  <c r="H3262" i="1"/>
  <c r="H3266" i="1"/>
  <c r="H3270" i="1"/>
  <c r="H3274" i="1"/>
  <c r="H3278" i="1"/>
  <c r="H3282" i="1"/>
  <c r="H3286" i="1"/>
  <c r="H3290" i="1"/>
  <c r="H3294" i="1"/>
  <c r="H3298" i="1"/>
  <c r="H3302" i="1"/>
  <c r="H3306" i="1"/>
  <c r="H3310" i="1"/>
  <c r="H3314" i="1"/>
  <c r="H3318" i="1"/>
  <c r="H3322" i="1"/>
  <c r="H3326" i="1"/>
  <c r="H3330" i="1"/>
  <c r="H3334" i="1"/>
  <c r="H3338" i="1"/>
  <c r="H3342" i="1"/>
  <c r="H3346" i="1"/>
  <c r="H3350" i="1"/>
  <c r="H3354" i="1"/>
  <c r="H3358" i="1"/>
  <c r="H3362" i="1"/>
  <c r="H3366" i="1"/>
  <c r="H3370" i="1"/>
  <c r="H3374" i="1"/>
  <c r="H3378" i="1"/>
  <c r="H3382" i="1"/>
  <c r="H3386" i="1"/>
  <c r="H3390" i="1"/>
  <c r="H3394" i="1"/>
  <c r="H3398" i="1"/>
  <c r="H3402" i="1"/>
  <c r="H3406" i="1"/>
  <c r="H3410" i="1"/>
  <c r="H3414" i="1"/>
  <c r="H3418" i="1"/>
  <c r="H3422" i="1"/>
  <c r="H3426" i="1"/>
  <c r="H3430" i="1"/>
  <c r="H3434" i="1"/>
  <c r="H3438" i="1"/>
  <c r="H3442" i="1"/>
  <c r="H3446" i="1"/>
  <c r="H3450" i="1"/>
  <c r="H3454" i="1"/>
  <c r="H3458" i="1"/>
  <c r="H3462" i="1"/>
  <c r="H3466" i="1"/>
  <c r="H3470" i="1"/>
  <c r="H3474" i="1"/>
  <c r="H3478" i="1"/>
  <c r="H3482" i="1"/>
  <c r="H3486" i="1"/>
  <c r="H3490" i="1"/>
  <c r="H3494" i="1"/>
  <c r="H3498" i="1"/>
  <c r="H3502" i="1"/>
  <c r="H3506" i="1"/>
  <c r="H3510" i="1"/>
  <c r="H3514" i="1"/>
  <c r="H3518" i="1"/>
  <c r="H3522" i="1"/>
  <c r="H3526" i="1"/>
  <c r="H3530" i="1"/>
  <c r="H3534" i="1"/>
  <c r="H3538" i="1"/>
  <c r="H3542" i="1"/>
  <c r="H3546" i="1"/>
  <c r="H3550" i="1"/>
  <c r="H3554" i="1"/>
  <c r="H3558" i="1"/>
  <c r="H3562" i="1"/>
  <c r="H3566" i="1"/>
  <c r="H3570" i="1"/>
  <c r="H3574" i="1"/>
  <c r="H3578" i="1"/>
  <c r="H3582" i="1"/>
  <c r="H3586" i="1"/>
  <c r="H3590" i="1"/>
  <c r="H3594" i="1"/>
  <c r="H3598" i="1"/>
  <c r="H3602" i="1"/>
  <c r="H3606" i="1"/>
  <c r="H3610" i="1"/>
  <c r="H3614" i="1"/>
  <c r="H3618" i="1"/>
  <c r="H3622" i="1"/>
  <c r="H3626" i="1"/>
  <c r="H3630" i="1"/>
  <c r="H3634" i="1"/>
  <c r="H3638" i="1"/>
  <c r="H3642" i="1"/>
  <c r="H3646" i="1"/>
  <c r="H3650" i="1"/>
  <c r="H3654" i="1"/>
  <c r="H3658" i="1"/>
  <c r="H3662" i="1"/>
  <c r="H3666" i="1"/>
  <c r="H3670" i="1"/>
  <c r="H3674" i="1"/>
  <c r="H3678" i="1"/>
  <c r="H3682" i="1"/>
  <c r="H3686" i="1"/>
  <c r="H3690" i="1"/>
  <c r="H3694" i="1"/>
  <c r="H3698" i="1"/>
  <c r="H3702" i="1"/>
  <c r="H3706" i="1"/>
  <c r="H3710" i="1"/>
  <c r="H220" i="1"/>
  <c r="H734" i="1"/>
  <c r="H975" i="1"/>
  <c r="H1115" i="1"/>
  <c r="H1228" i="1"/>
  <c r="H1343" i="1"/>
  <c r="H1448" i="1"/>
  <c r="H1533" i="1"/>
  <c r="H1619" i="1"/>
  <c r="H1666" i="1"/>
  <c r="H1709" i="1"/>
  <c r="H1752" i="1"/>
  <c r="H1789" i="1"/>
  <c r="H1821" i="1"/>
  <c r="H1853" i="1"/>
  <c r="H1885" i="1"/>
  <c r="H1917" i="1"/>
  <c r="H1941" i="1"/>
  <c r="H1963" i="1"/>
  <c r="H1984" i="1"/>
  <c r="H2005" i="1"/>
  <c r="H2027" i="1"/>
  <c r="H2048" i="1"/>
  <c r="H2069" i="1"/>
  <c r="H2088" i="1"/>
  <c r="H2104" i="1"/>
  <c r="H2120" i="1"/>
  <c r="H2136" i="1"/>
  <c r="H2152" i="1"/>
  <c r="H2168" i="1"/>
  <c r="H2184" i="1"/>
  <c r="H2200" i="1"/>
  <c r="H2216" i="1"/>
  <c r="H2232" i="1"/>
  <c r="H2248" i="1"/>
  <c r="H2264" i="1"/>
  <c r="H2280" i="1"/>
  <c r="H2296" i="1"/>
  <c r="H2312" i="1"/>
  <c r="H2328" i="1"/>
  <c r="H2344" i="1"/>
  <c r="H2360" i="1"/>
  <c r="H2376" i="1"/>
  <c r="H2392" i="1"/>
  <c r="H2408" i="1"/>
  <c r="H2424" i="1"/>
  <c r="H2440" i="1"/>
  <c r="H2456" i="1"/>
  <c r="H2472" i="1"/>
  <c r="H2488" i="1"/>
  <c r="H2504" i="1"/>
  <c r="H2520" i="1"/>
  <c r="H2536" i="1"/>
  <c r="H2552" i="1"/>
  <c r="H2568" i="1"/>
  <c r="H2584" i="1"/>
  <c r="H2600" i="1"/>
  <c r="H2616" i="1"/>
  <c r="H2632" i="1"/>
  <c r="H2648" i="1"/>
  <c r="H2664" i="1"/>
  <c r="H2680" i="1"/>
  <c r="H2696" i="1"/>
  <c r="H2712" i="1"/>
  <c r="H2728" i="1"/>
  <c r="H2744" i="1"/>
  <c r="H2760" i="1"/>
  <c r="H2776" i="1"/>
  <c r="H2792" i="1"/>
  <c r="H2808" i="1"/>
  <c r="H2824" i="1"/>
  <c r="H2840" i="1"/>
  <c r="H2856" i="1"/>
  <c r="H2872" i="1"/>
  <c r="H2888" i="1"/>
  <c r="H2904" i="1"/>
  <c r="H2920" i="1"/>
  <c r="H2931" i="1"/>
  <c r="H2941" i="1"/>
  <c r="H2952" i="1"/>
  <c r="H2963" i="1"/>
  <c r="H2973" i="1"/>
  <c r="H2984" i="1"/>
  <c r="H2995" i="1"/>
  <c r="H3005" i="1"/>
  <c r="H3016" i="1"/>
  <c r="H3027" i="1"/>
  <c r="H3037" i="1"/>
  <c r="H3048" i="1"/>
  <c r="H3059" i="1"/>
  <c r="H3068" i="1"/>
  <c r="H3076" i="1"/>
  <c r="H3084" i="1"/>
  <c r="H3092" i="1"/>
  <c r="H3100" i="1"/>
  <c r="H3108" i="1"/>
  <c r="H3116" i="1"/>
  <c r="H3124" i="1"/>
  <c r="H3132" i="1"/>
  <c r="H3140" i="1"/>
  <c r="H3148" i="1"/>
  <c r="H3156" i="1"/>
  <c r="H3164" i="1"/>
  <c r="H3172" i="1"/>
  <c r="H3180" i="1"/>
  <c r="H3188" i="1"/>
  <c r="H3196" i="1"/>
  <c r="H3204" i="1"/>
  <c r="H3212" i="1"/>
  <c r="H3220" i="1"/>
  <c r="H3228" i="1"/>
  <c r="H3236" i="1"/>
  <c r="H3244" i="1"/>
  <c r="H3252" i="1"/>
  <c r="H3260" i="1"/>
  <c r="H3268" i="1"/>
  <c r="H3276" i="1"/>
  <c r="H3284" i="1"/>
  <c r="H3292" i="1"/>
  <c r="H3300" i="1"/>
  <c r="H3308" i="1"/>
  <c r="H3316" i="1"/>
  <c r="H3324" i="1"/>
  <c r="H3332" i="1"/>
  <c r="H3340" i="1"/>
  <c r="H3348" i="1"/>
  <c r="H3356" i="1"/>
  <c r="H3364" i="1"/>
  <c r="H3372" i="1"/>
  <c r="H3380" i="1"/>
  <c r="H3388" i="1"/>
  <c r="H3396" i="1"/>
  <c r="H3404" i="1"/>
  <c r="H3412" i="1"/>
  <c r="H3420" i="1"/>
  <c r="H3428" i="1"/>
  <c r="H3436" i="1"/>
  <c r="H3444" i="1"/>
  <c r="H3452" i="1"/>
  <c r="H3460" i="1"/>
  <c r="H3468" i="1"/>
  <c r="H3476" i="1"/>
  <c r="H3484" i="1"/>
  <c r="H3492" i="1"/>
  <c r="H3500" i="1"/>
  <c r="H3508" i="1"/>
  <c r="H3516" i="1"/>
  <c r="H3524" i="1"/>
  <c r="H3532" i="1"/>
  <c r="H3540" i="1"/>
  <c r="H3548" i="1"/>
  <c r="H3556" i="1"/>
  <c r="H3564" i="1"/>
  <c r="H3572" i="1"/>
  <c r="H3580" i="1"/>
  <c r="H3588" i="1"/>
  <c r="H3596" i="1"/>
  <c r="H3604" i="1"/>
  <c r="H3612" i="1"/>
  <c r="H3620" i="1"/>
  <c r="H3628" i="1"/>
  <c r="H3636" i="1"/>
  <c r="H3644" i="1"/>
  <c r="H3652" i="1"/>
  <c r="H3660" i="1"/>
  <c r="H3668" i="1"/>
  <c r="H3676" i="1"/>
  <c r="H3684" i="1"/>
  <c r="H3692" i="1"/>
  <c r="H3700" i="1"/>
  <c r="H3708" i="1"/>
  <c r="H3714" i="1"/>
  <c r="H3718" i="1"/>
  <c r="H3722" i="1"/>
  <c r="H3726" i="1"/>
  <c r="H3730" i="1"/>
  <c r="H3734" i="1"/>
  <c r="H3738" i="1"/>
  <c r="H3742" i="1"/>
  <c r="H3746" i="1"/>
  <c r="H3750" i="1"/>
  <c r="H3754" i="1"/>
  <c r="H3758" i="1"/>
  <c r="H3762" i="1"/>
  <c r="H3766" i="1"/>
  <c r="H3770" i="1"/>
  <c r="H3774" i="1"/>
  <c r="H3778" i="1"/>
  <c r="H3782" i="1"/>
  <c r="H3786" i="1"/>
  <c r="H3790" i="1"/>
  <c r="H3794" i="1"/>
  <c r="H3798" i="1"/>
  <c r="H3802" i="1"/>
  <c r="H3806" i="1"/>
  <c r="H3810" i="1"/>
  <c r="H3814" i="1"/>
  <c r="H3818" i="1"/>
  <c r="H3822" i="1"/>
  <c r="H3826" i="1"/>
  <c r="H3830" i="1"/>
  <c r="H3834" i="1"/>
  <c r="H3838" i="1"/>
  <c r="H3842" i="1"/>
  <c r="H3846" i="1"/>
  <c r="H3850" i="1"/>
  <c r="H3854" i="1"/>
  <c r="H3858" i="1"/>
  <c r="H3862" i="1"/>
  <c r="H3866" i="1"/>
  <c r="H3870" i="1"/>
  <c r="H3874" i="1"/>
  <c r="H3878" i="1"/>
  <c r="H3882" i="1"/>
  <c r="H3886" i="1"/>
  <c r="H3890" i="1"/>
  <c r="H3894" i="1"/>
  <c r="H3898" i="1"/>
  <c r="H3902" i="1"/>
  <c r="H3906" i="1"/>
  <c r="H3910" i="1"/>
  <c r="H3914" i="1"/>
  <c r="H3918" i="1"/>
  <c r="H3922" i="1"/>
  <c r="H3926" i="1"/>
  <c r="H3930" i="1"/>
  <c r="H3934" i="1"/>
  <c r="H3938" i="1"/>
  <c r="H3942" i="1"/>
  <c r="H3946" i="1"/>
  <c r="H3950" i="1"/>
  <c r="H3954" i="1"/>
  <c r="H3958" i="1"/>
  <c r="H3962" i="1"/>
  <c r="H3966" i="1"/>
  <c r="H3970" i="1"/>
  <c r="H3974" i="1"/>
  <c r="H3978" i="1"/>
  <c r="H3982" i="1"/>
  <c r="H3986" i="1"/>
  <c r="H3990" i="1"/>
  <c r="H3994" i="1"/>
  <c r="H3998" i="1"/>
  <c r="H4002" i="1"/>
  <c r="H4006" i="1"/>
  <c r="H4010" i="1"/>
  <c r="H4014" i="1"/>
  <c r="H4018" i="1"/>
  <c r="H4022" i="1"/>
  <c r="H4026" i="1"/>
  <c r="H4030" i="1"/>
  <c r="H4034" i="1"/>
  <c r="H4038" i="1"/>
  <c r="H4042" i="1"/>
  <c r="H4046" i="1"/>
  <c r="H4050" i="1"/>
  <c r="H4054" i="1"/>
  <c r="H4058" i="1"/>
  <c r="H4062" i="1"/>
  <c r="H4066" i="1"/>
  <c r="H4070" i="1"/>
  <c r="H4074" i="1"/>
  <c r="H4078" i="1"/>
  <c r="H4082" i="1"/>
  <c r="H4086" i="1"/>
  <c r="H4090" i="1"/>
  <c r="H4094" i="1"/>
  <c r="H4098" i="1"/>
  <c r="H4102" i="1"/>
  <c r="H4106" i="1"/>
  <c r="H4110" i="1"/>
  <c r="H4114" i="1"/>
  <c r="H4118" i="1"/>
  <c r="H4122" i="1"/>
  <c r="H4126" i="1"/>
  <c r="H4130" i="1"/>
  <c r="H4134" i="1"/>
  <c r="H4138" i="1"/>
  <c r="H4142" i="1"/>
  <c r="H4146" i="1"/>
  <c r="H4150" i="1"/>
  <c r="H4154" i="1"/>
  <c r="H4158" i="1"/>
  <c r="H4162" i="1"/>
  <c r="H4166" i="1"/>
  <c r="H4170" i="1"/>
  <c r="H4174" i="1"/>
  <c r="H4178" i="1"/>
  <c r="H4182" i="1"/>
  <c r="H4186" i="1"/>
  <c r="H4190" i="1"/>
  <c r="H4194" i="1"/>
  <c r="H4198" i="1"/>
  <c r="H4202" i="1"/>
  <c r="H4206" i="1"/>
  <c r="H4210" i="1"/>
  <c r="H4214" i="1"/>
  <c r="H4218" i="1"/>
  <c r="H4222" i="1"/>
  <c r="H4226" i="1"/>
  <c r="H4230" i="1"/>
  <c r="H4234" i="1"/>
  <c r="H4238" i="1"/>
  <c r="H4242" i="1"/>
  <c r="H4246" i="1"/>
  <c r="H4250" i="1"/>
  <c r="H4254" i="1"/>
  <c r="H4258" i="1"/>
  <c r="H4262" i="1"/>
  <c r="H4266" i="1"/>
  <c r="H4270" i="1"/>
  <c r="H4274" i="1"/>
  <c r="H4278" i="1"/>
  <c r="H4282" i="1"/>
  <c r="H4286" i="1"/>
  <c r="H4290" i="1"/>
  <c r="H4294" i="1"/>
  <c r="H4298" i="1"/>
  <c r="H4302" i="1"/>
  <c r="H4306" i="1"/>
  <c r="H4310" i="1"/>
  <c r="H4314" i="1"/>
  <c r="H4318" i="1"/>
  <c r="H4322" i="1"/>
  <c r="H4326" i="1"/>
  <c r="H4330" i="1"/>
  <c r="H4334" i="1"/>
  <c r="H4338" i="1"/>
  <c r="H4342" i="1"/>
  <c r="H4346" i="1"/>
  <c r="H4350" i="1"/>
  <c r="H4354" i="1"/>
  <c r="H4358" i="1"/>
  <c r="H4362" i="1"/>
  <c r="H4366" i="1"/>
  <c r="H4370" i="1"/>
  <c r="H4374" i="1"/>
  <c r="H4378" i="1"/>
  <c r="H4382" i="1"/>
  <c r="H4386" i="1"/>
  <c r="H4390" i="1"/>
  <c r="H4394" i="1"/>
  <c r="H4398" i="1"/>
  <c r="H4402" i="1"/>
  <c r="H4406" i="1"/>
  <c r="H4410" i="1"/>
  <c r="H4414" i="1"/>
  <c r="H4418" i="1"/>
  <c r="H4422" i="1"/>
  <c r="H4426" i="1"/>
  <c r="H4430" i="1"/>
  <c r="H4434" i="1"/>
  <c r="H4438" i="1"/>
  <c r="H4442" i="1"/>
  <c r="H4446" i="1"/>
  <c r="H4450" i="1"/>
  <c r="H4454" i="1"/>
  <c r="H4458" i="1"/>
  <c r="H4462" i="1"/>
  <c r="H4466" i="1"/>
  <c r="H4470" i="1"/>
  <c r="H4474" i="1"/>
  <c r="H4478" i="1"/>
  <c r="H4482" i="1"/>
  <c r="H4486" i="1"/>
  <c r="H4490" i="1"/>
  <c r="H4494" i="1"/>
  <c r="H4498" i="1"/>
  <c r="H4502" i="1"/>
  <c r="H4506" i="1"/>
  <c r="H4510" i="1"/>
  <c r="H4514" i="1"/>
  <c r="H4518" i="1"/>
  <c r="H4522" i="1"/>
  <c r="H4526" i="1"/>
  <c r="H4530" i="1"/>
  <c r="H4534" i="1"/>
  <c r="H4538" i="1"/>
  <c r="H4542" i="1"/>
  <c r="H4546" i="1"/>
  <c r="H4550" i="1"/>
  <c r="H4554" i="1"/>
  <c r="H4558" i="1"/>
  <c r="H4562" i="1"/>
  <c r="H4566" i="1"/>
  <c r="H4570" i="1"/>
  <c r="H4574" i="1"/>
  <c r="H4578" i="1"/>
  <c r="H4582" i="1"/>
  <c r="H4586" i="1"/>
  <c r="H4590" i="1"/>
  <c r="H4594" i="1"/>
  <c r="H4598" i="1"/>
  <c r="H4602" i="1"/>
  <c r="H4606" i="1"/>
  <c r="H4610" i="1"/>
  <c r="H4614" i="1"/>
  <c r="H4618" i="1"/>
  <c r="H4622" i="1"/>
  <c r="H4626" i="1"/>
  <c r="H4630" i="1"/>
  <c r="H4634" i="1"/>
  <c r="H4638" i="1"/>
  <c r="H4642" i="1"/>
  <c r="H4646" i="1"/>
  <c r="H4650" i="1"/>
  <c r="H4654" i="1"/>
  <c r="H4658" i="1"/>
  <c r="H4662" i="1"/>
  <c r="H4666" i="1"/>
  <c r="H4670" i="1"/>
  <c r="H4674" i="1"/>
  <c r="H4678" i="1"/>
  <c r="H4682" i="1"/>
  <c r="H4686" i="1"/>
  <c r="H4690" i="1"/>
  <c r="H4694" i="1"/>
  <c r="H4698" i="1"/>
  <c r="H868" i="1"/>
  <c r="H1773" i="1"/>
  <c r="H1837" i="1"/>
  <c r="H1901" i="1"/>
  <c r="H1952" i="1"/>
  <c r="H1995" i="1"/>
  <c r="H2037" i="1"/>
  <c r="H2080" i="1"/>
  <c r="H2112" i="1"/>
  <c r="H2144" i="1"/>
  <c r="H2176" i="1"/>
  <c r="H2208" i="1"/>
  <c r="H2240" i="1"/>
  <c r="H2272" i="1"/>
  <c r="H2304" i="1"/>
  <c r="H2336" i="1"/>
  <c r="H2368" i="1"/>
  <c r="H2400" i="1"/>
  <c r="H2432" i="1"/>
  <c r="H2464" i="1"/>
  <c r="H2496" i="1"/>
  <c r="H2528" i="1"/>
  <c r="H2560" i="1"/>
  <c r="H2592" i="1"/>
  <c r="H2624" i="1"/>
  <c r="H2656" i="1"/>
  <c r="H2688" i="1"/>
  <c r="H2720" i="1"/>
  <c r="H2752" i="1"/>
  <c r="H2784" i="1"/>
  <c r="H2816" i="1"/>
  <c r="H2848" i="1"/>
  <c r="H2880" i="1"/>
  <c r="H2912" i="1"/>
  <c r="H2936" i="1"/>
  <c r="H2957" i="1"/>
  <c r="H2979" i="1"/>
  <c r="H3000" i="1"/>
  <c r="H3021" i="1"/>
  <c r="H3043" i="1"/>
  <c r="H3064" i="1"/>
  <c r="H3080" i="1"/>
  <c r="H3096" i="1"/>
  <c r="H3112" i="1"/>
  <c r="H3128" i="1"/>
  <c r="H3144" i="1"/>
  <c r="H3160" i="1"/>
  <c r="H3176" i="1"/>
  <c r="H3192" i="1"/>
  <c r="H3208" i="1"/>
  <c r="H3224" i="1"/>
  <c r="H3240" i="1"/>
  <c r="H3256" i="1"/>
  <c r="H3272" i="1"/>
  <c r="H3288" i="1"/>
  <c r="H3304" i="1"/>
  <c r="H3320" i="1"/>
  <c r="H3336" i="1"/>
  <c r="H3352" i="1"/>
  <c r="H3368" i="1"/>
  <c r="H3384" i="1"/>
  <c r="H3400" i="1"/>
  <c r="H3408" i="1"/>
  <c r="H3424" i="1"/>
  <c r="H3440" i="1"/>
  <c r="H3456" i="1"/>
  <c r="H3472" i="1"/>
  <c r="H3496" i="1"/>
  <c r="H3512" i="1"/>
  <c r="H3528" i="1"/>
  <c r="H3544" i="1"/>
  <c r="H3560" i="1"/>
  <c r="H3576" i="1"/>
  <c r="H3592" i="1"/>
  <c r="H3608" i="1"/>
  <c r="H3624" i="1"/>
  <c r="H3632" i="1"/>
  <c r="H3648" i="1"/>
  <c r="H3664" i="1"/>
  <c r="H3680" i="1"/>
  <c r="H3696" i="1"/>
  <c r="H3712" i="1"/>
  <c r="H3720" i="1"/>
  <c r="H3728" i="1"/>
  <c r="H3736" i="1"/>
  <c r="H3744" i="1"/>
  <c r="H3752" i="1"/>
  <c r="H3760" i="1"/>
  <c r="H3768" i="1"/>
  <c r="H3776" i="1"/>
  <c r="H3784" i="1"/>
  <c r="H3792" i="1"/>
  <c r="H3800" i="1"/>
  <c r="H3808" i="1"/>
  <c r="H3816" i="1"/>
  <c r="H3824" i="1"/>
  <c r="H3832" i="1"/>
  <c r="H3840" i="1"/>
  <c r="H3848" i="1"/>
  <c r="H3856" i="1"/>
  <c r="H3864" i="1"/>
  <c r="H3872" i="1"/>
  <c r="H3880" i="1"/>
  <c r="H3888" i="1"/>
  <c r="H3896" i="1"/>
  <c r="H3904" i="1"/>
  <c r="H3912" i="1"/>
  <c r="H3920" i="1"/>
  <c r="H3928" i="1"/>
  <c r="H3936" i="1"/>
  <c r="H3944" i="1"/>
  <c r="H3952" i="1"/>
  <c r="H3960" i="1"/>
  <c r="H3968" i="1"/>
  <c r="H3976" i="1"/>
  <c r="H3984" i="1"/>
  <c r="H3992" i="1"/>
  <c r="H4000" i="1"/>
  <c r="H4008" i="1"/>
  <c r="H4016" i="1"/>
  <c r="H4024" i="1"/>
  <c r="H4032" i="1"/>
  <c r="H4040" i="1"/>
  <c r="H4048" i="1"/>
  <c r="H4056" i="1"/>
  <c r="H4064" i="1"/>
  <c r="H4072" i="1"/>
  <c r="H4080" i="1"/>
  <c r="H4088" i="1"/>
  <c r="H4092" i="1"/>
  <c r="H4140" i="1"/>
  <c r="H4156" i="1"/>
  <c r="H4164" i="1"/>
  <c r="H4172" i="1"/>
  <c r="H4180" i="1"/>
  <c r="H4188" i="1"/>
  <c r="H4196" i="1"/>
  <c r="H4204" i="1"/>
  <c r="H4212" i="1"/>
  <c r="H4220" i="1"/>
  <c r="H4228" i="1"/>
  <c r="H4236" i="1"/>
  <c r="H4244" i="1"/>
  <c r="H4252" i="1"/>
  <c r="H4260" i="1"/>
  <c r="H4268" i="1"/>
  <c r="H4276" i="1"/>
  <c r="H4284" i="1"/>
  <c r="H4292" i="1"/>
  <c r="H4300" i="1"/>
  <c r="H4308" i="1"/>
  <c r="H4316" i="1"/>
  <c r="H4324" i="1"/>
  <c r="H4332" i="1"/>
  <c r="H4340" i="1"/>
  <c r="H4348" i="1"/>
  <c r="H4356" i="1"/>
  <c r="H4364" i="1"/>
  <c r="H4372" i="1"/>
  <c r="H4380" i="1"/>
  <c r="H4388" i="1"/>
  <c r="H4396" i="1"/>
  <c r="H4404" i="1"/>
  <c r="H4412" i="1"/>
  <c r="H4420" i="1"/>
  <c r="H4428" i="1"/>
  <c r="H4436" i="1"/>
  <c r="H4444" i="1"/>
  <c r="H4452" i="1"/>
  <c r="H4460" i="1"/>
  <c r="H4468" i="1"/>
  <c r="H4476" i="1"/>
  <c r="H4484" i="1"/>
  <c r="H4492" i="1"/>
  <c r="H4500" i="1"/>
  <c r="H4508" i="1"/>
  <c r="H4516" i="1"/>
  <c r="H4524" i="1"/>
  <c r="H4532" i="1"/>
  <c r="H4540" i="1"/>
  <c r="H4548" i="1"/>
  <c r="H4556" i="1"/>
  <c r="H4564" i="1"/>
  <c r="H4572" i="1"/>
  <c r="H4580" i="1"/>
  <c r="H4588" i="1"/>
  <c r="H4596" i="1"/>
  <c r="H4604" i="1"/>
  <c r="H4612" i="1"/>
  <c r="H4620" i="1"/>
  <c r="H4628" i="1"/>
  <c r="H4636" i="1"/>
  <c r="H4644" i="1"/>
  <c r="H4652" i="1"/>
  <c r="H4660" i="1"/>
  <c r="H4668" i="1"/>
  <c r="H4676" i="1"/>
  <c r="H4684" i="1"/>
  <c r="H4692" i="1"/>
  <c r="H597" i="1"/>
  <c r="H1195" i="1"/>
  <c r="H1423" i="1"/>
  <c r="H1593" i="1"/>
  <c r="H1697" i="1"/>
  <c r="H1780" i="1"/>
  <c r="H1844" i="1"/>
  <c r="H1908" i="1"/>
  <c r="H1956" i="1"/>
  <c r="H1999" i="1"/>
  <c r="H2020" i="1"/>
  <c r="H2063" i="1"/>
  <c r="H2099" i="1"/>
  <c r="H2131" i="1"/>
  <c r="H2163" i="1"/>
  <c r="H2195" i="1"/>
  <c r="H2227" i="1"/>
  <c r="H2259" i="1"/>
  <c r="H2291" i="1"/>
  <c r="H2323" i="1"/>
  <c r="H2355" i="1"/>
  <c r="H2387" i="1"/>
  <c r="H2419" i="1"/>
  <c r="H2451" i="1"/>
  <c r="H2483" i="1"/>
  <c r="H2515" i="1"/>
  <c r="H2547" i="1"/>
  <c r="H2579" i="1"/>
  <c r="H2611" i="1"/>
  <c r="H2643" i="1"/>
  <c r="H2675" i="1"/>
  <c r="H2707" i="1"/>
  <c r="H2739" i="1"/>
  <c r="H2771" i="1"/>
  <c r="H2803" i="1"/>
  <c r="H2835" i="1"/>
  <c r="H2867" i="1"/>
  <c r="H2899" i="1"/>
  <c r="H2927" i="1"/>
  <c r="H2948" i="1"/>
  <c r="H2969" i="1"/>
  <c r="H2991" i="1"/>
  <c r="H3012" i="1"/>
  <c r="H3033" i="1"/>
  <c r="H3055" i="1"/>
  <c r="H3073" i="1"/>
  <c r="H3089" i="1"/>
  <c r="H369" i="1"/>
  <c r="H799" i="1"/>
  <c r="H1004" i="1"/>
  <c r="H1137" i="1"/>
  <c r="H1252" i="1"/>
  <c r="H1365" i="1"/>
  <c r="H1465" i="1"/>
  <c r="H1551" i="1"/>
  <c r="H1633" i="1"/>
  <c r="H1676" i="1"/>
  <c r="H1718" i="1"/>
  <c r="H1761" i="1"/>
  <c r="H1796" i="1"/>
  <c r="H1828" i="1"/>
  <c r="H1860" i="1"/>
  <c r="H1892" i="1"/>
  <c r="H1924" i="1"/>
  <c r="H1945" i="1"/>
  <c r="H1967" i="1"/>
  <c r="H1988" i="1"/>
  <c r="H2009" i="1"/>
  <c r="H2031" i="1"/>
  <c r="H2052" i="1"/>
  <c r="H2073" i="1"/>
  <c r="H2091" i="1"/>
  <c r="H2107" i="1"/>
  <c r="H2123" i="1"/>
  <c r="H2139" i="1"/>
  <c r="H2155" i="1"/>
  <c r="H2171" i="1"/>
  <c r="H2187" i="1"/>
  <c r="H2203" i="1"/>
  <c r="H2219" i="1"/>
  <c r="H2235" i="1"/>
  <c r="H2251" i="1"/>
  <c r="H2267" i="1"/>
  <c r="H2283" i="1"/>
  <c r="H2299" i="1"/>
  <c r="H2315" i="1"/>
  <c r="H2331" i="1"/>
  <c r="H2347" i="1"/>
  <c r="H2363" i="1"/>
  <c r="H2379" i="1"/>
  <c r="H2395" i="1"/>
  <c r="H2411" i="1"/>
  <c r="H2427" i="1"/>
  <c r="H2443" i="1"/>
  <c r="H2459" i="1"/>
  <c r="H2475" i="1"/>
  <c r="H2491" i="1"/>
  <c r="H2507" i="1"/>
  <c r="H2523" i="1"/>
  <c r="H2539" i="1"/>
  <c r="H2555" i="1"/>
  <c r="H2571" i="1"/>
  <c r="H2587" i="1"/>
  <c r="H2603" i="1"/>
  <c r="H2619" i="1"/>
  <c r="H2635" i="1"/>
  <c r="H2651" i="1"/>
  <c r="H2667" i="1"/>
  <c r="H2683" i="1"/>
  <c r="H2699" i="1"/>
  <c r="H2715" i="1"/>
  <c r="H2731" i="1"/>
  <c r="H2747" i="1"/>
  <c r="H2763" i="1"/>
  <c r="H2779" i="1"/>
  <c r="H2795" i="1"/>
  <c r="H2811" i="1"/>
  <c r="H2827" i="1"/>
  <c r="H2843" i="1"/>
  <c r="H2859" i="1"/>
  <c r="H2875" i="1"/>
  <c r="H2891" i="1"/>
  <c r="H2907" i="1"/>
  <c r="H2921" i="1"/>
  <c r="H2932" i="1"/>
  <c r="H2943" i="1"/>
  <c r="H2953" i="1"/>
  <c r="H2964" i="1"/>
  <c r="H2975" i="1"/>
  <c r="H2985" i="1"/>
  <c r="H2996" i="1"/>
  <c r="H3007" i="1"/>
  <c r="H3017" i="1"/>
  <c r="H3028" i="1"/>
  <c r="H3039" i="1"/>
  <c r="H3049" i="1"/>
  <c r="H3060" i="1"/>
  <c r="H3069" i="1"/>
  <c r="H3077" i="1"/>
  <c r="H3085" i="1"/>
  <c r="H3093" i="1"/>
  <c r="H3101" i="1"/>
  <c r="H3109" i="1"/>
  <c r="H3117" i="1"/>
  <c r="H3125" i="1"/>
  <c r="H3133" i="1"/>
  <c r="H3141" i="1"/>
  <c r="H3149" i="1"/>
  <c r="H3157" i="1"/>
  <c r="H3165" i="1"/>
  <c r="H3173" i="1"/>
  <c r="H3181" i="1"/>
  <c r="H3189" i="1"/>
  <c r="H3197" i="1"/>
  <c r="H3205" i="1"/>
  <c r="H3213" i="1"/>
  <c r="H3221" i="1"/>
  <c r="H3229" i="1"/>
  <c r="H3237" i="1"/>
  <c r="H3245" i="1"/>
  <c r="H3253" i="1"/>
  <c r="H3261" i="1"/>
  <c r="H3269" i="1"/>
  <c r="H3277" i="1"/>
  <c r="H3285" i="1"/>
  <c r="H3293" i="1"/>
  <c r="H3301" i="1"/>
  <c r="H3309" i="1"/>
  <c r="H3317" i="1"/>
  <c r="H3325" i="1"/>
  <c r="H3333" i="1"/>
  <c r="H3341" i="1"/>
  <c r="H3349" i="1"/>
  <c r="H3357" i="1"/>
  <c r="H3365" i="1"/>
  <c r="H3373" i="1"/>
  <c r="H3381" i="1"/>
  <c r="H3389" i="1"/>
  <c r="H3397" i="1"/>
  <c r="H3405" i="1"/>
  <c r="H3413" i="1"/>
  <c r="H3421" i="1"/>
  <c r="H3429" i="1"/>
  <c r="H3437" i="1"/>
  <c r="H3445" i="1"/>
  <c r="H3453" i="1"/>
  <c r="H3461" i="1"/>
  <c r="H3469" i="1"/>
  <c r="H3477" i="1"/>
  <c r="H3485" i="1"/>
  <c r="H3493" i="1"/>
  <c r="H3501" i="1"/>
  <c r="H3509" i="1"/>
  <c r="H3517" i="1"/>
  <c r="H3525" i="1"/>
  <c r="H3533" i="1"/>
  <c r="H3541" i="1"/>
  <c r="H3549" i="1"/>
  <c r="H3557" i="1"/>
  <c r="H3565" i="1"/>
  <c r="H3573" i="1"/>
  <c r="H3581" i="1"/>
  <c r="H3589" i="1"/>
  <c r="H3597" i="1"/>
  <c r="H3605" i="1"/>
  <c r="H3613" i="1"/>
  <c r="H3621" i="1"/>
  <c r="H3629" i="1"/>
  <c r="H3637" i="1"/>
  <c r="H3645" i="1"/>
  <c r="H3653" i="1"/>
  <c r="H3661" i="1"/>
  <c r="H3669" i="1"/>
  <c r="H3677" i="1"/>
  <c r="H3685" i="1"/>
  <c r="H3693" i="1"/>
  <c r="H3701" i="1"/>
  <c r="H3709" i="1"/>
  <c r="H3715" i="1"/>
  <c r="H3719" i="1"/>
  <c r="H3723" i="1"/>
  <c r="H3727" i="1"/>
  <c r="H3731" i="1"/>
  <c r="H3735" i="1"/>
  <c r="H3739" i="1"/>
  <c r="H3743" i="1"/>
  <c r="H3747" i="1"/>
  <c r="H3751" i="1"/>
  <c r="H3755" i="1"/>
  <c r="H3759" i="1"/>
  <c r="H3763" i="1"/>
  <c r="H3767" i="1"/>
  <c r="H3771" i="1"/>
  <c r="H3775" i="1"/>
  <c r="H3779" i="1"/>
  <c r="H3783" i="1"/>
  <c r="H3787" i="1"/>
  <c r="H3791" i="1"/>
  <c r="H3795" i="1"/>
  <c r="H3799" i="1"/>
  <c r="H3803" i="1"/>
  <c r="H3807" i="1"/>
  <c r="H3811" i="1"/>
  <c r="H3815" i="1"/>
  <c r="H3819" i="1"/>
  <c r="H3823" i="1"/>
  <c r="H3827" i="1"/>
  <c r="H3831" i="1"/>
  <c r="H3835" i="1"/>
  <c r="H3839" i="1"/>
  <c r="H3843" i="1"/>
  <c r="H3847" i="1"/>
  <c r="H3851" i="1"/>
  <c r="H3855" i="1"/>
  <c r="H3859" i="1"/>
  <c r="H3863" i="1"/>
  <c r="H3867" i="1"/>
  <c r="H3871" i="1"/>
  <c r="H3875" i="1"/>
  <c r="H3879" i="1"/>
  <c r="H3883" i="1"/>
  <c r="H3887" i="1"/>
  <c r="H3891" i="1"/>
  <c r="H3895" i="1"/>
  <c r="H3899" i="1"/>
  <c r="H3903" i="1"/>
  <c r="H3907" i="1"/>
  <c r="H3911" i="1"/>
  <c r="H3915" i="1"/>
  <c r="H3919" i="1"/>
  <c r="H3923" i="1"/>
  <c r="H3927" i="1"/>
  <c r="H3931" i="1"/>
  <c r="H3935" i="1"/>
  <c r="H3939" i="1"/>
  <c r="H3943" i="1"/>
  <c r="H3947" i="1"/>
  <c r="H3951" i="1"/>
  <c r="H3955" i="1"/>
  <c r="H3959" i="1"/>
  <c r="H3963" i="1"/>
  <c r="H3967" i="1"/>
  <c r="H3971" i="1"/>
  <c r="H3975" i="1"/>
  <c r="H3979" i="1"/>
  <c r="H3983" i="1"/>
  <c r="H3987" i="1"/>
  <c r="H3991" i="1"/>
  <c r="H3995" i="1"/>
  <c r="H3999" i="1"/>
  <c r="H4003" i="1"/>
  <c r="H4007" i="1"/>
  <c r="H4011" i="1"/>
  <c r="H4015" i="1"/>
  <c r="H4019" i="1"/>
  <c r="H4023" i="1"/>
  <c r="H4027" i="1"/>
  <c r="H4031" i="1"/>
  <c r="H4035" i="1"/>
  <c r="H4039" i="1"/>
  <c r="H4043" i="1"/>
  <c r="H4047" i="1"/>
  <c r="H4051" i="1"/>
  <c r="H4055" i="1"/>
  <c r="H4059" i="1"/>
  <c r="H4063" i="1"/>
  <c r="H4067" i="1"/>
  <c r="H4071" i="1"/>
  <c r="H4075" i="1"/>
  <c r="H4079" i="1"/>
  <c r="H4083" i="1"/>
  <c r="H4087" i="1"/>
  <c r="H4091" i="1"/>
  <c r="H4095" i="1"/>
  <c r="H4099" i="1"/>
  <c r="H4103" i="1"/>
  <c r="H4107" i="1"/>
  <c r="H4111" i="1"/>
  <c r="H4115" i="1"/>
  <c r="H4119" i="1"/>
  <c r="H4123" i="1"/>
  <c r="H4127" i="1"/>
  <c r="H4131" i="1"/>
  <c r="H4135" i="1"/>
  <c r="H4139" i="1"/>
  <c r="H4143" i="1"/>
  <c r="H4147" i="1"/>
  <c r="H4151" i="1"/>
  <c r="H4155" i="1"/>
  <c r="H4159" i="1"/>
  <c r="H4163" i="1"/>
  <c r="H4167" i="1"/>
  <c r="H4171" i="1"/>
  <c r="H4175" i="1"/>
  <c r="H4179" i="1"/>
  <c r="H4183" i="1"/>
  <c r="H4187" i="1"/>
  <c r="H4191" i="1"/>
  <c r="H4195" i="1"/>
  <c r="H4199" i="1"/>
  <c r="H4203" i="1"/>
  <c r="H4207" i="1"/>
  <c r="H4211" i="1"/>
  <c r="H4215" i="1"/>
  <c r="H4219" i="1"/>
  <c r="H4223" i="1"/>
  <c r="H4227" i="1"/>
  <c r="H4231" i="1"/>
  <c r="H4235" i="1"/>
  <c r="H4239" i="1"/>
  <c r="H4243" i="1"/>
  <c r="H4247" i="1"/>
  <c r="H4251" i="1"/>
  <c r="H4255" i="1"/>
  <c r="H4259" i="1"/>
  <c r="H4263" i="1"/>
  <c r="H4267" i="1"/>
  <c r="H4271" i="1"/>
  <c r="H4275" i="1"/>
  <c r="H4279" i="1"/>
  <c r="H4283" i="1"/>
  <c r="H4287" i="1"/>
  <c r="H4291" i="1"/>
  <c r="H4295" i="1"/>
  <c r="H4299" i="1"/>
  <c r="H4303" i="1"/>
  <c r="H4307" i="1"/>
  <c r="H4311" i="1"/>
  <c r="H4315" i="1"/>
  <c r="H4319" i="1"/>
  <c r="H4323" i="1"/>
  <c r="H4327" i="1"/>
  <c r="H4331" i="1"/>
  <c r="H4335" i="1"/>
  <c r="H4339" i="1"/>
  <c r="H4343" i="1"/>
  <c r="H4347" i="1"/>
  <c r="H4351" i="1"/>
  <c r="H4355" i="1"/>
  <c r="H4359" i="1"/>
  <c r="H4363" i="1"/>
  <c r="H4367" i="1"/>
  <c r="H4371" i="1"/>
  <c r="H4375" i="1"/>
  <c r="H4379" i="1"/>
  <c r="H4383" i="1"/>
  <c r="H4387" i="1"/>
  <c r="H4391" i="1"/>
  <c r="H4395" i="1"/>
  <c r="H4399" i="1"/>
  <c r="H4403" i="1"/>
  <c r="H4407" i="1"/>
  <c r="H4411" i="1"/>
  <c r="H4415" i="1"/>
  <c r="H4419" i="1"/>
  <c r="H4423" i="1"/>
  <c r="H4427" i="1"/>
  <c r="H4431" i="1"/>
  <c r="H4435" i="1"/>
  <c r="H4439" i="1"/>
  <c r="H4443" i="1"/>
  <c r="H4447" i="1"/>
  <c r="H4451" i="1"/>
  <c r="H4455" i="1"/>
  <c r="H4459" i="1"/>
  <c r="H4463" i="1"/>
  <c r="H4467" i="1"/>
  <c r="H4471" i="1"/>
  <c r="H4475" i="1"/>
  <c r="H4479" i="1"/>
  <c r="H4483" i="1"/>
  <c r="H4487" i="1"/>
  <c r="H4491" i="1"/>
  <c r="H4495" i="1"/>
  <c r="H4499" i="1"/>
  <c r="H4503" i="1"/>
  <c r="H4507" i="1"/>
  <c r="H4511" i="1"/>
  <c r="H4515" i="1"/>
  <c r="H4519" i="1"/>
  <c r="H4523" i="1"/>
  <c r="H4527" i="1"/>
  <c r="H4531" i="1"/>
  <c r="H4535" i="1"/>
  <c r="H4539" i="1"/>
  <c r="H4543" i="1"/>
  <c r="H4547" i="1"/>
  <c r="H4551" i="1"/>
  <c r="H4555" i="1"/>
  <c r="H4559" i="1"/>
  <c r="H4563" i="1"/>
  <c r="H4567" i="1"/>
  <c r="H4571" i="1"/>
  <c r="H4575" i="1"/>
  <c r="H4579" i="1"/>
  <c r="H4583" i="1"/>
  <c r="H4587" i="1"/>
  <c r="H4591" i="1"/>
  <c r="H4595" i="1"/>
  <c r="H4599" i="1"/>
  <c r="H4603" i="1"/>
  <c r="H4607" i="1"/>
  <c r="H4611" i="1"/>
  <c r="H4615" i="1"/>
  <c r="H4619" i="1"/>
  <c r="H4623" i="1"/>
  <c r="H4627" i="1"/>
  <c r="H4631" i="1"/>
  <c r="H4635" i="1"/>
  <c r="H4639" i="1"/>
  <c r="H4643" i="1"/>
  <c r="H4647" i="1"/>
  <c r="H4651" i="1"/>
  <c r="H4655" i="1"/>
  <c r="H4659" i="1"/>
  <c r="H4663" i="1"/>
  <c r="H4667" i="1"/>
  <c r="H4671" i="1"/>
  <c r="H4675" i="1"/>
  <c r="H4679" i="1"/>
  <c r="H4683" i="1"/>
  <c r="H4687" i="1"/>
  <c r="H4691" i="1"/>
  <c r="H4695" i="1"/>
  <c r="H4699" i="1"/>
  <c r="H506" i="1"/>
  <c r="H1051" i="1"/>
  <c r="H1172" i="1"/>
  <c r="H1285" i="1"/>
  <c r="H1399" i="1"/>
  <c r="H1491" i="1"/>
  <c r="H1576" i="1"/>
  <c r="H1645" i="1"/>
  <c r="H1688" i="1"/>
  <c r="H1730" i="1"/>
  <c r="H1805" i="1"/>
  <c r="H1869" i="1"/>
  <c r="H1931" i="1"/>
  <c r="H1973" i="1"/>
  <c r="H2016" i="1"/>
  <c r="H2059" i="1"/>
  <c r="H2096" i="1"/>
  <c r="H2128" i="1"/>
  <c r="H2160" i="1"/>
  <c r="H2192" i="1"/>
  <c r="H2224" i="1"/>
  <c r="H2256" i="1"/>
  <c r="H2288" i="1"/>
  <c r="H2320" i="1"/>
  <c r="H2352" i="1"/>
  <c r="H2384" i="1"/>
  <c r="H2416" i="1"/>
  <c r="H2448" i="1"/>
  <c r="H2480" i="1"/>
  <c r="H2512" i="1"/>
  <c r="H2544" i="1"/>
  <c r="H2576" i="1"/>
  <c r="H2608" i="1"/>
  <c r="H2640" i="1"/>
  <c r="H2672" i="1"/>
  <c r="H2704" i="1"/>
  <c r="H2736" i="1"/>
  <c r="H2768" i="1"/>
  <c r="H2800" i="1"/>
  <c r="H2832" i="1"/>
  <c r="H2864" i="1"/>
  <c r="H2896" i="1"/>
  <c r="H2925" i="1"/>
  <c r="H2947" i="1"/>
  <c r="H2968" i="1"/>
  <c r="H2989" i="1"/>
  <c r="H3011" i="1"/>
  <c r="H3032" i="1"/>
  <c r="H3053" i="1"/>
  <c r="H3072" i="1"/>
  <c r="H3088" i="1"/>
  <c r="H3104" i="1"/>
  <c r="H3120" i="1"/>
  <c r="H3136" i="1"/>
  <c r="H3152" i="1"/>
  <c r="H3168" i="1"/>
  <c r="H3184" i="1"/>
  <c r="H3200" i="1"/>
  <c r="H3216" i="1"/>
  <c r="H3232" i="1"/>
  <c r="H3248" i="1"/>
  <c r="H3264" i="1"/>
  <c r="H3280" i="1"/>
  <c r="H3296" i="1"/>
  <c r="H3312" i="1"/>
  <c r="H3328" i="1"/>
  <c r="H3344" i="1"/>
  <c r="H3360" i="1"/>
  <c r="H3376" i="1"/>
  <c r="H3392" i="1"/>
  <c r="H3416" i="1"/>
  <c r="H3432" i="1"/>
  <c r="H3448" i="1"/>
  <c r="H3464" i="1"/>
  <c r="H3480" i="1"/>
  <c r="H3488" i="1"/>
  <c r="H3504" i="1"/>
  <c r="H3520" i="1"/>
  <c r="H3536" i="1"/>
  <c r="H3552" i="1"/>
  <c r="H3568" i="1"/>
  <c r="H3584" i="1"/>
  <c r="H3600" i="1"/>
  <c r="H3616" i="1"/>
  <c r="H3640" i="1"/>
  <c r="H3656" i="1"/>
  <c r="H3672" i="1"/>
  <c r="H3688" i="1"/>
  <c r="H3704" i="1"/>
  <c r="H3716" i="1"/>
  <c r="H3724" i="1"/>
  <c r="H3732" i="1"/>
  <c r="H3740" i="1"/>
  <c r="H3748" i="1"/>
  <c r="H3756" i="1"/>
  <c r="H3764" i="1"/>
  <c r="H3772" i="1"/>
  <c r="H3780" i="1"/>
  <c r="H3788" i="1"/>
  <c r="H3796" i="1"/>
  <c r="H3804" i="1"/>
  <c r="H3812" i="1"/>
  <c r="H3820" i="1"/>
  <c r="H3828" i="1"/>
  <c r="H3836" i="1"/>
  <c r="H3844" i="1"/>
  <c r="H3852" i="1"/>
  <c r="H3860" i="1"/>
  <c r="H3868" i="1"/>
  <c r="H3876" i="1"/>
  <c r="H3884" i="1"/>
  <c r="H3892" i="1"/>
  <c r="H3900" i="1"/>
  <c r="H3908" i="1"/>
  <c r="H3916" i="1"/>
  <c r="H3924" i="1"/>
  <c r="H3932" i="1"/>
  <c r="H3940" i="1"/>
  <c r="H3948" i="1"/>
  <c r="H3956" i="1"/>
  <c r="H3964" i="1"/>
  <c r="H3972" i="1"/>
  <c r="H3980" i="1"/>
  <c r="H3988" i="1"/>
  <c r="H3996" i="1"/>
  <c r="H4004" i="1"/>
  <c r="H4012" i="1"/>
  <c r="H4020" i="1"/>
  <c r="H4028" i="1"/>
  <c r="H4036" i="1"/>
  <c r="H4044" i="1"/>
  <c r="H4052" i="1"/>
  <c r="H4060" i="1"/>
  <c r="H4068" i="1"/>
  <c r="H4076" i="1"/>
  <c r="H4084" i="1"/>
  <c r="H4096" i="1"/>
  <c r="H4100" i="1"/>
  <c r="H4104" i="1"/>
  <c r="H4108" i="1"/>
  <c r="H4112" i="1"/>
  <c r="H4116" i="1"/>
  <c r="H4120" i="1"/>
  <c r="H4124" i="1"/>
  <c r="H4128" i="1"/>
  <c r="H4132" i="1"/>
  <c r="H4136" i="1"/>
  <c r="H4144" i="1"/>
  <c r="H4148" i="1"/>
  <c r="H4152" i="1"/>
  <c r="H4160" i="1"/>
  <c r="H4168" i="1"/>
  <c r="H4176" i="1"/>
  <c r="H4184" i="1"/>
  <c r="H4192" i="1"/>
  <c r="H4200" i="1"/>
  <c r="H4208" i="1"/>
  <c r="H4216" i="1"/>
  <c r="H4224" i="1"/>
  <c r="H4232" i="1"/>
  <c r="H4240" i="1"/>
  <c r="H4248" i="1"/>
  <c r="H4256" i="1"/>
  <c r="H4264" i="1"/>
  <c r="H4272" i="1"/>
  <c r="H4280" i="1"/>
  <c r="H4288" i="1"/>
  <c r="H4296" i="1"/>
  <c r="H4304" i="1"/>
  <c r="H4312" i="1"/>
  <c r="H4320" i="1"/>
  <c r="H4328" i="1"/>
  <c r="H4336" i="1"/>
  <c r="H4344" i="1"/>
  <c r="H4352" i="1"/>
  <c r="H4360" i="1"/>
  <c r="H4368" i="1"/>
  <c r="H4376" i="1"/>
  <c r="H4384" i="1"/>
  <c r="H4392" i="1"/>
  <c r="H4400" i="1"/>
  <c r="H4408" i="1"/>
  <c r="H4416" i="1"/>
  <c r="H4424" i="1"/>
  <c r="H4432" i="1"/>
  <c r="H4440" i="1"/>
  <c r="H4448" i="1"/>
  <c r="H4456" i="1"/>
  <c r="H4464" i="1"/>
  <c r="H4472" i="1"/>
  <c r="H4480" i="1"/>
  <c r="H4488" i="1"/>
  <c r="H4496" i="1"/>
  <c r="H4504" i="1"/>
  <c r="H4512" i="1"/>
  <c r="H4520" i="1"/>
  <c r="H4528" i="1"/>
  <c r="H4536" i="1"/>
  <c r="H4544" i="1"/>
  <c r="H4552" i="1"/>
  <c r="H4560" i="1"/>
  <c r="H4568" i="1"/>
  <c r="H4576" i="1"/>
  <c r="H4584" i="1"/>
  <c r="H4592" i="1"/>
  <c r="H4600" i="1"/>
  <c r="H4608" i="1"/>
  <c r="H4616" i="1"/>
  <c r="H4624" i="1"/>
  <c r="H4632" i="1"/>
  <c r="H4640" i="1"/>
  <c r="H4648" i="1"/>
  <c r="H4656" i="1"/>
  <c r="H4664" i="1"/>
  <c r="H4672" i="1"/>
  <c r="H4680" i="1"/>
  <c r="H4688" i="1"/>
  <c r="H4696" i="1"/>
  <c r="H912" i="1"/>
  <c r="H1081" i="1"/>
  <c r="H1308" i="1"/>
  <c r="H1508" i="1"/>
  <c r="H1654" i="1"/>
  <c r="H1740" i="1"/>
  <c r="H1812" i="1"/>
  <c r="H1876" i="1"/>
  <c r="H1935" i="1"/>
  <c r="H1977" i="1"/>
  <c r="H2041" i="1"/>
  <c r="H2083" i="1"/>
  <c r="H2115" i="1"/>
  <c r="H2147" i="1"/>
  <c r="H2179" i="1"/>
  <c r="H2211" i="1"/>
  <c r="H2243" i="1"/>
  <c r="H2275" i="1"/>
  <c r="H2307" i="1"/>
  <c r="H2339" i="1"/>
  <c r="H2371" i="1"/>
  <c r="H2403" i="1"/>
  <c r="H2435" i="1"/>
  <c r="H2467" i="1"/>
  <c r="H2499" i="1"/>
  <c r="H2531" i="1"/>
  <c r="H2563" i="1"/>
  <c r="H2595" i="1"/>
  <c r="H2627" i="1"/>
  <c r="H2659" i="1"/>
  <c r="H2691" i="1"/>
  <c r="H2723" i="1"/>
  <c r="H2755" i="1"/>
  <c r="H2787" i="1"/>
  <c r="H2819" i="1"/>
  <c r="H2851" i="1"/>
  <c r="H2883" i="1"/>
  <c r="H2915" i="1"/>
  <c r="H2937" i="1"/>
  <c r="H2959" i="1"/>
  <c r="H2980" i="1"/>
  <c r="H3001" i="1"/>
  <c r="H3023" i="1"/>
  <c r="H3044" i="1"/>
  <c r="H3065" i="1"/>
  <c r="H3081" i="1"/>
  <c r="H3097" i="1"/>
  <c r="H3129" i="1"/>
  <c r="H3161" i="1"/>
  <c r="H3193" i="1"/>
  <c r="H3225" i="1"/>
  <c r="H3257" i="1"/>
  <c r="H3289" i="1"/>
  <c r="H3321" i="1"/>
  <c r="H3353" i="1"/>
  <c r="H3385" i="1"/>
  <c r="H3417" i="1"/>
  <c r="H3449" i="1"/>
  <c r="H3481" i="1"/>
  <c r="H3513" i="1"/>
  <c r="H3545" i="1"/>
  <c r="H3577" i="1"/>
  <c r="H3609" i="1"/>
  <c r="H3641" i="1"/>
  <c r="H3673" i="1"/>
  <c r="H3705" i="1"/>
  <c r="H3725" i="1"/>
  <c r="H3741" i="1"/>
  <c r="H3757" i="1"/>
  <c r="H3773" i="1"/>
  <c r="H3789" i="1"/>
  <c r="H3805" i="1"/>
  <c r="H3821" i="1"/>
  <c r="H3837" i="1"/>
  <c r="H3853" i="1"/>
  <c r="H3869" i="1"/>
  <c r="H3885" i="1"/>
  <c r="H3901" i="1"/>
  <c r="H3917" i="1"/>
  <c r="H3933" i="1"/>
  <c r="H3949" i="1"/>
  <c r="H3965" i="1"/>
  <c r="H3981" i="1"/>
  <c r="H3997" i="1"/>
  <c r="H4013" i="1"/>
  <c r="H4029" i="1"/>
  <c r="H4045" i="1"/>
  <c r="H4061" i="1"/>
  <c r="H4077" i="1"/>
  <c r="H4093" i="1"/>
  <c r="H4109" i="1"/>
  <c r="H4125" i="1"/>
  <c r="H4141" i="1"/>
  <c r="H4157" i="1"/>
  <c r="H4173" i="1"/>
  <c r="H4189" i="1"/>
  <c r="H4205" i="1"/>
  <c r="H4221" i="1"/>
  <c r="H4237" i="1"/>
  <c r="H4253" i="1"/>
  <c r="H4269" i="1"/>
  <c r="H4285" i="1"/>
  <c r="H4301" i="1"/>
  <c r="H4317" i="1"/>
  <c r="H4333" i="1"/>
  <c r="H4349" i="1"/>
  <c r="H4365" i="1"/>
  <c r="H4381" i="1"/>
  <c r="H4397" i="1"/>
  <c r="H4413" i="1"/>
  <c r="H4429" i="1"/>
  <c r="H4445" i="1"/>
  <c r="H4461" i="1"/>
  <c r="H4477" i="1"/>
  <c r="H4493" i="1"/>
  <c r="H4509" i="1"/>
  <c r="H4525" i="1"/>
  <c r="H4541" i="1"/>
  <c r="H4557" i="1"/>
  <c r="H4573" i="1"/>
  <c r="H4589" i="1"/>
  <c r="H4605" i="1"/>
  <c r="H4621" i="1"/>
  <c r="H4637" i="1"/>
  <c r="H4653" i="1"/>
  <c r="H4669" i="1"/>
  <c r="H4685" i="1"/>
  <c r="H3877" i="1"/>
  <c r="H3925" i="1"/>
  <c r="H3957" i="1"/>
  <c r="H3989" i="1"/>
  <c r="H4021" i="1"/>
  <c r="H4053" i="1"/>
  <c r="H4085" i="1"/>
  <c r="H4117" i="1"/>
  <c r="H4149" i="1"/>
  <c r="H4181" i="1"/>
  <c r="H4213" i="1"/>
  <c r="H4245" i="1"/>
  <c r="H4277" i="1"/>
  <c r="H4309" i="1"/>
  <c r="H4341" i="1"/>
  <c r="H4373" i="1"/>
  <c r="H4405" i="1"/>
  <c r="H4437" i="1"/>
  <c r="H4469" i="1"/>
  <c r="H4501" i="1"/>
  <c r="H4533" i="1"/>
  <c r="H4565" i="1"/>
  <c r="H4597" i="1"/>
  <c r="H4629" i="1"/>
  <c r="H4661" i="1"/>
  <c r="H4693" i="1"/>
  <c r="H3153" i="1"/>
  <c r="H3217" i="1"/>
  <c r="H3281" i="1"/>
  <c r="H3345" i="1"/>
  <c r="H3409" i="1"/>
  <c r="H3473" i="1"/>
  <c r="H3537" i="1"/>
  <c r="H3601" i="1"/>
  <c r="H3665" i="1"/>
  <c r="H3721" i="1"/>
  <c r="H3753" i="1"/>
  <c r="H3785" i="1"/>
  <c r="H3817" i="1"/>
  <c r="H3849" i="1"/>
  <c r="H3881" i="1"/>
  <c r="H3913" i="1"/>
  <c r="H3945" i="1"/>
  <c r="H3993" i="1"/>
  <c r="H4009" i="1"/>
  <c r="H4041" i="1"/>
  <c r="H4073" i="1"/>
  <c r="H4105" i="1"/>
  <c r="H4137" i="1"/>
  <c r="H4169" i="1"/>
  <c r="H4201" i="1"/>
  <c r="H4233" i="1"/>
  <c r="H4265" i="1"/>
  <c r="H4297" i="1"/>
  <c r="H4329" i="1"/>
  <c r="H4361" i="1"/>
  <c r="H4393" i="1"/>
  <c r="H4425" i="1"/>
  <c r="H4457" i="1"/>
  <c r="H4489" i="1"/>
  <c r="H4521" i="1"/>
  <c r="H4553" i="1"/>
  <c r="H4585" i="1"/>
  <c r="H4617" i="1"/>
  <c r="H4649" i="1"/>
  <c r="H4681" i="1"/>
  <c r="H3105" i="1"/>
  <c r="H3137" i="1"/>
  <c r="H3169" i="1"/>
  <c r="H3201" i="1"/>
  <c r="H3233" i="1"/>
  <c r="H3265" i="1"/>
  <c r="H3297" i="1"/>
  <c r="H3329" i="1"/>
  <c r="H3361" i="1"/>
  <c r="H3393" i="1"/>
  <c r="H3425" i="1"/>
  <c r="H3457" i="1"/>
  <c r="H3489" i="1"/>
  <c r="H3521" i="1"/>
  <c r="H3553" i="1"/>
  <c r="H3585" i="1"/>
  <c r="H3617" i="1"/>
  <c r="H3649" i="1"/>
  <c r="H3681" i="1"/>
  <c r="H3713" i="1"/>
  <c r="H3729" i="1"/>
  <c r="H3745" i="1"/>
  <c r="H3761" i="1"/>
  <c r="H3777" i="1"/>
  <c r="H3793" i="1"/>
  <c r="H3809" i="1"/>
  <c r="H3825" i="1"/>
  <c r="H3841" i="1"/>
  <c r="H3857" i="1"/>
  <c r="H3873" i="1"/>
  <c r="H3889" i="1"/>
  <c r="H3905" i="1"/>
  <c r="H3921" i="1"/>
  <c r="H3937" i="1"/>
  <c r="H3953" i="1"/>
  <c r="H3969" i="1"/>
  <c r="H3985" i="1"/>
  <c r="H4001" i="1"/>
  <c r="H4017" i="1"/>
  <c r="H4033" i="1"/>
  <c r="H4049" i="1"/>
  <c r="H4065" i="1"/>
  <c r="H4081" i="1"/>
  <c r="H4097" i="1"/>
  <c r="H4113" i="1"/>
  <c r="H4129" i="1"/>
  <c r="H4145" i="1"/>
  <c r="H4161" i="1"/>
  <c r="H4177" i="1"/>
  <c r="H4193" i="1"/>
  <c r="H4209" i="1"/>
  <c r="H4225" i="1"/>
  <c r="H4241" i="1"/>
  <c r="H4257" i="1"/>
  <c r="H4273" i="1"/>
  <c r="H4289" i="1"/>
  <c r="H4305" i="1"/>
  <c r="H4321" i="1"/>
  <c r="H4337" i="1"/>
  <c r="H4353" i="1"/>
  <c r="H4369" i="1"/>
  <c r="H4385" i="1"/>
  <c r="H4401" i="1"/>
  <c r="H4417" i="1"/>
  <c r="H4433" i="1"/>
  <c r="H4449" i="1"/>
  <c r="H4465" i="1"/>
  <c r="H4481" i="1"/>
  <c r="H4497" i="1"/>
  <c r="H4513" i="1"/>
  <c r="H4529" i="1"/>
  <c r="H4545" i="1"/>
  <c r="H4561" i="1"/>
  <c r="H4577" i="1"/>
  <c r="H4593" i="1"/>
  <c r="H4609" i="1"/>
  <c r="H4625" i="1"/>
  <c r="H4641" i="1"/>
  <c r="H4657" i="1"/>
  <c r="H4673" i="1"/>
  <c r="H4689" i="1"/>
  <c r="H3113" i="1"/>
  <c r="H3145" i="1"/>
  <c r="H3177" i="1"/>
  <c r="H3209" i="1"/>
  <c r="H3241" i="1"/>
  <c r="H3273" i="1"/>
  <c r="H3305" i="1"/>
  <c r="H3337" i="1"/>
  <c r="H3369" i="1"/>
  <c r="H3401" i="1"/>
  <c r="H3433" i="1"/>
  <c r="H3465" i="1"/>
  <c r="H3497" i="1"/>
  <c r="H3529" i="1"/>
  <c r="H3561" i="1"/>
  <c r="H3593" i="1"/>
  <c r="H3625" i="1"/>
  <c r="H3657" i="1"/>
  <c r="H3689" i="1"/>
  <c r="H3717" i="1"/>
  <c r="H3733" i="1"/>
  <c r="H3749" i="1"/>
  <c r="H3765" i="1"/>
  <c r="H3781" i="1"/>
  <c r="H3797" i="1"/>
  <c r="H3813" i="1"/>
  <c r="H3829" i="1"/>
  <c r="H3845" i="1"/>
  <c r="H3861" i="1"/>
  <c r="H3893" i="1"/>
  <c r="H3909" i="1"/>
  <c r="H3941" i="1"/>
  <c r="H3973" i="1"/>
  <c r="H4005" i="1"/>
  <c r="H4037" i="1"/>
  <c r="H4069" i="1"/>
  <c r="H4101" i="1"/>
  <c r="H4133" i="1"/>
  <c r="H4165" i="1"/>
  <c r="H4197" i="1"/>
  <c r="H4229" i="1"/>
  <c r="H4261" i="1"/>
  <c r="H4293" i="1"/>
  <c r="H4325" i="1"/>
  <c r="H4357" i="1"/>
  <c r="H4389" i="1"/>
  <c r="H4421" i="1"/>
  <c r="H4453" i="1"/>
  <c r="H4485" i="1"/>
  <c r="H4517" i="1"/>
  <c r="H4549" i="1"/>
  <c r="H4581" i="1"/>
  <c r="H4613" i="1"/>
  <c r="H4645" i="1"/>
  <c r="H4677" i="1"/>
  <c r="H3121" i="1"/>
  <c r="H3185" i="1"/>
  <c r="H3249" i="1"/>
  <c r="H3313" i="1"/>
  <c r="H3377" i="1"/>
  <c r="H3441" i="1"/>
  <c r="H3505" i="1"/>
  <c r="H3569" i="1"/>
  <c r="H3633" i="1"/>
  <c r="H3697" i="1"/>
  <c r="H3737" i="1"/>
  <c r="H3769" i="1"/>
  <c r="H3801" i="1"/>
  <c r="H3833" i="1"/>
  <c r="H3865" i="1"/>
  <c r="H3897" i="1"/>
  <c r="H3929" i="1"/>
  <c r="H3961" i="1"/>
  <c r="H3977" i="1"/>
  <c r="H4025" i="1"/>
  <c r="H4057" i="1"/>
  <c r="H4089" i="1"/>
  <c r="H4121" i="1"/>
  <c r="H4153" i="1"/>
  <c r="H4185" i="1"/>
  <c r="H4217" i="1"/>
  <c r="H4249" i="1"/>
  <c r="H4281" i="1"/>
  <c r="H4313" i="1"/>
  <c r="H4345" i="1"/>
  <c r="H4377" i="1"/>
  <c r="H4409" i="1"/>
  <c r="H4441" i="1"/>
  <c r="H4473" i="1"/>
  <c r="H4505" i="1"/>
  <c r="H4537" i="1"/>
  <c r="I4537" i="1" s="1"/>
  <c r="L4537" i="1" s="1"/>
  <c r="H4569" i="1"/>
  <c r="H4601" i="1"/>
  <c r="H4633" i="1"/>
  <c r="H4665" i="1"/>
  <c r="I4665" i="1" s="1"/>
  <c r="L4665" i="1" s="1"/>
  <c r="H4697" i="1"/>
  <c r="I4281" i="1" l="1"/>
  <c r="L4281" i="1" s="1"/>
  <c r="I3769" i="1"/>
  <c r="L3769" i="1" s="1"/>
  <c r="I4549" i="1"/>
  <c r="L4549" i="1" s="1"/>
  <c r="I3909" i="1"/>
  <c r="L3909" i="1" s="1"/>
  <c r="I3177" i="1"/>
  <c r="L3177" i="1" s="1"/>
  <c r="I4481" i="1"/>
  <c r="L4481" i="1" s="1"/>
  <c r="I4225" i="1"/>
  <c r="L4225" i="1" s="1"/>
  <c r="I3969" i="1"/>
  <c r="L3969" i="1" s="1"/>
  <c r="I3713" i="1"/>
  <c r="L3713" i="1" s="1"/>
  <c r="I3201" i="1"/>
  <c r="L3201" i="1" s="1"/>
  <c r="I4505" i="1"/>
  <c r="L4505" i="1" s="1"/>
  <c r="I3977" i="1"/>
  <c r="L3977" i="1" s="1"/>
  <c r="I3505" i="1"/>
  <c r="L3505" i="1" s="1"/>
  <c r="I3249" i="1"/>
  <c r="L3249" i="1" s="1"/>
  <c r="I4645" i="1"/>
  <c r="L4645" i="1" s="1"/>
  <c r="I4517" i="1"/>
  <c r="L4517" i="1" s="1"/>
  <c r="I4389" i="1"/>
  <c r="L4389" i="1" s="1"/>
  <c r="I4261" i="1"/>
  <c r="L4261" i="1" s="1"/>
  <c r="I4133" i="1"/>
  <c r="L4133" i="1" s="1"/>
  <c r="I4005" i="1"/>
  <c r="L4005" i="1" s="1"/>
  <c r="I3893" i="1"/>
  <c r="L3893" i="1" s="1"/>
  <c r="I3813" i="1"/>
  <c r="L3813" i="1" s="1"/>
  <c r="I3749" i="1"/>
  <c r="L3749" i="1" s="1"/>
  <c r="I3657" i="1"/>
  <c r="L3657" i="1" s="1"/>
  <c r="I3529" i="1"/>
  <c r="L3529" i="1" s="1"/>
  <c r="I3401" i="1"/>
  <c r="L3401" i="1" s="1"/>
  <c r="I3273" i="1"/>
  <c r="L3273" i="1" s="1"/>
  <c r="I3145" i="1"/>
  <c r="L3145" i="1" s="1"/>
  <c r="I4657" i="1"/>
  <c r="L4657" i="1" s="1"/>
  <c r="I4593" i="1"/>
  <c r="L4593" i="1" s="1"/>
  <c r="I4529" i="1"/>
  <c r="L4529" i="1" s="1"/>
  <c r="I4465" i="1"/>
  <c r="L4465" i="1" s="1"/>
  <c r="I4401" i="1"/>
  <c r="L4401" i="1" s="1"/>
  <c r="I4337" i="1"/>
  <c r="L4337" i="1" s="1"/>
  <c r="I4273" i="1"/>
  <c r="L4273" i="1" s="1"/>
  <c r="I4209" i="1"/>
  <c r="L4209" i="1" s="1"/>
  <c r="I4145" i="1"/>
  <c r="L4145" i="1" s="1"/>
  <c r="I4081" i="1"/>
  <c r="L4081" i="1" s="1"/>
  <c r="I4017" i="1"/>
  <c r="L4017" i="1" s="1"/>
  <c r="I3953" i="1"/>
  <c r="L3953" i="1" s="1"/>
  <c r="I3889" i="1"/>
  <c r="L3889" i="1" s="1"/>
  <c r="I3825" i="1"/>
  <c r="L3825" i="1" s="1"/>
  <c r="I3761" i="1"/>
  <c r="L3761" i="1" s="1"/>
  <c r="I3681" i="1"/>
  <c r="L3681" i="1" s="1"/>
  <c r="I3553" i="1"/>
  <c r="L3553" i="1" s="1"/>
  <c r="I3425" i="1"/>
  <c r="L3425" i="1" s="1"/>
  <c r="I3297" i="1"/>
  <c r="L3297" i="1" s="1"/>
  <c r="I3169" i="1"/>
  <c r="L3169" i="1" s="1"/>
  <c r="I4649" i="1"/>
  <c r="L4649" i="1" s="1"/>
  <c r="I4521" i="1"/>
  <c r="L4521" i="1" s="1"/>
  <c r="I4393" i="1"/>
  <c r="L4393" i="1" s="1"/>
  <c r="I4265" i="1"/>
  <c r="L4265" i="1" s="1"/>
  <c r="I4137" i="1"/>
  <c r="L4137" i="1" s="1"/>
  <c r="I4009" i="1"/>
  <c r="L4009" i="1" s="1"/>
  <c r="I3881" i="1"/>
  <c r="L3881" i="1" s="1"/>
  <c r="I3753" i="1"/>
  <c r="L3753" i="1" s="1"/>
  <c r="I3537" i="1"/>
  <c r="L3537" i="1" s="1"/>
  <c r="I3281" i="1"/>
  <c r="L3281" i="1" s="1"/>
  <c r="I4661" i="1"/>
  <c r="L4661" i="1" s="1"/>
  <c r="I4533" i="1"/>
  <c r="L4533" i="1" s="1"/>
  <c r="I4405" i="1"/>
  <c r="L4405" i="1" s="1"/>
  <c r="I4277" i="1"/>
  <c r="L4277" i="1" s="1"/>
  <c r="I4149" i="1"/>
  <c r="L4149" i="1" s="1"/>
  <c r="I4021" i="1"/>
  <c r="L4021" i="1" s="1"/>
  <c r="I3877" i="1"/>
  <c r="L3877" i="1" s="1"/>
  <c r="I4637" i="1"/>
  <c r="L4637" i="1" s="1"/>
  <c r="I4573" i="1"/>
  <c r="L4573" i="1" s="1"/>
  <c r="I4509" i="1"/>
  <c r="L4509" i="1" s="1"/>
  <c r="I4445" i="1"/>
  <c r="L4445" i="1" s="1"/>
  <c r="I4381" i="1"/>
  <c r="L4381" i="1" s="1"/>
  <c r="I4317" i="1"/>
  <c r="L4317" i="1" s="1"/>
  <c r="I4253" i="1"/>
  <c r="L4253" i="1" s="1"/>
  <c r="I4189" i="1"/>
  <c r="L4189" i="1" s="1"/>
  <c r="I4125" i="1"/>
  <c r="L4125" i="1" s="1"/>
  <c r="I4061" i="1"/>
  <c r="L4061" i="1" s="1"/>
  <c r="I3997" i="1"/>
  <c r="L3997" i="1" s="1"/>
  <c r="I3933" i="1"/>
  <c r="L3933" i="1" s="1"/>
  <c r="I3869" i="1"/>
  <c r="L3869" i="1" s="1"/>
  <c r="I3805" i="1"/>
  <c r="L3805" i="1" s="1"/>
  <c r="I3741" i="1"/>
  <c r="L3741" i="1" s="1"/>
  <c r="I3641" i="1"/>
  <c r="L3641" i="1" s="1"/>
  <c r="I3513" i="1"/>
  <c r="L3513" i="1" s="1"/>
  <c r="I3385" i="1"/>
  <c r="L3385" i="1" s="1"/>
  <c r="I3257" i="1"/>
  <c r="L3257" i="1" s="1"/>
  <c r="I3129" i="1"/>
  <c r="L3129" i="1" s="1"/>
  <c r="I3044" i="1"/>
  <c r="L3044" i="1" s="1"/>
  <c r="I2959" i="1"/>
  <c r="L2959" i="1" s="1"/>
  <c r="I2851" i="1"/>
  <c r="L2851" i="1" s="1"/>
  <c r="I2723" i="1"/>
  <c r="L2723" i="1" s="1"/>
  <c r="I2595" i="1"/>
  <c r="L2595" i="1" s="1"/>
  <c r="I2467" i="1"/>
  <c r="L2467" i="1" s="1"/>
  <c r="I2339" i="1"/>
  <c r="L2339" i="1" s="1"/>
  <c r="I2211" i="1"/>
  <c r="L2211" i="1" s="1"/>
  <c r="I2083" i="1"/>
  <c r="L2083" i="1" s="1"/>
  <c r="I1876" i="1"/>
  <c r="L1876" i="1" s="1"/>
  <c r="I1508" i="1"/>
  <c r="L1508" i="1" s="1"/>
  <c r="I4696" i="1"/>
  <c r="L4696" i="1" s="1"/>
  <c r="I4664" i="1"/>
  <c r="L4664" i="1" s="1"/>
  <c r="I4632" i="1"/>
  <c r="L4632" i="1" s="1"/>
  <c r="I4600" i="1"/>
  <c r="L4600" i="1" s="1"/>
  <c r="I4568" i="1"/>
  <c r="L4568" i="1" s="1"/>
  <c r="I4536" i="1"/>
  <c r="L4536" i="1" s="1"/>
  <c r="I4504" i="1"/>
  <c r="L4504" i="1" s="1"/>
  <c r="I4472" i="1"/>
  <c r="L4472" i="1" s="1"/>
  <c r="I4440" i="1"/>
  <c r="L4440" i="1" s="1"/>
  <c r="I4408" i="1"/>
  <c r="L4408" i="1" s="1"/>
  <c r="I4376" i="1"/>
  <c r="L4376" i="1" s="1"/>
  <c r="I4344" i="1"/>
  <c r="L4344" i="1" s="1"/>
  <c r="I4312" i="1"/>
  <c r="L4312" i="1" s="1"/>
  <c r="I4280" i="1"/>
  <c r="L4280" i="1" s="1"/>
  <c r="I4248" i="1"/>
  <c r="L4248" i="1" s="1"/>
  <c r="I4216" i="1"/>
  <c r="L4216" i="1" s="1"/>
  <c r="I4184" i="1"/>
  <c r="L4184" i="1" s="1"/>
  <c r="I4152" i="1"/>
  <c r="L4152" i="1" s="1"/>
  <c r="I4132" i="1"/>
  <c r="L4132" i="1" s="1"/>
  <c r="I4116" i="1"/>
  <c r="L4116" i="1" s="1"/>
  <c r="I4100" i="1"/>
  <c r="L4100" i="1" s="1"/>
  <c r="I4068" i="1"/>
  <c r="L4068" i="1" s="1"/>
  <c r="I4036" i="1"/>
  <c r="L4036" i="1" s="1"/>
  <c r="I4004" i="1"/>
  <c r="L4004" i="1" s="1"/>
  <c r="I3972" i="1"/>
  <c r="L3972" i="1" s="1"/>
  <c r="I3940" i="1"/>
  <c r="L3940" i="1" s="1"/>
  <c r="I3908" i="1"/>
  <c r="L3908" i="1" s="1"/>
  <c r="I3876" i="1"/>
  <c r="L3876" i="1" s="1"/>
  <c r="I3844" i="1"/>
  <c r="L3844" i="1" s="1"/>
  <c r="I3812" i="1"/>
  <c r="L3812" i="1" s="1"/>
  <c r="I3780" i="1"/>
  <c r="L3780" i="1" s="1"/>
  <c r="I3748" i="1"/>
  <c r="L3748" i="1" s="1"/>
  <c r="I3716" i="1"/>
  <c r="L3716" i="1" s="1"/>
  <c r="I3656" i="1"/>
  <c r="L3656" i="1" s="1"/>
  <c r="I3584" i="1"/>
  <c r="L3584" i="1" s="1"/>
  <c r="I3520" i="1"/>
  <c r="L3520" i="1" s="1"/>
  <c r="I3464" i="1"/>
  <c r="L3464" i="1" s="1"/>
  <c r="I3392" i="1"/>
  <c r="L3392" i="1" s="1"/>
  <c r="I3328" i="1"/>
  <c r="L3328" i="1" s="1"/>
  <c r="I3264" i="1"/>
  <c r="L3264" i="1" s="1"/>
  <c r="I3200" i="1"/>
  <c r="L3200" i="1" s="1"/>
  <c r="I3136" i="1"/>
  <c r="L3136" i="1" s="1"/>
  <c r="I3072" i="1"/>
  <c r="L3072" i="1" s="1"/>
  <c r="I4025" i="1"/>
  <c r="L4025" i="1" s="1"/>
  <c r="I3313" i="1"/>
  <c r="L3313" i="1" s="1"/>
  <c r="I4293" i="1"/>
  <c r="L4293" i="1" s="1"/>
  <c r="I3829" i="1"/>
  <c r="L3829" i="1" s="1"/>
  <c r="I3561" i="1"/>
  <c r="L3561" i="1" s="1"/>
  <c r="I4673" i="1"/>
  <c r="L4673" i="1" s="1"/>
  <c r="I4417" i="1"/>
  <c r="L4417" i="1" s="1"/>
  <c r="I4161" i="1"/>
  <c r="L4161" i="1" s="1"/>
  <c r="I3905" i="1"/>
  <c r="L3905" i="1" s="1"/>
  <c r="I3585" i="1"/>
  <c r="L3585" i="1" s="1"/>
  <c r="I4681" i="1"/>
  <c r="L4681" i="1" s="1"/>
  <c r="I4377" i="1"/>
  <c r="L4377" i="1" s="1"/>
  <c r="I4121" i="1"/>
  <c r="L4121" i="1" s="1"/>
  <c r="I3737" i="1"/>
  <c r="L3737" i="1" s="1"/>
  <c r="I4473" i="1"/>
  <c r="L4473" i="1" s="1"/>
  <c r="I4217" i="1"/>
  <c r="L4217" i="1" s="1"/>
  <c r="I3961" i="1"/>
  <c r="L3961" i="1" s="1"/>
  <c r="I3697" i="1"/>
  <c r="L3697" i="1" s="1"/>
  <c r="I3185" i="1"/>
  <c r="L3185" i="1" s="1"/>
  <c r="I4485" i="1"/>
  <c r="L4485" i="1" s="1"/>
  <c r="I4229" i="1"/>
  <c r="L4229" i="1" s="1"/>
  <c r="I3973" i="1"/>
  <c r="L3973" i="1" s="1"/>
  <c r="I3797" i="1"/>
  <c r="L3797" i="1" s="1"/>
  <c r="I3625" i="1"/>
  <c r="L3625" i="1" s="1"/>
  <c r="I3369" i="1"/>
  <c r="L3369" i="1" s="1"/>
  <c r="I3113" i="1"/>
  <c r="L3113" i="1" s="1"/>
  <c r="I4577" i="1"/>
  <c r="L4577" i="1" s="1"/>
  <c r="I4449" i="1"/>
  <c r="L4449" i="1" s="1"/>
  <c r="I4321" i="1"/>
  <c r="L4321" i="1" s="1"/>
  <c r="I4193" i="1"/>
  <c r="L4193" i="1" s="1"/>
  <c r="I4065" i="1"/>
  <c r="L4065" i="1" s="1"/>
  <c r="I4001" i="1"/>
  <c r="L4001" i="1" s="1"/>
  <c r="I3937" i="1"/>
  <c r="L3937" i="1" s="1"/>
  <c r="I3873" i="1"/>
  <c r="L3873" i="1" s="1"/>
  <c r="I3809" i="1"/>
  <c r="L3809" i="1" s="1"/>
  <c r="I3745" i="1"/>
  <c r="L3745" i="1" s="1"/>
  <c r="I3649" i="1"/>
  <c r="L3649" i="1" s="1"/>
  <c r="I3521" i="1"/>
  <c r="L3521" i="1" s="1"/>
  <c r="I3393" i="1"/>
  <c r="L3393" i="1" s="1"/>
  <c r="I3265" i="1"/>
  <c r="L3265" i="1" s="1"/>
  <c r="I3137" i="1"/>
  <c r="L3137" i="1" s="1"/>
  <c r="I4617" i="1"/>
  <c r="L4617" i="1" s="1"/>
  <c r="I4489" i="1"/>
  <c r="L4489" i="1" s="1"/>
  <c r="I4361" i="1"/>
  <c r="L4361" i="1" s="1"/>
  <c r="I4233" i="1"/>
  <c r="L4233" i="1" s="1"/>
  <c r="I4105" i="1"/>
  <c r="L4105" i="1" s="1"/>
  <c r="I3993" i="1"/>
  <c r="L3993" i="1" s="1"/>
  <c r="I3849" i="1"/>
  <c r="L3849" i="1" s="1"/>
  <c r="I3721" i="1"/>
  <c r="L3721" i="1" s="1"/>
  <c r="I3473" i="1"/>
  <c r="L3473" i="1" s="1"/>
  <c r="I3217" i="1"/>
  <c r="L3217" i="1" s="1"/>
  <c r="I4629" i="1"/>
  <c r="L4629" i="1" s="1"/>
  <c r="I4501" i="1"/>
  <c r="L4501" i="1" s="1"/>
  <c r="I4373" i="1"/>
  <c r="L4373" i="1" s="1"/>
  <c r="I4245" i="1"/>
  <c r="L4245" i="1" s="1"/>
  <c r="I4117" i="1"/>
  <c r="L4117" i="1" s="1"/>
  <c r="I3989" i="1"/>
  <c r="L3989" i="1" s="1"/>
  <c r="I4685" i="1"/>
  <c r="L4685" i="1" s="1"/>
  <c r="I4621" i="1"/>
  <c r="L4621" i="1" s="1"/>
  <c r="I4557" i="1"/>
  <c r="L4557" i="1" s="1"/>
  <c r="I4493" i="1"/>
  <c r="L4493" i="1" s="1"/>
  <c r="I4429" i="1"/>
  <c r="L4429" i="1" s="1"/>
  <c r="I4365" i="1"/>
  <c r="L4365" i="1" s="1"/>
  <c r="I4301" i="1"/>
  <c r="L4301" i="1" s="1"/>
  <c r="I4237" i="1"/>
  <c r="L4237" i="1" s="1"/>
  <c r="I4173" i="1"/>
  <c r="L4173" i="1" s="1"/>
  <c r="I4109" i="1"/>
  <c r="L4109" i="1" s="1"/>
  <c r="I4045" i="1"/>
  <c r="L4045" i="1" s="1"/>
  <c r="I3981" i="1"/>
  <c r="L3981" i="1" s="1"/>
  <c r="I3917" i="1"/>
  <c r="L3917" i="1" s="1"/>
  <c r="I3853" i="1"/>
  <c r="L3853" i="1" s="1"/>
  <c r="I3789" i="1"/>
  <c r="L3789" i="1" s="1"/>
  <c r="I3725" i="1"/>
  <c r="L3725" i="1" s="1"/>
  <c r="I3609" i="1"/>
  <c r="L3609" i="1" s="1"/>
  <c r="I3481" i="1"/>
  <c r="L3481" i="1" s="1"/>
  <c r="I3353" i="1"/>
  <c r="L3353" i="1" s="1"/>
  <c r="I3225" i="1"/>
  <c r="L3225" i="1" s="1"/>
  <c r="I3097" i="1"/>
  <c r="L3097" i="1" s="1"/>
  <c r="I3023" i="1"/>
  <c r="L3023" i="1" s="1"/>
  <c r="I2937" i="1"/>
  <c r="L2937" i="1" s="1"/>
  <c r="I2819" i="1"/>
  <c r="L2819" i="1" s="1"/>
  <c r="I2691" i="1"/>
  <c r="L2691" i="1" s="1"/>
  <c r="I2563" i="1"/>
  <c r="L2563" i="1" s="1"/>
  <c r="I2435" i="1"/>
  <c r="L2435" i="1" s="1"/>
  <c r="I2307" i="1"/>
  <c r="L2307" i="1" s="1"/>
  <c r="I2179" i="1"/>
  <c r="L2179" i="1" s="1"/>
  <c r="I2041" i="1"/>
  <c r="L2041" i="1" s="1"/>
  <c r="I1812" i="1"/>
  <c r="L1812" i="1" s="1"/>
  <c r="I1308" i="1"/>
  <c r="L1308" i="1" s="1"/>
  <c r="I4688" i="1"/>
  <c r="L4688" i="1" s="1"/>
  <c r="I4656" i="1"/>
  <c r="L4656" i="1" s="1"/>
  <c r="I4624" i="1"/>
  <c r="L4624" i="1" s="1"/>
  <c r="I4592" i="1"/>
  <c r="L4592" i="1" s="1"/>
  <c r="I4560" i="1"/>
  <c r="L4560" i="1" s="1"/>
  <c r="I4528" i="1"/>
  <c r="L4528" i="1" s="1"/>
  <c r="I4496" i="1"/>
  <c r="L4496" i="1" s="1"/>
  <c r="I4464" i="1"/>
  <c r="L4464" i="1" s="1"/>
  <c r="I4432" i="1"/>
  <c r="L4432" i="1" s="1"/>
  <c r="I4400" i="1"/>
  <c r="L4400" i="1" s="1"/>
  <c r="I4368" i="1"/>
  <c r="L4368" i="1" s="1"/>
  <c r="I4336" i="1"/>
  <c r="L4336" i="1" s="1"/>
  <c r="I4304" i="1"/>
  <c r="L4304" i="1" s="1"/>
  <c r="I4272" i="1"/>
  <c r="L4272" i="1" s="1"/>
  <c r="I4240" i="1"/>
  <c r="L4240" i="1" s="1"/>
  <c r="I4208" i="1"/>
  <c r="L4208" i="1" s="1"/>
  <c r="I4176" i="1"/>
  <c r="L4176" i="1" s="1"/>
  <c r="I4148" i="1"/>
  <c r="L4148" i="1" s="1"/>
  <c r="I4128" i="1"/>
  <c r="L4128" i="1" s="1"/>
  <c r="I4112" i="1"/>
  <c r="L4112" i="1" s="1"/>
  <c r="I4096" i="1"/>
  <c r="L4096" i="1" s="1"/>
  <c r="I4060" i="1"/>
  <c r="L4060" i="1" s="1"/>
  <c r="I4028" i="1"/>
  <c r="L4028" i="1" s="1"/>
  <c r="I3996" i="1"/>
  <c r="L3996" i="1" s="1"/>
  <c r="I3964" i="1"/>
  <c r="L3964" i="1" s="1"/>
  <c r="I3932" i="1"/>
  <c r="L3932" i="1" s="1"/>
  <c r="I3900" i="1"/>
  <c r="L3900" i="1" s="1"/>
  <c r="I3868" i="1"/>
  <c r="L3868" i="1" s="1"/>
  <c r="I3836" i="1"/>
  <c r="L3836" i="1" s="1"/>
  <c r="I3804" i="1"/>
  <c r="L3804" i="1" s="1"/>
  <c r="I3772" i="1"/>
  <c r="L3772" i="1" s="1"/>
  <c r="I3740" i="1"/>
  <c r="L3740" i="1" s="1"/>
  <c r="I3704" i="1"/>
  <c r="L3704" i="1" s="1"/>
  <c r="I3640" i="1"/>
  <c r="L3640" i="1" s="1"/>
  <c r="I3568" i="1"/>
  <c r="L3568" i="1" s="1"/>
  <c r="I3504" i="1"/>
  <c r="L3504" i="1" s="1"/>
  <c r="I3448" i="1"/>
  <c r="L3448" i="1" s="1"/>
  <c r="I3376" i="1"/>
  <c r="L3376" i="1" s="1"/>
  <c r="I3312" i="1"/>
  <c r="L3312" i="1" s="1"/>
  <c r="I3248" i="1"/>
  <c r="L3248" i="1" s="1"/>
  <c r="I3184" i="1"/>
  <c r="L3184" i="1" s="1"/>
  <c r="I3120" i="1"/>
  <c r="L3120" i="1" s="1"/>
  <c r="I3053" i="1"/>
  <c r="L3053" i="1" s="1"/>
  <c r="I2968" i="1"/>
  <c r="L2968" i="1" s="1"/>
  <c r="I2864" i="1"/>
  <c r="L2864" i="1" s="1"/>
  <c r="I2736" i="1"/>
  <c r="L2736" i="1" s="1"/>
  <c r="I2608" i="1"/>
  <c r="L2608" i="1" s="1"/>
  <c r="I2480" i="1"/>
  <c r="L2480" i="1" s="1"/>
  <c r="I2352" i="1"/>
  <c r="L2352" i="1" s="1"/>
  <c r="I2224" i="1"/>
  <c r="L2224" i="1" s="1"/>
  <c r="I2096" i="1"/>
  <c r="L2096" i="1" s="1"/>
  <c r="I1931" i="1"/>
  <c r="L1931" i="1" s="1"/>
  <c r="I1688" i="1"/>
  <c r="L1688" i="1" s="1"/>
  <c r="I1399" i="1"/>
  <c r="L1399" i="1" s="1"/>
  <c r="I506" i="1"/>
  <c r="L506" i="1" s="1"/>
  <c r="I4687" i="1"/>
  <c r="L4687" i="1" s="1"/>
  <c r="I4671" i="1"/>
  <c r="L4671" i="1" s="1"/>
  <c r="I4655" i="1"/>
  <c r="L4655" i="1" s="1"/>
  <c r="I4639" i="1"/>
  <c r="L4639" i="1" s="1"/>
  <c r="I4623" i="1"/>
  <c r="L4623" i="1" s="1"/>
  <c r="I4607" i="1"/>
  <c r="L4607" i="1" s="1"/>
  <c r="I4591" i="1"/>
  <c r="L4591" i="1" s="1"/>
  <c r="I4575" i="1"/>
  <c r="L4575" i="1" s="1"/>
  <c r="I4559" i="1"/>
  <c r="L4559" i="1" s="1"/>
  <c r="I4543" i="1"/>
  <c r="L4543" i="1" s="1"/>
  <c r="I4527" i="1"/>
  <c r="L4527" i="1" s="1"/>
  <c r="I4511" i="1"/>
  <c r="L4511" i="1" s="1"/>
  <c r="I4495" i="1"/>
  <c r="L4495" i="1" s="1"/>
  <c r="I4479" i="1"/>
  <c r="L4479" i="1" s="1"/>
  <c r="I4463" i="1"/>
  <c r="L4463" i="1" s="1"/>
  <c r="I4153" i="1"/>
  <c r="L4153" i="1" s="1"/>
  <c r="I3569" i="1"/>
  <c r="L3569" i="1" s="1"/>
  <c r="I4421" i="1"/>
  <c r="L4421" i="1" s="1"/>
  <c r="I4165" i="1"/>
  <c r="L4165" i="1" s="1"/>
  <c r="I3689" i="1"/>
  <c r="L3689" i="1" s="1"/>
  <c r="I3433" i="1"/>
  <c r="L3433" i="1" s="1"/>
  <c r="I4609" i="1"/>
  <c r="L4609" i="1" s="1"/>
  <c r="I4353" i="1"/>
  <c r="L4353" i="1" s="1"/>
  <c r="I4097" i="1"/>
  <c r="L4097" i="1" s="1"/>
  <c r="I3777" i="1"/>
  <c r="L3777" i="1" s="1"/>
  <c r="I3457" i="1"/>
  <c r="L3457" i="1" s="1"/>
  <c r="I4633" i="1"/>
  <c r="L4633" i="1" s="1"/>
  <c r="I4249" i="1"/>
  <c r="L4249" i="1" s="1"/>
  <c r="I3865" i="1"/>
  <c r="L3865" i="1" s="1"/>
  <c r="I4601" i="1"/>
  <c r="L4601" i="1" s="1"/>
  <c r="I4345" i="1"/>
  <c r="L4345" i="1" s="1"/>
  <c r="I4089" i="1"/>
  <c r="L4089" i="1" s="1"/>
  <c r="I3833" i="1"/>
  <c r="L3833" i="1" s="1"/>
  <c r="I3441" i="1"/>
  <c r="L3441" i="1" s="1"/>
  <c r="I4613" i="1"/>
  <c r="L4613" i="1" s="1"/>
  <c r="I4357" i="1"/>
  <c r="L4357" i="1" s="1"/>
  <c r="I4101" i="1"/>
  <c r="L4101" i="1" s="1"/>
  <c r="I3861" i="1"/>
  <c r="L3861" i="1" s="1"/>
  <c r="I3733" i="1"/>
  <c r="L3733" i="1" s="1"/>
  <c r="I3497" i="1"/>
  <c r="L3497" i="1" s="1"/>
  <c r="I3241" i="1"/>
  <c r="L3241" i="1" s="1"/>
  <c r="I4641" i="1"/>
  <c r="L4641" i="1" s="1"/>
  <c r="I4513" i="1"/>
  <c r="L4513" i="1" s="1"/>
  <c r="I4385" i="1"/>
  <c r="L4385" i="1" s="1"/>
  <c r="I4257" i="1"/>
  <c r="L4257" i="1" s="1"/>
  <c r="I4129" i="1"/>
  <c r="L4129" i="1" s="1"/>
  <c r="I4697" i="1"/>
  <c r="L4697" i="1" s="1"/>
  <c r="I4569" i="1"/>
  <c r="L4569" i="1" s="1"/>
  <c r="I4441" i="1"/>
  <c r="L4441" i="1" s="1"/>
  <c r="I4313" i="1"/>
  <c r="L4313" i="1" s="1"/>
  <c r="I4185" i="1"/>
  <c r="L4185" i="1" s="1"/>
  <c r="I4057" i="1"/>
  <c r="L4057" i="1" s="1"/>
  <c r="I3929" i="1"/>
  <c r="L3929" i="1" s="1"/>
  <c r="I3801" i="1"/>
  <c r="L3801" i="1" s="1"/>
  <c r="I3633" i="1"/>
  <c r="L3633" i="1" s="1"/>
  <c r="I3377" i="1"/>
  <c r="L3377" i="1" s="1"/>
  <c r="I3121" i="1"/>
  <c r="L3121" i="1" s="1"/>
  <c r="I4581" i="1"/>
  <c r="L4581" i="1" s="1"/>
  <c r="I4453" i="1"/>
  <c r="L4453" i="1" s="1"/>
  <c r="I4325" i="1"/>
  <c r="L4325" i="1" s="1"/>
  <c r="I4197" i="1"/>
  <c r="L4197" i="1" s="1"/>
  <c r="I4069" i="1"/>
  <c r="L4069" i="1" s="1"/>
  <c r="I3941" i="1"/>
  <c r="L3941" i="1" s="1"/>
  <c r="I3845" i="1"/>
  <c r="L3845" i="1" s="1"/>
  <c r="I3781" i="1"/>
  <c r="L3781" i="1" s="1"/>
  <c r="I3717" i="1"/>
  <c r="L3717" i="1" s="1"/>
  <c r="I3593" i="1"/>
  <c r="L3593" i="1" s="1"/>
  <c r="I3465" i="1"/>
  <c r="L3465" i="1" s="1"/>
  <c r="I3337" i="1"/>
  <c r="L3337" i="1" s="1"/>
  <c r="I3209" i="1"/>
  <c r="L3209" i="1" s="1"/>
  <c r="I4689" i="1"/>
  <c r="L4689" i="1" s="1"/>
  <c r="I4625" i="1"/>
  <c r="L4625" i="1" s="1"/>
  <c r="I4561" i="1"/>
  <c r="L4561" i="1" s="1"/>
  <c r="I4497" i="1"/>
  <c r="L4497" i="1" s="1"/>
  <c r="I4433" i="1"/>
  <c r="L4433" i="1" s="1"/>
  <c r="I4369" i="1"/>
  <c r="L4369" i="1" s="1"/>
  <c r="I4305" i="1"/>
  <c r="L4305" i="1" s="1"/>
  <c r="I4241" i="1"/>
  <c r="L4241" i="1" s="1"/>
  <c r="I4177" i="1"/>
  <c r="L4177" i="1" s="1"/>
  <c r="I4113" i="1"/>
  <c r="L4113" i="1" s="1"/>
  <c r="I4049" i="1"/>
  <c r="L4049" i="1" s="1"/>
  <c r="I3985" i="1"/>
  <c r="L3985" i="1" s="1"/>
  <c r="I3921" i="1"/>
  <c r="L3921" i="1" s="1"/>
  <c r="I3857" i="1"/>
  <c r="L3857" i="1" s="1"/>
  <c r="I3793" i="1"/>
  <c r="L3793" i="1" s="1"/>
  <c r="I3729" i="1"/>
  <c r="L3729" i="1" s="1"/>
  <c r="I3617" i="1"/>
  <c r="L3617" i="1" s="1"/>
  <c r="I3489" i="1"/>
  <c r="L3489" i="1" s="1"/>
  <c r="I3361" i="1"/>
  <c r="L3361" i="1" s="1"/>
  <c r="I3233" i="1"/>
  <c r="L3233" i="1" s="1"/>
  <c r="I3105" i="1"/>
  <c r="L3105" i="1" s="1"/>
  <c r="I4585" i="1"/>
  <c r="L4585" i="1" s="1"/>
  <c r="I4457" i="1"/>
  <c r="L4457" i="1" s="1"/>
  <c r="I4329" i="1"/>
  <c r="L4329" i="1" s="1"/>
  <c r="I4201" i="1"/>
  <c r="L4201" i="1" s="1"/>
  <c r="I4073" i="1"/>
  <c r="L4073" i="1" s="1"/>
  <c r="I3945" i="1"/>
  <c r="L3945" i="1" s="1"/>
  <c r="I3817" i="1"/>
  <c r="L3817" i="1" s="1"/>
  <c r="I3665" i="1"/>
  <c r="L3665" i="1" s="1"/>
  <c r="I3409" i="1"/>
  <c r="L3409" i="1" s="1"/>
  <c r="I3153" i="1"/>
  <c r="L3153" i="1" s="1"/>
  <c r="I4597" i="1"/>
  <c r="L4597" i="1" s="1"/>
  <c r="I4469" i="1"/>
  <c r="L4469" i="1" s="1"/>
  <c r="I4341" i="1"/>
  <c r="L4341" i="1" s="1"/>
  <c r="I4213" i="1"/>
  <c r="L4213" i="1" s="1"/>
  <c r="I4085" i="1"/>
  <c r="L4085" i="1" s="1"/>
  <c r="I3957" i="1"/>
  <c r="L3957" i="1" s="1"/>
  <c r="I4669" i="1"/>
  <c r="L4669" i="1" s="1"/>
  <c r="I4605" i="1"/>
  <c r="L4605" i="1" s="1"/>
  <c r="I4541" i="1"/>
  <c r="L4541" i="1" s="1"/>
  <c r="I4477" i="1"/>
  <c r="L4477" i="1" s="1"/>
  <c r="I4413" i="1"/>
  <c r="L4413" i="1" s="1"/>
  <c r="I4349" i="1"/>
  <c r="L4349" i="1" s="1"/>
  <c r="I4285" i="1"/>
  <c r="L4285" i="1" s="1"/>
  <c r="I4221" i="1"/>
  <c r="L4221" i="1" s="1"/>
  <c r="I4157" i="1"/>
  <c r="L4157" i="1" s="1"/>
  <c r="I4093" i="1"/>
  <c r="L4093" i="1" s="1"/>
  <c r="I4029" i="1"/>
  <c r="L4029" i="1" s="1"/>
  <c r="I3965" i="1"/>
  <c r="L3965" i="1" s="1"/>
  <c r="I3901" i="1"/>
  <c r="L3901" i="1" s="1"/>
  <c r="I3837" i="1"/>
  <c r="L3837" i="1" s="1"/>
  <c r="I3773" i="1"/>
  <c r="L3773" i="1" s="1"/>
  <c r="I3705" i="1"/>
  <c r="L3705" i="1" s="1"/>
  <c r="I3577" i="1"/>
  <c r="L3577" i="1" s="1"/>
  <c r="I3449" i="1"/>
  <c r="L3449" i="1" s="1"/>
  <c r="I3321" i="1"/>
  <c r="L3321" i="1" s="1"/>
  <c r="I3193" i="1"/>
  <c r="L3193" i="1" s="1"/>
  <c r="I3081" i="1"/>
  <c r="L3081" i="1" s="1"/>
  <c r="I3001" i="1"/>
  <c r="L3001" i="1" s="1"/>
  <c r="I2915" i="1"/>
  <c r="L2915" i="1" s="1"/>
  <c r="I2787" i="1"/>
  <c r="L2787" i="1" s="1"/>
  <c r="I2659" i="1"/>
  <c r="L2659" i="1" s="1"/>
  <c r="I2531" i="1"/>
  <c r="L2531" i="1" s="1"/>
  <c r="I2403" i="1"/>
  <c r="L2403" i="1" s="1"/>
  <c r="I2275" i="1"/>
  <c r="L2275" i="1" s="1"/>
  <c r="I2147" i="1"/>
  <c r="L2147" i="1" s="1"/>
  <c r="I1977" i="1"/>
  <c r="L1977" i="1" s="1"/>
  <c r="I1740" i="1"/>
  <c r="L1740" i="1" s="1"/>
  <c r="I1081" i="1"/>
  <c r="L1081" i="1" s="1"/>
  <c r="I4680" i="1"/>
  <c r="L4680" i="1" s="1"/>
  <c r="I4648" i="1"/>
  <c r="L4648" i="1" s="1"/>
  <c r="I4616" i="1"/>
  <c r="L4616" i="1" s="1"/>
  <c r="I4584" i="1"/>
  <c r="L4584" i="1" s="1"/>
  <c r="I4552" i="1"/>
  <c r="L4552" i="1" s="1"/>
  <c r="I4520" i="1"/>
  <c r="L4520" i="1" s="1"/>
  <c r="I4488" i="1"/>
  <c r="L4488" i="1" s="1"/>
  <c r="I4456" i="1"/>
  <c r="L4456" i="1" s="1"/>
  <c r="I4424" i="1"/>
  <c r="L4424" i="1" s="1"/>
  <c r="I4392" i="1"/>
  <c r="L4392" i="1" s="1"/>
  <c r="I4360" i="1"/>
  <c r="L4360" i="1" s="1"/>
  <c r="I4328" i="1"/>
  <c r="L4328" i="1" s="1"/>
  <c r="I4296" i="1"/>
  <c r="L4296" i="1" s="1"/>
  <c r="I4264" i="1"/>
  <c r="L4264" i="1" s="1"/>
  <c r="I4232" i="1"/>
  <c r="L4232" i="1" s="1"/>
  <c r="I4200" i="1"/>
  <c r="L4200" i="1" s="1"/>
  <c r="I4168" i="1"/>
  <c r="L4168" i="1" s="1"/>
  <c r="I4144" i="1"/>
  <c r="L4144" i="1" s="1"/>
  <c r="I4124" i="1"/>
  <c r="L4124" i="1" s="1"/>
  <c r="I4108" i="1"/>
  <c r="L4108" i="1" s="1"/>
  <c r="I4084" i="1"/>
  <c r="L4084" i="1" s="1"/>
  <c r="I4052" i="1"/>
  <c r="L4052" i="1" s="1"/>
  <c r="I4020" i="1"/>
  <c r="L4020" i="1" s="1"/>
  <c r="I3988" i="1"/>
  <c r="L3988" i="1" s="1"/>
  <c r="I3956" i="1"/>
  <c r="L3956" i="1" s="1"/>
  <c r="I3924" i="1"/>
  <c r="L3924" i="1" s="1"/>
  <c r="I3892" i="1"/>
  <c r="L3892" i="1" s="1"/>
  <c r="I3860" i="1"/>
  <c r="L3860" i="1" s="1"/>
  <c r="I3828" i="1"/>
  <c r="L3828" i="1" s="1"/>
  <c r="I3796" i="1"/>
  <c r="L3796" i="1" s="1"/>
  <c r="I3764" i="1"/>
  <c r="L3764" i="1" s="1"/>
  <c r="I3732" i="1"/>
  <c r="L3732" i="1" s="1"/>
  <c r="I3688" i="1"/>
  <c r="L3688" i="1" s="1"/>
  <c r="I3616" i="1"/>
  <c r="L3616" i="1" s="1"/>
  <c r="I4409" i="1"/>
  <c r="L4409" i="1" s="1"/>
  <c r="I3897" i="1"/>
  <c r="L3897" i="1" s="1"/>
  <c r="I4677" i="1"/>
  <c r="L4677" i="1" s="1"/>
  <c r="I4037" i="1"/>
  <c r="L4037" i="1" s="1"/>
  <c r="I3765" i="1"/>
  <c r="L3765" i="1" s="1"/>
  <c r="I3305" i="1"/>
  <c r="L3305" i="1" s="1"/>
  <c r="I4545" i="1"/>
  <c r="L4545" i="1" s="1"/>
  <c r="I4289" i="1"/>
  <c r="L4289" i="1" s="1"/>
  <c r="I4033" i="1"/>
  <c r="L4033" i="1" s="1"/>
  <c r="I3841" i="1"/>
  <c r="L3841" i="1" s="1"/>
  <c r="I3329" i="1"/>
  <c r="L3329" i="1" s="1"/>
  <c r="I4553" i="1"/>
  <c r="L4553" i="1" s="1"/>
  <c r="I4425" i="1"/>
  <c r="L4425" i="1" s="1"/>
  <c r="I4297" i="1"/>
  <c r="L4297" i="1" s="1"/>
  <c r="I4169" i="1"/>
  <c r="L4169" i="1" s="1"/>
  <c r="I4041" i="1"/>
  <c r="L4041" i="1" s="1"/>
  <c r="I3913" i="1"/>
  <c r="L3913" i="1" s="1"/>
  <c r="I3785" i="1"/>
  <c r="L3785" i="1" s="1"/>
  <c r="I3601" i="1"/>
  <c r="L3601" i="1" s="1"/>
  <c r="I3345" i="1"/>
  <c r="L3345" i="1" s="1"/>
  <c r="I4693" i="1"/>
  <c r="L4693" i="1" s="1"/>
  <c r="I4565" i="1"/>
  <c r="L4565" i="1" s="1"/>
  <c r="I4437" i="1"/>
  <c r="L4437" i="1" s="1"/>
  <c r="I4309" i="1"/>
  <c r="L4309" i="1" s="1"/>
  <c r="I4181" i="1"/>
  <c r="L4181" i="1" s="1"/>
  <c r="I4053" i="1"/>
  <c r="L4053" i="1" s="1"/>
  <c r="I3925" i="1"/>
  <c r="L3925" i="1" s="1"/>
  <c r="I4653" i="1"/>
  <c r="L4653" i="1" s="1"/>
  <c r="I4589" i="1"/>
  <c r="L4589" i="1" s="1"/>
  <c r="I4525" i="1"/>
  <c r="L4525" i="1" s="1"/>
  <c r="I4461" i="1"/>
  <c r="L4461" i="1" s="1"/>
  <c r="I4397" i="1"/>
  <c r="L4397" i="1" s="1"/>
  <c r="I4333" i="1"/>
  <c r="L4333" i="1" s="1"/>
  <c r="I4269" i="1"/>
  <c r="L4269" i="1" s="1"/>
  <c r="I4205" i="1"/>
  <c r="L4205" i="1" s="1"/>
  <c r="I4141" i="1"/>
  <c r="L4141" i="1" s="1"/>
  <c r="I4077" i="1"/>
  <c r="L4077" i="1" s="1"/>
  <c r="I4013" i="1"/>
  <c r="L4013" i="1" s="1"/>
  <c r="I3949" i="1"/>
  <c r="L3949" i="1" s="1"/>
  <c r="I3885" i="1"/>
  <c r="L3885" i="1" s="1"/>
  <c r="I3821" i="1"/>
  <c r="L3821" i="1" s="1"/>
  <c r="I3757" i="1"/>
  <c r="L3757" i="1" s="1"/>
  <c r="I3673" i="1"/>
  <c r="L3673" i="1" s="1"/>
  <c r="I3545" i="1"/>
  <c r="L3545" i="1" s="1"/>
  <c r="I3417" i="1"/>
  <c r="L3417" i="1" s="1"/>
  <c r="I3289" i="1"/>
  <c r="L3289" i="1" s="1"/>
  <c r="I3161" i="1"/>
  <c r="L3161" i="1" s="1"/>
  <c r="I3065" i="1"/>
  <c r="L3065" i="1" s="1"/>
  <c r="I2980" i="1"/>
  <c r="L2980" i="1" s="1"/>
  <c r="I2883" i="1"/>
  <c r="L2883" i="1" s="1"/>
  <c r="I2755" i="1"/>
  <c r="L2755" i="1" s="1"/>
  <c r="I2627" i="1"/>
  <c r="L2627" i="1" s="1"/>
  <c r="I2499" i="1"/>
  <c r="L2499" i="1" s="1"/>
  <c r="I2371" i="1"/>
  <c r="L2371" i="1" s="1"/>
  <c r="I2243" i="1"/>
  <c r="L2243" i="1" s="1"/>
  <c r="I2115" i="1"/>
  <c r="L2115" i="1" s="1"/>
  <c r="I1935" i="1"/>
  <c r="L1935" i="1" s="1"/>
  <c r="I1654" i="1"/>
  <c r="L1654" i="1" s="1"/>
  <c r="I912" i="1"/>
  <c r="L912" i="1" s="1"/>
  <c r="I4672" i="1"/>
  <c r="L4672" i="1" s="1"/>
  <c r="I4640" i="1"/>
  <c r="L4640" i="1" s="1"/>
  <c r="I4608" i="1"/>
  <c r="L4608" i="1" s="1"/>
  <c r="I4576" i="1"/>
  <c r="L4576" i="1" s="1"/>
  <c r="I4544" i="1"/>
  <c r="L4544" i="1" s="1"/>
  <c r="I4512" i="1"/>
  <c r="L4512" i="1" s="1"/>
  <c r="I4480" i="1"/>
  <c r="L4480" i="1" s="1"/>
  <c r="I4448" i="1"/>
  <c r="L4448" i="1" s="1"/>
  <c r="I4416" i="1"/>
  <c r="L4416" i="1" s="1"/>
  <c r="I4384" i="1"/>
  <c r="L4384" i="1" s="1"/>
  <c r="I4352" i="1"/>
  <c r="L4352" i="1" s="1"/>
  <c r="I4320" i="1"/>
  <c r="L4320" i="1" s="1"/>
  <c r="I4288" i="1"/>
  <c r="L4288" i="1" s="1"/>
  <c r="I4256" i="1"/>
  <c r="L4256" i="1" s="1"/>
  <c r="I4224" i="1"/>
  <c r="L4224" i="1" s="1"/>
  <c r="I4192" i="1"/>
  <c r="L4192" i="1" s="1"/>
  <c r="I4160" i="1"/>
  <c r="L4160" i="1" s="1"/>
  <c r="I4136" i="1"/>
  <c r="L4136" i="1" s="1"/>
  <c r="I4120" i="1"/>
  <c r="L4120" i="1" s="1"/>
  <c r="I4104" i="1"/>
  <c r="L4104" i="1" s="1"/>
  <c r="I4076" i="1"/>
  <c r="L4076" i="1" s="1"/>
  <c r="I4044" i="1"/>
  <c r="L4044" i="1" s="1"/>
  <c r="I4012" i="1"/>
  <c r="L4012" i="1" s="1"/>
  <c r="I3980" i="1"/>
  <c r="L3980" i="1" s="1"/>
  <c r="I3948" i="1"/>
  <c r="L3948" i="1" s="1"/>
  <c r="I3916" i="1"/>
  <c r="L3916" i="1" s="1"/>
  <c r="I3884" i="1"/>
  <c r="L3884" i="1" s="1"/>
  <c r="I3852" i="1"/>
  <c r="L3852" i="1" s="1"/>
  <c r="I3820" i="1"/>
  <c r="L3820" i="1" s="1"/>
  <c r="I3788" i="1"/>
  <c r="L3788" i="1" s="1"/>
  <c r="I3756" i="1"/>
  <c r="L3756" i="1" s="1"/>
  <c r="I3724" i="1"/>
  <c r="L3724" i="1" s="1"/>
  <c r="I3672" i="1"/>
  <c r="L3672" i="1" s="1"/>
  <c r="I3600" i="1"/>
  <c r="L3600" i="1" s="1"/>
  <c r="I3536" i="1"/>
  <c r="L3536" i="1" s="1"/>
  <c r="I3480" i="1"/>
  <c r="L3480" i="1" s="1"/>
  <c r="I3416" i="1"/>
  <c r="L3416" i="1" s="1"/>
  <c r="I3344" i="1"/>
  <c r="L3344" i="1" s="1"/>
  <c r="I3280" i="1"/>
  <c r="L3280" i="1" s="1"/>
  <c r="I3216" i="1"/>
  <c r="L3216" i="1" s="1"/>
  <c r="I3152" i="1"/>
  <c r="L3152" i="1" s="1"/>
  <c r="I3088" i="1"/>
  <c r="L3088" i="1" s="1"/>
  <c r="I3011" i="1"/>
  <c r="L3011" i="1" s="1"/>
  <c r="I2925" i="1"/>
  <c r="L2925" i="1" s="1"/>
  <c r="I2800" i="1"/>
  <c r="L2800" i="1" s="1"/>
  <c r="I2672" i="1"/>
  <c r="L2672" i="1" s="1"/>
  <c r="I2544" i="1"/>
  <c r="L2544" i="1" s="1"/>
  <c r="I2416" i="1"/>
  <c r="L2416" i="1" s="1"/>
  <c r="I2288" i="1"/>
  <c r="L2288" i="1" s="1"/>
  <c r="I2160" i="1"/>
  <c r="L2160" i="1" s="1"/>
  <c r="I2016" i="1"/>
  <c r="L2016" i="1" s="1"/>
  <c r="I1805" i="1"/>
  <c r="L1805" i="1" s="1"/>
  <c r="I1576" i="1"/>
  <c r="L1576" i="1" s="1"/>
  <c r="I1172" i="1"/>
  <c r="L1172" i="1" s="1"/>
  <c r="I4695" i="1"/>
  <c r="L4695" i="1" s="1"/>
  <c r="I4679" i="1"/>
  <c r="L4679" i="1" s="1"/>
  <c r="I4663" i="1"/>
  <c r="L4663" i="1" s="1"/>
  <c r="I4647" i="1"/>
  <c r="L4647" i="1" s="1"/>
  <c r="I4631" i="1"/>
  <c r="L4631" i="1" s="1"/>
  <c r="I4615" i="1"/>
  <c r="L4615" i="1" s="1"/>
  <c r="I4599" i="1"/>
  <c r="L4599" i="1" s="1"/>
  <c r="I4583" i="1"/>
  <c r="L4583" i="1" s="1"/>
  <c r="I4567" i="1"/>
  <c r="L4567" i="1" s="1"/>
  <c r="I4551" i="1"/>
  <c r="L4551" i="1" s="1"/>
  <c r="I4535" i="1"/>
  <c r="L4535" i="1" s="1"/>
  <c r="I4519" i="1"/>
  <c r="L4519" i="1" s="1"/>
  <c r="I4503" i="1"/>
  <c r="L4503" i="1" s="1"/>
  <c r="I4487" i="1"/>
  <c r="L4487" i="1" s="1"/>
  <c r="I4471" i="1"/>
  <c r="L4471" i="1" s="1"/>
  <c r="I4455" i="1"/>
  <c r="L4455" i="1" s="1"/>
  <c r="I4439" i="1"/>
  <c r="L4439" i="1" s="1"/>
  <c r="I4423" i="1"/>
  <c r="L4423" i="1" s="1"/>
  <c r="I4407" i="1"/>
  <c r="L4407" i="1" s="1"/>
  <c r="I4391" i="1"/>
  <c r="L4391" i="1" s="1"/>
  <c r="I4375" i="1"/>
  <c r="L4375" i="1" s="1"/>
  <c r="I4359" i="1"/>
  <c r="L4359" i="1" s="1"/>
  <c r="I4343" i="1"/>
  <c r="L4343" i="1" s="1"/>
  <c r="I4327" i="1"/>
  <c r="L4327" i="1" s="1"/>
  <c r="I4311" i="1"/>
  <c r="L4311" i="1" s="1"/>
  <c r="I4295" i="1"/>
  <c r="L4295" i="1" s="1"/>
  <c r="I4279" i="1"/>
  <c r="L4279" i="1" s="1"/>
  <c r="I4263" i="1"/>
  <c r="L4263" i="1" s="1"/>
  <c r="I4247" i="1"/>
  <c r="L4247" i="1" s="1"/>
  <c r="I4231" i="1"/>
  <c r="L4231" i="1" s="1"/>
  <c r="I4215" i="1"/>
  <c r="L4215" i="1" s="1"/>
  <c r="I4199" i="1"/>
  <c r="L4199" i="1" s="1"/>
  <c r="I4183" i="1"/>
  <c r="L4183" i="1" s="1"/>
  <c r="I4167" i="1"/>
  <c r="L4167" i="1" s="1"/>
  <c r="I4151" i="1"/>
  <c r="L4151" i="1" s="1"/>
  <c r="I4135" i="1"/>
  <c r="L4135" i="1" s="1"/>
  <c r="I4119" i="1"/>
  <c r="L4119" i="1" s="1"/>
  <c r="I4103" i="1"/>
  <c r="L4103" i="1" s="1"/>
  <c r="I4087" i="1"/>
  <c r="L4087" i="1" s="1"/>
  <c r="I4071" i="1"/>
  <c r="L4071" i="1" s="1"/>
  <c r="I4055" i="1"/>
  <c r="L4055" i="1" s="1"/>
  <c r="I4039" i="1"/>
  <c r="L4039" i="1" s="1"/>
  <c r="I4023" i="1"/>
  <c r="L4023" i="1" s="1"/>
  <c r="I4007" i="1"/>
  <c r="L4007" i="1" s="1"/>
  <c r="I3991" i="1"/>
  <c r="L3991" i="1" s="1"/>
  <c r="I3975" i="1"/>
  <c r="L3975" i="1" s="1"/>
  <c r="I3959" i="1"/>
  <c r="L3959" i="1" s="1"/>
  <c r="I3943" i="1"/>
  <c r="L3943" i="1" s="1"/>
  <c r="I2989" i="1"/>
  <c r="L2989" i="1" s="1"/>
  <c r="I2896" i="1"/>
  <c r="L2896" i="1" s="1"/>
  <c r="I2768" i="1"/>
  <c r="L2768" i="1" s="1"/>
  <c r="I2640" i="1"/>
  <c r="L2640" i="1" s="1"/>
  <c r="I2512" i="1"/>
  <c r="L2512" i="1" s="1"/>
  <c r="I2384" i="1"/>
  <c r="L2384" i="1" s="1"/>
  <c r="I2256" i="1"/>
  <c r="L2256" i="1" s="1"/>
  <c r="I2128" i="1"/>
  <c r="L2128" i="1" s="1"/>
  <c r="I1973" i="1"/>
  <c r="L1973" i="1" s="1"/>
  <c r="I1730" i="1"/>
  <c r="L1730" i="1" s="1"/>
  <c r="I1491" i="1"/>
  <c r="L1491" i="1" s="1"/>
  <c r="I1051" i="1"/>
  <c r="L1051" i="1" s="1"/>
  <c r="I4691" i="1"/>
  <c r="L4691" i="1" s="1"/>
  <c r="I4675" i="1"/>
  <c r="L4675" i="1" s="1"/>
  <c r="I4659" i="1"/>
  <c r="L4659" i="1" s="1"/>
  <c r="I4643" i="1"/>
  <c r="L4643" i="1" s="1"/>
  <c r="I4627" i="1"/>
  <c r="L4627" i="1" s="1"/>
  <c r="I4611" i="1"/>
  <c r="L4611" i="1" s="1"/>
  <c r="I4595" i="1"/>
  <c r="L4595" i="1" s="1"/>
  <c r="I4579" i="1"/>
  <c r="L4579" i="1" s="1"/>
  <c r="I4563" i="1"/>
  <c r="L4563" i="1" s="1"/>
  <c r="I4547" i="1"/>
  <c r="L4547" i="1" s="1"/>
  <c r="I4531" i="1"/>
  <c r="L4531" i="1" s="1"/>
  <c r="I4515" i="1"/>
  <c r="L4515" i="1" s="1"/>
  <c r="I4499" i="1"/>
  <c r="L4499" i="1" s="1"/>
  <c r="I4483" i="1"/>
  <c r="L4483" i="1" s="1"/>
  <c r="I4467" i="1"/>
  <c r="L4467" i="1" s="1"/>
  <c r="I4451" i="1"/>
  <c r="L4451" i="1" s="1"/>
  <c r="I4435" i="1"/>
  <c r="L4435" i="1" s="1"/>
  <c r="I4419" i="1"/>
  <c r="L4419" i="1" s="1"/>
  <c r="I4403" i="1"/>
  <c r="L4403" i="1" s="1"/>
  <c r="I4387" i="1"/>
  <c r="L4387" i="1" s="1"/>
  <c r="I4371" i="1"/>
  <c r="L4371" i="1" s="1"/>
  <c r="I4355" i="1"/>
  <c r="L4355" i="1" s="1"/>
  <c r="I4339" i="1"/>
  <c r="L4339" i="1" s="1"/>
  <c r="I4323" i="1"/>
  <c r="L4323" i="1" s="1"/>
  <c r="I4307" i="1"/>
  <c r="L4307" i="1" s="1"/>
  <c r="I4291" i="1"/>
  <c r="L4291" i="1" s="1"/>
  <c r="I4275" i="1"/>
  <c r="L4275" i="1" s="1"/>
  <c r="I4259" i="1"/>
  <c r="L4259" i="1" s="1"/>
  <c r="I4243" i="1"/>
  <c r="L4243" i="1" s="1"/>
  <c r="I4227" i="1"/>
  <c r="L4227" i="1" s="1"/>
  <c r="I4211" i="1"/>
  <c r="L4211" i="1" s="1"/>
  <c r="I4195" i="1"/>
  <c r="L4195" i="1" s="1"/>
  <c r="I4179" i="1"/>
  <c r="L4179" i="1" s="1"/>
  <c r="I4163" i="1"/>
  <c r="L4163" i="1" s="1"/>
  <c r="I4147" i="1"/>
  <c r="L4147" i="1" s="1"/>
  <c r="I4131" i="1"/>
  <c r="L4131" i="1" s="1"/>
  <c r="I4115" i="1"/>
  <c r="L4115" i="1" s="1"/>
  <c r="I4099" i="1"/>
  <c r="L4099" i="1" s="1"/>
  <c r="I4083" i="1"/>
  <c r="L4083" i="1" s="1"/>
  <c r="I4067" i="1"/>
  <c r="L4067" i="1" s="1"/>
  <c r="I4051" i="1"/>
  <c r="L4051" i="1" s="1"/>
  <c r="I4035" i="1"/>
  <c r="L4035" i="1" s="1"/>
  <c r="I4019" i="1"/>
  <c r="L4019" i="1" s="1"/>
  <c r="I4003" i="1"/>
  <c r="L4003" i="1" s="1"/>
  <c r="I3987" i="1"/>
  <c r="L3987" i="1" s="1"/>
  <c r="I3971" i="1"/>
  <c r="L3971" i="1" s="1"/>
  <c r="I3955" i="1"/>
  <c r="L3955" i="1" s="1"/>
  <c r="I3939" i="1"/>
  <c r="L3939" i="1" s="1"/>
  <c r="I3923" i="1"/>
  <c r="L3923" i="1" s="1"/>
  <c r="I3907" i="1"/>
  <c r="L3907" i="1" s="1"/>
  <c r="I3891" i="1"/>
  <c r="L3891" i="1" s="1"/>
  <c r="I3875" i="1"/>
  <c r="L3875" i="1" s="1"/>
  <c r="I3859" i="1"/>
  <c r="L3859" i="1" s="1"/>
  <c r="I3843" i="1"/>
  <c r="L3843" i="1" s="1"/>
  <c r="I3827" i="1"/>
  <c r="L3827" i="1" s="1"/>
  <c r="I3811" i="1"/>
  <c r="L3811" i="1" s="1"/>
  <c r="I3795" i="1"/>
  <c r="L3795" i="1" s="1"/>
  <c r="I3779" i="1"/>
  <c r="L3779" i="1" s="1"/>
  <c r="I3763" i="1"/>
  <c r="L3763" i="1" s="1"/>
  <c r="I3747" i="1"/>
  <c r="L3747" i="1" s="1"/>
  <c r="I3731" i="1"/>
  <c r="L3731" i="1" s="1"/>
  <c r="I3715" i="1"/>
  <c r="L3715" i="1" s="1"/>
  <c r="I3685" i="1"/>
  <c r="L3685" i="1" s="1"/>
  <c r="I3653" i="1"/>
  <c r="L3653" i="1" s="1"/>
  <c r="I3621" i="1"/>
  <c r="L3621" i="1" s="1"/>
  <c r="I3589" i="1"/>
  <c r="L3589" i="1" s="1"/>
  <c r="I3557" i="1"/>
  <c r="L3557" i="1" s="1"/>
  <c r="I3525" i="1"/>
  <c r="L3525" i="1" s="1"/>
  <c r="I3493" i="1"/>
  <c r="L3493" i="1" s="1"/>
  <c r="I3461" i="1"/>
  <c r="L3461" i="1" s="1"/>
  <c r="I3429" i="1"/>
  <c r="L3429" i="1" s="1"/>
  <c r="I3397" i="1"/>
  <c r="L3397" i="1" s="1"/>
  <c r="I3365" i="1"/>
  <c r="L3365" i="1" s="1"/>
  <c r="I3333" i="1"/>
  <c r="L3333" i="1" s="1"/>
  <c r="I3301" i="1"/>
  <c r="L3301" i="1" s="1"/>
  <c r="I3269" i="1"/>
  <c r="L3269" i="1" s="1"/>
  <c r="I3237" i="1"/>
  <c r="L3237" i="1" s="1"/>
  <c r="I3205" i="1"/>
  <c r="L3205" i="1" s="1"/>
  <c r="I3173" i="1"/>
  <c r="L3173" i="1" s="1"/>
  <c r="I3141" i="1"/>
  <c r="L3141" i="1" s="1"/>
  <c r="I3109" i="1"/>
  <c r="L3109" i="1" s="1"/>
  <c r="I3077" i="1"/>
  <c r="L3077" i="1" s="1"/>
  <c r="I3039" i="1"/>
  <c r="L3039" i="1" s="1"/>
  <c r="I2996" i="1"/>
  <c r="L2996" i="1" s="1"/>
  <c r="I2953" i="1"/>
  <c r="L2953" i="1" s="1"/>
  <c r="I2907" i="1"/>
  <c r="L2907" i="1" s="1"/>
  <c r="I2843" i="1"/>
  <c r="L2843" i="1" s="1"/>
  <c r="I2779" i="1"/>
  <c r="L2779" i="1" s="1"/>
  <c r="I2715" i="1"/>
  <c r="L2715" i="1" s="1"/>
  <c r="I2651" i="1"/>
  <c r="L2651" i="1" s="1"/>
  <c r="I2587" i="1"/>
  <c r="L2587" i="1" s="1"/>
  <c r="I2523" i="1"/>
  <c r="L2523" i="1" s="1"/>
  <c r="I2459" i="1"/>
  <c r="L2459" i="1" s="1"/>
  <c r="I2395" i="1"/>
  <c r="L2395" i="1" s="1"/>
  <c r="I2331" i="1"/>
  <c r="L2331" i="1" s="1"/>
  <c r="I2267" i="1"/>
  <c r="L2267" i="1" s="1"/>
  <c r="I2203" i="1"/>
  <c r="L2203" i="1" s="1"/>
  <c r="I2139" i="1"/>
  <c r="L2139" i="1" s="1"/>
  <c r="I2073" i="1"/>
  <c r="L2073" i="1" s="1"/>
  <c r="I1988" i="1"/>
  <c r="L1988" i="1" s="1"/>
  <c r="I1892" i="1"/>
  <c r="L1892" i="1" s="1"/>
  <c r="I1761" i="1"/>
  <c r="L1761" i="1" s="1"/>
  <c r="I1551" i="1"/>
  <c r="L1551" i="1" s="1"/>
  <c r="I1137" i="1"/>
  <c r="L1137" i="1" s="1"/>
  <c r="I3089" i="1"/>
  <c r="L3089" i="1" s="1"/>
  <c r="I3012" i="1"/>
  <c r="L3012" i="1" s="1"/>
  <c r="I2927" i="1"/>
  <c r="L2927" i="1" s="1"/>
  <c r="I2803" i="1"/>
  <c r="L2803" i="1" s="1"/>
  <c r="I2675" i="1"/>
  <c r="L2675" i="1" s="1"/>
  <c r="I2547" i="1"/>
  <c r="L2547" i="1" s="1"/>
  <c r="I2419" i="1"/>
  <c r="L2419" i="1" s="1"/>
  <c r="I2291" i="1"/>
  <c r="L2291" i="1" s="1"/>
  <c r="I2163" i="1"/>
  <c r="L2163" i="1" s="1"/>
  <c r="I2020" i="1"/>
  <c r="L2020" i="1" s="1"/>
  <c r="I1844" i="1"/>
  <c r="L1844" i="1" s="1"/>
  <c r="I1423" i="1"/>
  <c r="L1423" i="1" s="1"/>
  <c r="I4684" i="1"/>
  <c r="L4684" i="1" s="1"/>
  <c r="I4652" i="1"/>
  <c r="L4652" i="1" s="1"/>
  <c r="I4620" i="1"/>
  <c r="L4620" i="1" s="1"/>
  <c r="I4588" i="1"/>
  <c r="L4588" i="1" s="1"/>
  <c r="I4556" i="1"/>
  <c r="L4556" i="1" s="1"/>
  <c r="I4524" i="1"/>
  <c r="L4524" i="1" s="1"/>
  <c r="I4492" i="1"/>
  <c r="L4492" i="1" s="1"/>
  <c r="I4460" i="1"/>
  <c r="L4460" i="1" s="1"/>
  <c r="I4428" i="1"/>
  <c r="L4428" i="1" s="1"/>
  <c r="I4396" i="1"/>
  <c r="L4396" i="1" s="1"/>
  <c r="I4364" i="1"/>
  <c r="L4364" i="1" s="1"/>
  <c r="I4332" i="1"/>
  <c r="L4332" i="1" s="1"/>
  <c r="I4300" i="1"/>
  <c r="L4300" i="1" s="1"/>
  <c r="I4268" i="1"/>
  <c r="L4268" i="1" s="1"/>
  <c r="I4236" i="1"/>
  <c r="L4236" i="1" s="1"/>
  <c r="I4204" i="1"/>
  <c r="L4204" i="1" s="1"/>
  <c r="I4172" i="1"/>
  <c r="L4172" i="1" s="1"/>
  <c r="I4092" i="1"/>
  <c r="L4092" i="1" s="1"/>
  <c r="I4064" i="1"/>
  <c r="L4064" i="1" s="1"/>
  <c r="I4032" i="1"/>
  <c r="L4032" i="1" s="1"/>
  <c r="I4000" i="1"/>
  <c r="L4000" i="1" s="1"/>
  <c r="I3968" i="1"/>
  <c r="L3968" i="1" s="1"/>
  <c r="I3936" i="1"/>
  <c r="L3936" i="1" s="1"/>
  <c r="I3904" i="1"/>
  <c r="L3904" i="1" s="1"/>
  <c r="I3872" i="1"/>
  <c r="L3872" i="1" s="1"/>
  <c r="I3840" i="1"/>
  <c r="L3840" i="1" s="1"/>
  <c r="I3808" i="1"/>
  <c r="L3808" i="1" s="1"/>
  <c r="I3776" i="1"/>
  <c r="L3776" i="1" s="1"/>
  <c r="I3744" i="1"/>
  <c r="L3744" i="1" s="1"/>
  <c r="I3712" i="1"/>
  <c r="L3712" i="1" s="1"/>
  <c r="I3648" i="1"/>
  <c r="L3648" i="1" s="1"/>
  <c r="I3592" i="1"/>
  <c r="L3592" i="1" s="1"/>
  <c r="I3528" i="1"/>
  <c r="L3528" i="1" s="1"/>
  <c r="I3456" i="1"/>
  <c r="L3456" i="1" s="1"/>
  <c r="I3400" i="1"/>
  <c r="L3400" i="1" s="1"/>
  <c r="I3336" i="1"/>
  <c r="L3336" i="1" s="1"/>
  <c r="I3272" i="1"/>
  <c r="L3272" i="1" s="1"/>
  <c r="I3208" i="1"/>
  <c r="L3208" i="1" s="1"/>
  <c r="I3144" i="1"/>
  <c r="L3144" i="1" s="1"/>
  <c r="I3080" i="1"/>
  <c r="L3080" i="1" s="1"/>
  <c r="I3000" i="1"/>
  <c r="L3000" i="1" s="1"/>
  <c r="I2912" i="1"/>
  <c r="L2912" i="1" s="1"/>
  <c r="I2784" i="1"/>
  <c r="L2784" i="1" s="1"/>
  <c r="I2656" i="1"/>
  <c r="L2656" i="1" s="1"/>
  <c r="I2528" i="1"/>
  <c r="L2528" i="1" s="1"/>
  <c r="I2400" i="1"/>
  <c r="L2400" i="1" s="1"/>
  <c r="I2272" i="1"/>
  <c r="L2272" i="1" s="1"/>
  <c r="I2144" i="1"/>
  <c r="L2144" i="1" s="1"/>
  <c r="I1995" i="1"/>
  <c r="L1995" i="1" s="1"/>
  <c r="I1773" i="1"/>
  <c r="L1773" i="1" s="1"/>
  <c r="I4690" i="1"/>
  <c r="L4690" i="1" s="1"/>
  <c r="I4674" i="1"/>
  <c r="L4674" i="1" s="1"/>
  <c r="I4658" i="1"/>
  <c r="L4658" i="1" s="1"/>
  <c r="I4642" i="1"/>
  <c r="L4642" i="1" s="1"/>
  <c r="I4626" i="1"/>
  <c r="L4626" i="1" s="1"/>
  <c r="I4610" i="1"/>
  <c r="L4610" i="1" s="1"/>
  <c r="I4594" i="1"/>
  <c r="L4594" i="1" s="1"/>
  <c r="I4578" i="1"/>
  <c r="L4578" i="1" s="1"/>
  <c r="I4562" i="1"/>
  <c r="L4562" i="1" s="1"/>
  <c r="I4546" i="1"/>
  <c r="L4546" i="1" s="1"/>
  <c r="I4530" i="1"/>
  <c r="L4530" i="1" s="1"/>
  <c r="I4514" i="1"/>
  <c r="L4514" i="1" s="1"/>
  <c r="I4498" i="1"/>
  <c r="L4498" i="1" s="1"/>
  <c r="I4482" i="1"/>
  <c r="L4482" i="1" s="1"/>
  <c r="I4466" i="1"/>
  <c r="L4466" i="1" s="1"/>
  <c r="I4450" i="1"/>
  <c r="L4450" i="1" s="1"/>
  <c r="I4434" i="1"/>
  <c r="L4434" i="1" s="1"/>
  <c r="I4418" i="1"/>
  <c r="L4418" i="1" s="1"/>
  <c r="I4402" i="1"/>
  <c r="L4402" i="1" s="1"/>
  <c r="I4386" i="1"/>
  <c r="L4386" i="1" s="1"/>
  <c r="I4370" i="1"/>
  <c r="L4370" i="1" s="1"/>
  <c r="I4354" i="1"/>
  <c r="L4354" i="1" s="1"/>
  <c r="I4338" i="1"/>
  <c r="L4338" i="1" s="1"/>
  <c r="I4322" i="1"/>
  <c r="L4322" i="1" s="1"/>
  <c r="I4306" i="1"/>
  <c r="L4306" i="1" s="1"/>
  <c r="I4290" i="1"/>
  <c r="L4290" i="1" s="1"/>
  <c r="I4274" i="1"/>
  <c r="L4274" i="1" s="1"/>
  <c r="I4258" i="1"/>
  <c r="L4258" i="1" s="1"/>
  <c r="I4242" i="1"/>
  <c r="L4242" i="1" s="1"/>
  <c r="I4226" i="1"/>
  <c r="L4226" i="1" s="1"/>
  <c r="I4210" i="1"/>
  <c r="L4210" i="1" s="1"/>
  <c r="I4194" i="1"/>
  <c r="L4194" i="1" s="1"/>
  <c r="I4178" i="1"/>
  <c r="L4178" i="1" s="1"/>
  <c r="I4162" i="1"/>
  <c r="L4162" i="1" s="1"/>
  <c r="I4146" i="1"/>
  <c r="L4146" i="1" s="1"/>
  <c r="I4130" i="1"/>
  <c r="L4130" i="1" s="1"/>
  <c r="I4114" i="1"/>
  <c r="L4114" i="1" s="1"/>
  <c r="I4098" i="1"/>
  <c r="L4098" i="1" s="1"/>
  <c r="I4082" i="1"/>
  <c r="L4082" i="1" s="1"/>
  <c r="I4066" i="1"/>
  <c r="L4066" i="1" s="1"/>
  <c r="I4050" i="1"/>
  <c r="L4050" i="1" s="1"/>
  <c r="I4034" i="1"/>
  <c r="L4034" i="1" s="1"/>
  <c r="I4018" i="1"/>
  <c r="L4018" i="1" s="1"/>
  <c r="I4002" i="1"/>
  <c r="L4002" i="1" s="1"/>
  <c r="I3986" i="1"/>
  <c r="L3986" i="1" s="1"/>
  <c r="I3970" i="1"/>
  <c r="L3970" i="1" s="1"/>
  <c r="I3954" i="1"/>
  <c r="L3954" i="1" s="1"/>
  <c r="I3938" i="1"/>
  <c r="L3938" i="1" s="1"/>
  <c r="I3922" i="1"/>
  <c r="L3922" i="1" s="1"/>
  <c r="I3906" i="1"/>
  <c r="L3906" i="1" s="1"/>
  <c r="I3890" i="1"/>
  <c r="L3890" i="1" s="1"/>
  <c r="I3874" i="1"/>
  <c r="L3874" i="1" s="1"/>
  <c r="I3858" i="1"/>
  <c r="L3858" i="1" s="1"/>
  <c r="I3842" i="1"/>
  <c r="L3842" i="1" s="1"/>
  <c r="I3826" i="1"/>
  <c r="L3826" i="1" s="1"/>
  <c r="I3810" i="1"/>
  <c r="L3810" i="1" s="1"/>
  <c r="I3794" i="1"/>
  <c r="L3794" i="1" s="1"/>
  <c r="I3778" i="1"/>
  <c r="L3778" i="1" s="1"/>
  <c r="I3762" i="1"/>
  <c r="L3762" i="1" s="1"/>
  <c r="I3746" i="1"/>
  <c r="L3746" i="1" s="1"/>
  <c r="I3730" i="1"/>
  <c r="L3730" i="1" s="1"/>
  <c r="I3714" i="1"/>
  <c r="L3714" i="1" s="1"/>
  <c r="I3684" i="1"/>
  <c r="L3684" i="1" s="1"/>
  <c r="I3652" i="1"/>
  <c r="L3652" i="1" s="1"/>
  <c r="I3620" i="1"/>
  <c r="L3620" i="1" s="1"/>
  <c r="I3588" i="1"/>
  <c r="L3588" i="1" s="1"/>
  <c r="I3556" i="1"/>
  <c r="L3556" i="1" s="1"/>
  <c r="I3524" i="1"/>
  <c r="L3524" i="1" s="1"/>
  <c r="I3492" i="1"/>
  <c r="L3492" i="1" s="1"/>
  <c r="I3460" i="1"/>
  <c r="L3460" i="1" s="1"/>
  <c r="I3428" i="1"/>
  <c r="L3428" i="1" s="1"/>
  <c r="I3396" i="1"/>
  <c r="L3396" i="1" s="1"/>
  <c r="I3364" i="1"/>
  <c r="L3364" i="1" s="1"/>
  <c r="I3332" i="1"/>
  <c r="L3332" i="1" s="1"/>
  <c r="I3300" i="1"/>
  <c r="L3300" i="1" s="1"/>
  <c r="I3268" i="1"/>
  <c r="L3268" i="1" s="1"/>
  <c r="I3236" i="1"/>
  <c r="L3236" i="1" s="1"/>
  <c r="I3204" i="1"/>
  <c r="L3204" i="1" s="1"/>
  <c r="I3172" i="1"/>
  <c r="L3172" i="1" s="1"/>
  <c r="I3140" i="1"/>
  <c r="L3140" i="1" s="1"/>
  <c r="I3108" i="1"/>
  <c r="L3108" i="1" s="1"/>
  <c r="I3076" i="1"/>
  <c r="L3076" i="1" s="1"/>
  <c r="I3037" i="1"/>
  <c r="L3037" i="1" s="1"/>
  <c r="I2995" i="1"/>
  <c r="L2995" i="1" s="1"/>
  <c r="I2952" i="1"/>
  <c r="L2952" i="1" s="1"/>
  <c r="I2904" i="1"/>
  <c r="L2904" i="1" s="1"/>
  <c r="I2840" i="1"/>
  <c r="L2840" i="1" s="1"/>
  <c r="I2776" i="1"/>
  <c r="L2776" i="1" s="1"/>
  <c r="I2712" i="1"/>
  <c r="L2712" i="1" s="1"/>
  <c r="I2648" i="1"/>
  <c r="L2648" i="1" s="1"/>
  <c r="I2584" i="1"/>
  <c r="L2584" i="1" s="1"/>
  <c r="I2520" i="1"/>
  <c r="L2520" i="1" s="1"/>
  <c r="I2456" i="1"/>
  <c r="L2456" i="1" s="1"/>
  <c r="I2392" i="1"/>
  <c r="L2392" i="1" s="1"/>
  <c r="I2328" i="1"/>
  <c r="L2328" i="1" s="1"/>
  <c r="I2264" i="1"/>
  <c r="L2264" i="1" s="1"/>
  <c r="I2200" i="1"/>
  <c r="L2200" i="1" s="1"/>
  <c r="I2136" i="1"/>
  <c r="L2136" i="1" s="1"/>
  <c r="I2069" i="1"/>
  <c r="L2069" i="1" s="1"/>
  <c r="I1984" i="1"/>
  <c r="L1984" i="1" s="1"/>
  <c r="I1885" i="1"/>
  <c r="L1885" i="1" s="1"/>
  <c r="I1752" i="1"/>
  <c r="L1752" i="1" s="1"/>
  <c r="I1533" i="1"/>
  <c r="L1533" i="1" s="1"/>
  <c r="I1115" i="1"/>
  <c r="L1115" i="1" s="1"/>
  <c r="I3710" i="1"/>
  <c r="L3710" i="1" s="1"/>
  <c r="I3694" i="1"/>
  <c r="L3694" i="1" s="1"/>
  <c r="I3678" i="1"/>
  <c r="L3678" i="1" s="1"/>
  <c r="I3662" i="1"/>
  <c r="L3662" i="1" s="1"/>
  <c r="I3646" i="1"/>
  <c r="L3646" i="1" s="1"/>
  <c r="I3630" i="1"/>
  <c r="L3630" i="1" s="1"/>
  <c r="I3614" i="1"/>
  <c r="L3614" i="1" s="1"/>
  <c r="I3598" i="1"/>
  <c r="L3598" i="1" s="1"/>
  <c r="I3582" i="1"/>
  <c r="L3582" i="1" s="1"/>
  <c r="I3566" i="1"/>
  <c r="L3566" i="1" s="1"/>
  <c r="I3550" i="1"/>
  <c r="L3550" i="1" s="1"/>
  <c r="I3534" i="1"/>
  <c r="L3534" i="1" s="1"/>
  <c r="I3518" i="1"/>
  <c r="L3518" i="1" s="1"/>
  <c r="I3502" i="1"/>
  <c r="L3502" i="1" s="1"/>
  <c r="I3486" i="1"/>
  <c r="L3486" i="1" s="1"/>
  <c r="I3470" i="1"/>
  <c r="L3470" i="1" s="1"/>
  <c r="I3454" i="1"/>
  <c r="L3454" i="1" s="1"/>
  <c r="I3438" i="1"/>
  <c r="L3438" i="1" s="1"/>
  <c r="I3422" i="1"/>
  <c r="L3422" i="1" s="1"/>
  <c r="I3406" i="1"/>
  <c r="L3406" i="1" s="1"/>
  <c r="I3390" i="1"/>
  <c r="L3390" i="1" s="1"/>
  <c r="I3374" i="1"/>
  <c r="L3374" i="1" s="1"/>
  <c r="I3358" i="1"/>
  <c r="L3358" i="1" s="1"/>
  <c r="I3342" i="1"/>
  <c r="L3342" i="1" s="1"/>
  <c r="I3326" i="1"/>
  <c r="L3326" i="1" s="1"/>
  <c r="I3310" i="1"/>
  <c r="L3310" i="1" s="1"/>
  <c r="I3294" i="1"/>
  <c r="L3294" i="1" s="1"/>
  <c r="I3278" i="1"/>
  <c r="L3278" i="1" s="1"/>
  <c r="I3262" i="1"/>
  <c r="L3262" i="1" s="1"/>
  <c r="I3246" i="1"/>
  <c r="L3246" i="1" s="1"/>
  <c r="I3230" i="1"/>
  <c r="L3230" i="1" s="1"/>
  <c r="I3214" i="1"/>
  <c r="L3214" i="1" s="1"/>
  <c r="I3198" i="1"/>
  <c r="L3198" i="1" s="1"/>
  <c r="I3182" i="1"/>
  <c r="L3182" i="1" s="1"/>
  <c r="I3166" i="1"/>
  <c r="L3166" i="1" s="1"/>
  <c r="I3150" i="1"/>
  <c r="L3150" i="1" s="1"/>
  <c r="I3134" i="1"/>
  <c r="L3134" i="1" s="1"/>
  <c r="I3118" i="1"/>
  <c r="L3118" i="1" s="1"/>
  <c r="I3102" i="1"/>
  <c r="L3102" i="1" s="1"/>
  <c r="I3086" i="1"/>
  <c r="L3086" i="1" s="1"/>
  <c r="I3070" i="1"/>
  <c r="L3070" i="1" s="1"/>
  <c r="I3051" i="1"/>
  <c r="L3051" i="1" s="1"/>
  <c r="I3029" i="1"/>
  <c r="L3029" i="1" s="1"/>
  <c r="I3008" i="1"/>
  <c r="L3008" i="1" s="1"/>
  <c r="I2987" i="1"/>
  <c r="L2987" i="1" s="1"/>
  <c r="I2965" i="1"/>
  <c r="L2965" i="1" s="1"/>
  <c r="I2944" i="1"/>
  <c r="L2944" i="1" s="1"/>
  <c r="I2923" i="1"/>
  <c r="L2923" i="1" s="1"/>
  <c r="I2892" i="1"/>
  <c r="L2892" i="1" s="1"/>
  <c r="I2860" i="1"/>
  <c r="L2860" i="1" s="1"/>
  <c r="I2828" i="1"/>
  <c r="L2828" i="1" s="1"/>
  <c r="I2796" i="1"/>
  <c r="L2796" i="1" s="1"/>
  <c r="I2764" i="1"/>
  <c r="L2764" i="1" s="1"/>
  <c r="I2732" i="1"/>
  <c r="L2732" i="1" s="1"/>
  <c r="I2700" i="1"/>
  <c r="L2700" i="1" s="1"/>
  <c r="I2668" i="1"/>
  <c r="L2668" i="1" s="1"/>
  <c r="I2636" i="1"/>
  <c r="L2636" i="1" s="1"/>
  <c r="I2604" i="1"/>
  <c r="L2604" i="1" s="1"/>
  <c r="I2572" i="1"/>
  <c r="L2572" i="1" s="1"/>
  <c r="I4447" i="1"/>
  <c r="L4447" i="1" s="1"/>
  <c r="I4431" i="1"/>
  <c r="L4431" i="1" s="1"/>
  <c r="I4415" i="1"/>
  <c r="L4415" i="1" s="1"/>
  <c r="I4399" i="1"/>
  <c r="L4399" i="1" s="1"/>
  <c r="I4383" i="1"/>
  <c r="L4383" i="1" s="1"/>
  <c r="I4367" i="1"/>
  <c r="L4367" i="1" s="1"/>
  <c r="I4351" i="1"/>
  <c r="L4351" i="1" s="1"/>
  <c r="I4335" i="1"/>
  <c r="L4335" i="1" s="1"/>
  <c r="I4319" i="1"/>
  <c r="L4319" i="1" s="1"/>
  <c r="I4303" i="1"/>
  <c r="L4303" i="1" s="1"/>
  <c r="I4287" i="1"/>
  <c r="L4287" i="1" s="1"/>
  <c r="I4271" i="1"/>
  <c r="L4271" i="1" s="1"/>
  <c r="I4255" i="1"/>
  <c r="L4255" i="1" s="1"/>
  <c r="I4239" i="1"/>
  <c r="L4239" i="1" s="1"/>
  <c r="I4223" i="1"/>
  <c r="L4223" i="1" s="1"/>
  <c r="I4207" i="1"/>
  <c r="L4207" i="1" s="1"/>
  <c r="I4191" i="1"/>
  <c r="L4191" i="1" s="1"/>
  <c r="I4175" i="1"/>
  <c r="L4175" i="1" s="1"/>
  <c r="I4159" i="1"/>
  <c r="L4159" i="1" s="1"/>
  <c r="I4143" i="1"/>
  <c r="L4143" i="1" s="1"/>
  <c r="I4127" i="1"/>
  <c r="L4127" i="1" s="1"/>
  <c r="I4111" i="1"/>
  <c r="L4111" i="1" s="1"/>
  <c r="I4095" i="1"/>
  <c r="L4095" i="1" s="1"/>
  <c r="I4079" i="1"/>
  <c r="L4079" i="1" s="1"/>
  <c r="I4063" i="1"/>
  <c r="L4063" i="1" s="1"/>
  <c r="I4047" i="1"/>
  <c r="L4047" i="1" s="1"/>
  <c r="I4031" i="1"/>
  <c r="L4031" i="1" s="1"/>
  <c r="I4015" i="1"/>
  <c r="L4015" i="1" s="1"/>
  <c r="I3999" i="1"/>
  <c r="L3999" i="1" s="1"/>
  <c r="I3983" i="1"/>
  <c r="L3983" i="1" s="1"/>
  <c r="I3967" i="1"/>
  <c r="L3967" i="1" s="1"/>
  <c r="I3951" i="1"/>
  <c r="L3951" i="1" s="1"/>
  <c r="I3935" i="1"/>
  <c r="L3935" i="1" s="1"/>
  <c r="I3919" i="1"/>
  <c r="L3919" i="1" s="1"/>
  <c r="I3903" i="1"/>
  <c r="L3903" i="1" s="1"/>
  <c r="I3887" i="1"/>
  <c r="L3887" i="1" s="1"/>
  <c r="I3871" i="1"/>
  <c r="L3871" i="1" s="1"/>
  <c r="I3855" i="1"/>
  <c r="L3855" i="1" s="1"/>
  <c r="I3839" i="1"/>
  <c r="L3839" i="1" s="1"/>
  <c r="I3823" i="1"/>
  <c r="L3823" i="1" s="1"/>
  <c r="I3807" i="1"/>
  <c r="L3807" i="1" s="1"/>
  <c r="I3791" i="1"/>
  <c r="L3791" i="1" s="1"/>
  <c r="I3775" i="1"/>
  <c r="L3775" i="1" s="1"/>
  <c r="I3759" i="1"/>
  <c r="L3759" i="1" s="1"/>
  <c r="I3743" i="1"/>
  <c r="L3743" i="1" s="1"/>
  <c r="I3727" i="1"/>
  <c r="L3727" i="1" s="1"/>
  <c r="I3709" i="1"/>
  <c r="L3709" i="1" s="1"/>
  <c r="I3677" i="1"/>
  <c r="L3677" i="1" s="1"/>
  <c r="I3645" i="1"/>
  <c r="L3645" i="1" s="1"/>
  <c r="I3613" i="1"/>
  <c r="L3613" i="1" s="1"/>
  <c r="I3581" i="1"/>
  <c r="L3581" i="1" s="1"/>
  <c r="I3549" i="1"/>
  <c r="L3549" i="1" s="1"/>
  <c r="I3517" i="1"/>
  <c r="L3517" i="1" s="1"/>
  <c r="I3485" i="1"/>
  <c r="L3485" i="1" s="1"/>
  <c r="I3453" i="1"/>
  <c r="L3453" i="1" s="1"/>
  <c r="I3421" i="1"/>
  <c r="L3421" i="1" s="1"/>
  <c r="I3389" i="1"/>
  <c r="L3389" i="1" s="1"/>
  <c r="I3357" i="1"/>
  <c r="L3357" i="1" s="1"/>
  <c r="I3325" i="1"/>
  <c r="L3325" i="1" s="1"/>
  <c r="I3293" i="1"/>
  <c r="L3293" i="1" s="1"/>
  <c r="I3261" i="1"/>
  <c r="L3261" i="1" s="1"/>
  <c r="I3229" i="1"/>
  <c r="L3229" i="1" s="1"/>
  <c r="I3197" i="1"/>
  <c r="L3197" i="1" s="1"/>
  <c r="I3165" i="1"/>
  <c r="L3165" i="1" s="1"/>
  <c r="I3133" i="1"/>
  <c r="L3133" i="1" s="1"/>
  <c r="I3101" i="1"/>
  <c r="L3101" i="1" s="1"/>
  <c r="I3069" i="1"/>
  <c r="L3069" i="1" s="1"/>
  <c r="I3028" i="1"/>
  <c r="L3028" i="1" s="1"/>
  <c r="I2985" i="1"/>
  <c r="L2985" i="1" s="1"/>
  <c r="I2943" i="1"/>
  <c r="L2943" i="1" s="1"/>
  <c r="I2891" i="1"/>
  <c r="L2891" i="1" s="1"/>
  <c r="I2827" i="1"/>
  <c r="L2827" i="1" s="1"/>
  <c r="I2763" i="1"/>
  <c r="L2763" i="1" s="1"/>
  <c r="I2699" i="1"/>
  <c r="L2699" i="1" s="1"/>
  <c r="I2635" i="1"/>
  <c r="L2635" i="1" s="1"/>
  <c r="I2571" i="1"/>
  <c r="L2571" i="1" s="1"/>
  <c r="I2507" i="1"/>
  <c r="L2507" i="1" s="1"/>
  <c r="I2443" i="1"/>
  <c r="L2443" i="1" s="1"/>
  <c r="I2379" i="1"/>
  <c r="L2379" i="1" s="1"/>
  <c r="I2315" i="1"/>
  <c r="L2315" i="1" s="1"/>
  <c r="I2251" i="1"/>
  <c r="L2251" i="1" s="1"/>
  <c r="I2187" i="1"/>
  <c r="L2187" i="1" s="1"/>
  <c r="I2123" i="1"/>
  <c r="L2123" i="1" s="1"/>
  <c r="I2052" i="1"/>
  <c r="L2052" i="1" s="1"/>
  <c r="I1967" i="1"/>
  <c r="L1967" i="1" s="1"/>
  <c r="I1860" i="1"/>
  <c r="L1860" i="1" s="1"/>
  <c r="I1718" i="1"/>
  <c r="L1718" i="1" s="1"/>
  <c r="I1465" i="1"/>
  <c r="L1465" i="1" s="1"/>
  <c r="I1004" i="1"/>
  <c r="L1004" i="1" s="1"/>
  <c r="I3073" i="1"/>
  <c r="L3073" i="1" s="1"/>
  <c r="I2991" i="1"/>
  <c r="L2991" i="1" s="1"/>
  <c r="I2899" i="1"/>
  <c r="L2899" i="1" s="1"/>
  <c r="I2771" i="1"/>
  <c r="L2771" i="1" s="1"/>
  <c r="I2643" i="1"/>
  <c r="L2643" i="1" s="1"/>
  <c r="I2515" i="1"/>
  <c r="L2515" i="1" s="1"/>
  <c r="I2387" i="1"/>
  <c r="L2387" i="1" s="1"/>
  <c r="I2259" i="1"/>
  <c r="L2259" i="1" s="1"/>
  <c r="I2131" i="1"/>
  <c r="L2131" i="1" s="1"/>
  <c r="I1999" i="1"/>
  <c r="L1999" i="1" s="1"/>
  <c r="I1780" i="1"/>
  <c r="L1780" i="1" s="1"/>
  <c r="I1195" i="1"/>
  <c r="L1195" i="1" s="1"/>
  <c r="I4676" i="1"/>
  <c r="L4676" i="1" s="1"/>
  <c r="I4644" i="1"/>
  <c r="L4644" i="1" s="1"/>
  <c r="I4612" i="1"/>
  <c r="L4612" i="1" s="1"/>
  <c r="I4580" i="1"/>
  <c r="L4580" i="1" s="1"/>
  <c r="I4548" i="1"/>
  <c r="L4548" i="1" s="1"/>
  <c r="I4516" i="1"/>
  <c r="L4516" i="1" s="1"/>
  <c r="I4484" i="1"/>
  <c r="L4484" i="1" s="1"/>
  <c r="I4452" i="1"/>
  <c r="L4452" i="1" s="1"/>
  <c r="I4420" i="1"/>
  <c r="L4420" i="1" s="1"/>
  <c r="I4388" i="1"/>
  <c r="L4388" i="1" s="1"/>
  <c r="I4356" i="1"/>
  <c r="L4356" i="1" s="1"/>
  <c r="I4324" i="1"/>
  <c r="L4324" i="1" s="1"/>
  <c r="I4292" i="1"/>
  <c r="L4292" i="1" s="1"/>
  <c r="I4260" i="1"/>
  <c r="L4260" i="1" s="1"/>
  <c r="I4228" i="1"/>
  <c r="L4228" i="1" s="1"/>
  <c r="I4196" i="1"/>
  <c r="L4196" i="1" s="1"/>
  <c r="I4164" i="1"/>
  <c r="L4164" i="1" s="1"/>
  <c r="I4088" i="1"/>
  <c r="L4088" i="1" s="1"/>
  <c r="I4056" i="1"/>
  <c r="L4056" i="1" s="1"/>
  <c r="I4024" i="1"/>
  <c r="L4024" i="1" s="1"/>
  <c r="I3992" i="1"/>
  <c r="L3992" i="1" s="1"/>
  <c r="I3960" i="1"/>
  <c r="L3960" i="1" s="1"/>
  <c r="I3928" i="1"/>
  <c r="L3928" i="1" s="1"/>
  <c r="I3896" i="1"/>
  <c r="L3896" i="1" s="1"/>
  <c r="I3864" i="1"/>
  <c r="L3864" i="1" s="1"/>
  <c r="I3832" i="1"/>
  <c r="L3832" i="1" s="1"/>
  <c r="I3800" i="1"/>
  <c r="L3800" i="1" s="1"/>
  <c r="I3768" i="1"/>
  <c r="L3768" i="1" s="1"/>
  <c r="I3736" i="1"/>
  <c r="L3736" i="1" s="1"/>
  <c r="I3696" i="1"/>
  <c r="L3696" i="1" s="1"/>
  <c r="I3632" i="1"/>
  <c r="L3632" i="1" s="1"/>
  <c r="I3576" i="1"/>
  <c r="L3576" i="1" s="1"/>
  <c r="I3512" i="1"/>
  <c r="L3512" i="1" s="1"/>
  <c r="I3440" i="1"/>
  <c r="L3440" i="1" s="1"/>
  <c r="I3384" i="1"/>
  <c r="L3384" i="1" s="1"/>
  <c r="I3320" i="1"/>
  <c r="L3320" i="1" s="1"/>
  <c r="I3256" i="1"/>
  <c r="L3256" i="1" s="1"/>
  <c r="I3192" i="1"/>
  <c r="L3192" i="1" s="1"/>
  <c r="I3128" i="1"/>
  <c r="L3128" i="1" s="1"/>
  <c r="I3064" i="1"/>
  <c r="L3064" i="1" s="1"/>
  <c r="I2979" i="1"/>
  <c r="L2979" i="1" s="1"/>
  <c r="I2880" i="1"/>
  <c r="L2880" i="1" s="1"/>
  <c r="I2752" i="1"/>
  <c r="L2752" i="1" s="1"/>
  <c r="I2624" i="1"/>
  <c r="L2624" i="1" s="1"/>
  <c r="I2496" i="1"/>
  <c r="L2496" i="1" s="1"/>
  <c r="I2368" i="1"/>
  <c r="L2368" i="1" s="1"/>
  <c r="I2240" i="1"/>
  <c r="L2240" i="1" s="1"/>
  <c r="I2112" i="1"/>
  <c r="L2112" i="1" s="1"/>
  <c r="I1952" i="1"/>
  <c r="L1952" i="1" s="1"/>
  <c r="I868" i="1"/>
  <c r="L868" i="1" s="1"/>
  <c r="I4686" i="1"/>
  <c r="L4686" i="1" s="1"/>
  <c r="I4670" i="1"/>
  <c r="L4670" i="1" s="1"/>
  <c r="I4654" i="1"/>
  <c r="L4654" i="1" s="1"/>
  <c r="I4638" i="1"/>
  <c r="L4638" i="1" s="1"/>
  <c r="I4622" i="1"/>
  <c r="L4622" i="1" s="1"/>
  <c r="I4606" i="1"/>
  <c r="L4606" i="1" s="1"/>
  <c r="I4590" i="1"/>
  <c r="L4590" i="1" s="1"/>
  <c r="I4574" i="1"/>
  <c r="L4574" i="1" s="1"/>
  <c r="I4558" i="1"/>
  <c r="L4558" i="1" s="1"/>
  <c r="I4542" i="1"/>
  <c r="L4542" i="1" s="1"/>
  <c r="I4526" i="1"/>
  <c r="L4526" i="1" s="1"/>
  <c r="I4510" i="1"/>
  <c r="L4510" i="1" s="1"/>
  <c r="I4494" i="1"/>
  <c r="L4494" i="1" s="1"/>
  <c r="I4478" i="1"/>
  <c r="L4478" i="1" s="1"/>
  <c r="I4462" i="1"/>
  <c r="L4462" i="1" s="1"/>
  <c r="I4446" i="1"/>
  <c r="L4446" i="1" s="1"/>
  <c r="I4430" i="1"/>
  <c r="L4430" i="1" s="1"/>
  <c r="I4414" i="1"/>
  <c r="L4414" i="1" s="1"/>
  <c r="I4398" i="1"/>
  <c r="L4398" i="1" s="1"/>
  <c r="I4382" i="1"/>
  <c r="L4382" i="1" s="1"/>
  <c r="I4366" i="1"/>
  <c r="L4366" i="1" s="1"/>
  <c r="I4350" i="1"/>
  <c r="L4350" i="1" s="1"/>
  <c r="I4334" i="1"/>
  <c r="L4334" i="1" s="1"/>
  <c r="I4318" i="1"/>
  <c r="L4318" i="1" s="1"/>
  <c r="I4302" i="1"/>
  <c r="L4302" i="1" s="1"/>
  <c r="I4286" i="1"/>
  <c r="L4286" i="1" s="1"/>
  <c r="I4270" i="1"/>
  <c r="L4270" i="1" s="1"/>
  <c r="I4254" i="1"/>
  <c r="L4254" i="1" s="1"/>
  <c r="I4238" i="1"/>
  <c r="L4238" i="1" s="1"/>
  <c r="I4222" i="1"/>
  <c r="L4222" i="1" s="1"/>
  <c r="I4206" i="1"/>
  <c r="L4206" i="1" s="1"/>
  <c r="I4190" i="1"/>
  <c r="L4190" i="1" s="1"/>
  <c r="I4174" i="1"/>
  <c r="L4174" i="1" s="1"/>
  <c r="I4158" i="1"/>
  <c r="L4158" i="1" s="1"/>
  <c r="I4142" i="1"/>
  <c r="L4142" i="1" s="1"/>
  <c r="I4126" i="1"/>
  <c r="L4126" i="1" s="1"/>
  <c r="I4110" i="1"/>
  <c r="L4110" i="1" s="1"/>
  <c r="I4094" i="1"/>
  <c r="L4094" i="1" s="1"/>
  <c r="I4078" i="1"/>
  <c r="L4078" i="1" s="1"/>
  <c r="I4062" i="1"/>
  <c r="L4062" i="1" s="1"/>
  <c r="I4046" i="1"/>
  <c r="L4046" i="1" s="1"/>
  <c r="I4030" i="1"/>
  <c r="L4030" i="1" s="1"/>
  <c r="I4014" i="1"/>
  <c r="L4014" i="1" s="1"/>
  <c r="I3998" i="1"/>
  <c r="L3998" i="1" s="1"/>
  <c r="I3982" i="1"/>
  <c r="L3982" i="1" s="1"/>
  <c r="I3966" i="1"/>
  <c r="L3966" i="1" s="1"/>
  <c r="I3950" i="1"/>
  <c r="L3950" i="1" s="1"/>
  <c r="I3934" i="1"/>
  <c r="L3934" i="1" s="1"/>
  <c r="I3918" i="1"/>
  <c r="L3918" i="1" s="1"/>
  <c r="I3902" i="1"/>
  <c r="L3902" i="1" s="1"/>
  <c r="I3886" i="1"/>
  <c r="L3886" i="1" s="1"/>
  <c r="I3870" i="1"/>
  <c r="L3870" i="1" s="1"/>
  <c r="I3854" i="1"/>
  <c r="L3854" i="1" s="1"/>
  <c r="I3838" i="1"/>
  <c r="L3838" i="1" s="1"/>
  <c r="I3822" i="1"/>
  <c r="L3822" i="1" s="1"/>
  <c r="I3806" i="1"/>
  <c r="L3806" i="1" s="1"/>
  <c r="I3790" i="1"/>
  <c r="L3790" i="1" s="1"/>
  <c r="I3774" i="1"/>
  <c r="L3774" i="1" s="1"/>
  <c r="I3758" i="1"/>
  <c r="L3758" i="1" s="1"/>
  <c r="I3742" i="1"/>
  <c r="L3742" i="1" s="1"/>
  <c r="I3726" i="1"/>
  <c r="L3726" i="1" s="1"/>
  <c r="I3708" i="1"/>
  <c r="L3708" i="1" s="1"/>
  <c r="I3676" i="1"/>
  <c r="L3676" i="1" s="1"/>
  <c r="I3644" i="1"/>
  <c r="L3644" i="1" s="1"/>
  <c r="I3612" i="1"/>
  <c r="L3612" i="1" s="1"/>
  <c r="I3580" i="1"/>
  <c r="L3580" i="1" s="1"/>
  <c r="I3548" i="1"/>
  <c r="L3548" i="1" s="1"/>
  <c r="I3516" i="1"/>
  <c r="L3516" i="1" s="1"/>
  <c r="I3484" i="1"/>
  <c r="L3484" i="1" s="1"/>
  <c r="I3452" i="1"/>
  <c r="L3452" i="1" s="1"/>
  <c r="I3420" i="1"/>
  <c r="L3420" i="1" s="1"/>
  <c r="I3388" i="1"/>
  <c r="L3388" i="1" s="1"/>
  <c r="I3356" i="1"/>
  <c r="L3356" i="1" s="1"/>
  <c r="I3324" i="1"/>
  <c r="L3324" i="1" s="1"/>
  <c r="I3292" i="1"/>
  <c r="L3292" i="1" s="1"/>
  <c r="I3260" i="1"/>
  <c r="L3260" i="1" s="1"/>
  <c r="I3228" i="1"/>
  <c r="L3228" i="1" s="1"/>
  <c r="I3196" i="1"/>
  <c r="L3196" i="1" s="1"/>
  <c r="I3164" i="1"/>
  <c r="L3164" i="1" s="1"/>
  <c r="I3132" i="1"/>
  <c r="L3132" i="1" s="1"/>
  <c r="I3100" i="1"/>
  <c r="L3100" i="1" s="1"/>
  <c r="I3068" i="1"/>
  <c r="L3068" i="1" s="1"/>
  <c r="I3027" i="1"/>
  <c r="L3027" i="1" s="1"/>
  <c r="I2984" i="1"/>
  <c r="L2984" i="1" s="1"/>
  <c r="I2941" i="1"/>
  <c r="L2941" i="1" s="1"/>
  <c r="I2888" i="1"/>
  <c r="L2888" i="1" s="1"/>
  <c r="I2824" i="1"/>
  <c r="L2824" i="1" s="1"/>
  <c r="I2760" i="1"/>
  <c r="L2760" i="1" s="1"/>
  <c r="I2696" i="1"/>
  <c r="L2696" i="1" s="1"/>
  <c r="I2632" i="1"/>
  <c r="L2632" i="1" s="1"/>
  <c r="I2568" i="1"/>
  <c r="L2568" i="1" s="1"/>
  <c r="I2504" i="1"/>
  <c r="L2504" i="1" s="1"/>
  <c r="I2440" i="1"/>
  <c r="L2440" i="1" s="1"/>
  <c r="I2376" i="1"/>
  <c r="L2376" i="1" s="1"/>
  <c r="I2312" i="1"/>
  <c r="L2312" i="1" s="1"/>
  <c r="I2248" i="1"/>
  <c r="L2248" i="1" s="1"/>
  <c r="I2184" i="1"/>
  <c r="L2184" i="1" s="1"/>
  <c r="I2120" i="1"/>
  <c r="L2120" i="1" s="1"/>
  <c r="I2048" i="1"/>
  <c r="L2048" i="1" s="1"/>
  <c r="I1963" i="1"/>
  <c r="L1963" i="1" s="1"/>
  <c r="I1853" i="1"/>
  <c r="L1853" i="1" s="1"/>
  <c r="I1709" i="1"/>
  <c r="L1709" i="1" s="1"/>
  <c r="I1448" i="1"/>
  <c r="L1448" i="1" s="1"/>
  <c r="I975" i="1"/>
  <c r="L975" i="1" s="1"/>
  <c r="I3706" i="1"/>
  <c r="L3706" i="1" s="1"/>
  <c r="I3690" i="1"/>
  <c r="L3690" i="1" s="1"/>
  <c r="I3674" i="1"/>
  <c r="L3674" i="1" s="1"/>
  <c r="I3658" i="1"/>
  <c r="L3658" i="1" s="1"/>
  <c r="I3642" i="1"/>
  <c r="L3642" i="1" s="1"/>
  <c r="I3626" i="1"/>
  <c r="L3626" i="1" s="1"/>
  <c r="I3610" i="1"/>
  <c r="L3610" i="1" s="1"/>
  <c r="I3594" i="1"/>
  <c r="L3594" i="1" s="1"/>
  <c r="I3578" i="1"/>
  <c r="L3578" i="1" s="1"/>
  <c r="I3562" i="1"/>
  <c r="L3562" i="1" s="1"/>
  <c r="I3546" i="1"/>
  <c r="L3546" i="1" s="1"/>
  <c r="I3530" i="1"/>
  <c r="L3530" i="1" s="1"/>
  <c r="I3514" i="1"/>
  <c r="L3514" i="1" s="1"/>
  <c r="I3498" i="1"/>
  <c r="L3498" i="1" s="1"/>
  <c r="I3482" i="1"/>
  <c r="L3482" i="1" s="1"/>
  <c r="I3466" i="1"/>
  <c r="L3466" i="1" s="1"/>
  <c r="I3450" i="1"/>
  <c r="L3450" i="1" s="1"/>
  <c r="I3434" i="1"/>
  <c r="L3434" i="1" s="1"/>
  <c r="I3418" i="1"/>
  <c r="L3418" i="1" s="1"/>
  <c r="I3402" i="1"/>
  <c r="L3402" i="1" s="1"/>
  <c r="I3386" i="1"/>
  <c r="L3386" i="1" s="1"/>
  <c r="I3370" i="1"/>
  <c r="L3370" i="1" s="1"/>
  <c r="I3354" i="1"/>
  <c r="L3354" i="1" s="1"/>
  <c r="I3338" i="1"/>
  <c r="L3338" i="1" s="1"/>
  <c r="I3322" i="1"/>
  <c r="L3322" i="1" s="1"/>
  <c r="I3306" i="1"/>
  <c r="L3306" i="1" s="1"/>
  <c r="I3290" i="1"/>
  <c r="L3290" i="1" s="1"/>
  <c r="I3274" i="1"/>
  <c r="L3274" i="1" s="1"/>
  <c r="I3258" i="1"/>
  <c r="L3258" i="1" s="1"/>
  <c r="I3242" i="1"/>
  <c r="L3242" i="1" s="1"/>
  <c r="I3226" i="1"/>
  <c r="L3226" i="1" s="1"/>
  <c r="I3210" i="1"/>
  <c r="L3210" i="1" s="1"/>
  <c r="I3194" i="1"/>
  <c r="L3194" i="1" s="1"/>
  <c r="I3178" i="1"/>
  <c r="L3178" i="1" s="1"/>
  <c r="I3162" i="1"/>
  <c r="L3162" i="1" s="1"/>
  <c r="I3146" i="1"/>
  <c r="L3146" i="1" s="1"/>
  <c r="I3130" i="1"/>
  <c r="L3130" i="1" s="1"/>
  <c r="I3114" i="1"/>
  <c r="L3114" i="1" s="1"/>
  <c r="I3098" i="1"/>
  <c r="L3098" i="1" s="1"/>
  <c r="I3082" i="1"/>
  <c r="L3082" i="1" s="1"/>
  <c r="I3066" i="1"/>
  <c r="L3066" i="1" s="1"/>
  <c r="I3045" i="1"/>
  <c r="L3045" i="1" s="1"/>
  <c r="I3024" i="1"/>
  <c r="L3024" i="1" s="1"/>
  <c r="I3003" i="1"/>
  <c r="L3003" i="1" s="1"/>
  <c r="I2981" i="1"/>
  <c r="L2981" i="1" s="1"/>
  <c r="I2960" i="1"/>
  <c r="L2960" i="1" s="1"/>
  <c r="I2939" i="1"/>
  <c r="L2939" i="1" s="1"/>
  <c r="I2916" i="1"/>
  <c r="L2916" i="1" s="1"/>
  <c r="I2884" i="1"/>
  <c r="L2884" i="1" s="1"/>
  <c r="I2852" i="1"/>
  <c r="L2852" i="1" s="1"/>
  <c r="I2820" i="1"/>
  <c r="L2820" i="1" s="1"/>
  <c r="I2788" i="1"/>
  <c r="L2788" i="1" s="1"/>
  <c r="I2756" i="1"/>
  <c r="L2756" i="1" s="1"/>
  <c r="I2724" i="1"/>
  <c r="L2724" i="1" s="1"/>
  <c r="I2692" i="1"/>
  <c r="L2692" i="1" s="1"/>
  <c r="I2660" i="1"/>
  <c r="L2660" i="1" s="1"/>
  <c r="I2628" i="1"/>
  <c r="L2628" i="1" s="1"/>
  <c r="I2596" i="1"/>
  <c r="L2596" i="1" s="1"/>
  <c r="I2564" i="1"/>
  <c r="L2564" i="1" s="1"/>
  <c r="I2532" i="1"/>
  <c r="L2532" i="1" s="1"/>
  <c r="I2500" i="1"/>
  <c r="L2500" i="1" s="1"/>
  <c r="I2468" i="1"/>
  <c r="L2468" i="1" s="1"/>
  <c r="I2436" i="1"/>
  <c r="L2436" i="1" s="1"/>
  <c r="I2404" i="1"/>
  <c r="L2404" i="1" s="1"/>
  <c r="I2372" i="1"/>
  <c r="L2372" i="1" s="1"/>
  <c r="I2340" i="1"/>
  <c r="L2340" i="1" s="1"/>
  <c r="I2308" i="1"/>
  <c r="L2308" i="1" s="1"/>
  <c r="I2276" i="1"/>
  <c r="L2276" i="1" s="1"/>
  <c r="I2244" i="1"/>
  <c r="L2244" i="1" s="1"/>
  <c r="I2212" i="1"/>
  <c r="L2212" i="1" s="1"/>
  <c r="I2180" i="1"/>
  <c r="L2180" i="1" s="1"/>
  <c r="I2148" i="1"/>
  <c r="L2148" i="1" s="1"/>
  <c r="I2116" i="1"/>
  <c r="L2116" i="1" s="1"/>
  <c r="I2084" i="1"/>
  <c r="L2084" i="1" s="1"/>
  <c r="I2043" i="1"/>
  <c r="L2043" i="1" s="1"/>
  <c r="I2000" i="1"/>
  <c r="L2000" i="1" s="1"/>
  <c r="I1957" i="1"/>
  <c r="L1957" i="1" s="1"/>
  <c r="I1909" i="1"/>
  <c r="L1909" i="1" s="1"/>
  <c r="I1845" i="1"/>
  <c r="L1845" i="1" s="1"/>
  <c r="I1781" i="1"/>
  <c r="L1781" i="1" s="1"/>
  <c r="I1698" i="1"/>
  <c r="L1698" i="1" s="1"/>
  <c r="I1597" i="1"/>
  <c r="L1597" i="1" s="1"/>
  <c r="I1427" i="1"/>
  <c r="L1427" i="1" s="1"/>
  <c r="I1200" i="1"/>
  <c r="L1200" i="1" s="1"/>
  <c r="I3552" i="1"/>
  <c r="L3552" i="1" s="1"/>
  <c r="I3488" i="1"/>
  <c r="L3488" i="1" s="1"/>
  <c r="I3432" i="1"/>
  <c r="L3432" i="1" s="1"/>
  <c r="I3360" i="1"/>
  <c r="L3360" i="1" s="1"/>
  <c r="I3296" i="1"/>
  <c r="L3296" i="1" s="1"/>
  <c r="I3232" i="1"/>
  <c r="L3232" i="1" s="1"/>
  <c r="I3168" i="1"/>
  <c r="L3168" i="1" s="1"/>
  <c r="I3104" i="1"/>
  <c r="L3104" i="1" s="1"/>
  <c r="I3032" i="1"/>
  <c r="L3032" i="1" s="1"/>
  <c r="I2947" i="1"/>
  <c r="L2947" i="1" s="1"/>
  <c r="I2832" i="1"/>
  <c r="L2832" i="1" s="1"/>
  <c r="I2704" i="1"/>
  <c r="L2704" i="1" s="1"/>
  <c r="I2576" i="1"/>
  <c r="L2576" i="1" s="1"/>
  <c r="I2448" i="1"/>
  <c r="L2448" i="1" s="1"/>
  <c r="I2320" i="1"/>
  <c r="L2320" i="1" s="1"/>
  <c r="I2192" i="1"/>
  <c r="L2192" i="1" s="1"/>
  <c r="I2059" i="1"/>
  <c r="L2059" i="1" s="1"/>
  <c r="I1869" i="1"/>
  <c r="L1869" i="1" s="1"/>
  <c r="I1645" i="1"/>
  <c r="L1645" i="1" s="1"/>
  <c r="I1285" i="1"/>
  <c r="L1285" i="1" s="1"/>
  <c r="I4699" i="1"/>
  <c r="L4699" i="1" s="1"/>
  <c r="I4683" i="1"/>
  <c r="L4683" i="1" s="1"/>
  <c r="I4667" i="1"/>
  <c r="L4667" i="1" s="1"/>
  <c r="I4651" i="1"/>
  <c r="L4651" i="1" s="1"/>
  <c r="I4635" i="1"/>
  <c r="L4635" i="1" s="1"/>
  <c r="I4619" i="1"/>
  <c r="L4619" i="1" s="1"/>
  <c r="I4603" i="1"/>
  <c r="L4603" i="1" s="1"/>
  <c r="I4587" i="1"/>
  <c r="L4587" i="1" s="1"/>
  <c r="I4571" i="1"/>
  <c r="L4571" i="1" s="1"/>
  <c r="I4555" i="1"/>
  <c r="L4555" i="1" s="1"/>
  <c r="I4539" i="1"/>
  <c r="L4539" i="1" s="1"/>
  <c r="I4523" i="1"/>
  <c r="L4523" i="1" s="1"/>
  <c r="I4507" i="1"/>
  <c r="L4507" i="1" s="1"/>
  <c r="I4491" i="1"/>
  <c r="L4491" i="1" s="1"/>
  <c r="I4475" i="1"/>
  <c r="L4475" i="1" s="1"/>
  <c r="I4459" i="1"/>
  <c r="L4459" i="1" s="1"/>
  <c r="I4443" i="1"/>
  <c r="L4443" i="1" s="1"/>
  <c r="I4427" i="1"/>
  <c r="L4427" i="1" s="1"/>
  <c r="I4411" i="1"/>
  <c r="L4411" i="1" s="1"/>
  <c r="I4395" i="1"/>
  <c r="L4395" i="1" s="1"/>
  <c r="I4379" i="1"/>
  <c r="L4379" i="1" s="1"/>
  <c r="I4363" i="1"/>
  <c r="L4363" i="1" s="1"/>
  <c r="I4347" i="1"/>
  <c r="L4347" i="1" s="1"/>
  <c r="I4331" i="1"/>
  <c r="L4331" i="1" s="1"/>
  <c r="I4315" i="1"/>
  <c r="L4315" i="1" s="1"/>
  <c r="I4299" i="1"/>
  <c r="L4299" i="1" s="1"/>
  <c r="I4283" i="1"/>
  <c r="L4283" i="1" s="1"/>
  <c r="I4267" i="1"/>
  <c r="L4267" i="1" s="1"/>
  <c r="I4251" i="1"/>
  <c r="L4251" i="1" s="1"/>
  <c r="I4235" i="1"/>
  <c r="L4235" i="1" s="1"/>
  <c r="I4219" i="1"/>
  <c r="L4219" i="1" s="1"/>
  <c r="I4203" i="1"/>
  <c r="L4203" i="1" s="1"/>
  <c r="I4187" i="1"/>
  <c r="L4187" i="1" s="1"/>
  <c r="I4171" i="1"/>
  <c r="L4171" i="1" s="1"/>
  <c r="I4155" i="1"/>
  <c r="L4155" i="1" s="1"/>
  <c r="I4139" i="1"/>
  <c r="L4139" i="1" s="1"/>
  <c r="I4123" i="1"/>
  <c r="L4123" i="1" s="1"/>
  <c r="I4107" i="1"/>
  <c r="L4107" i="1" s="1"/>
  <c r="I4091" i="1"/>
  <c r="L4091" i="1" s="1"/>
  <c r="I4075" i="1"/>
  <c r="L4075" i="1" s="1"/>
  <c r="I4059" i="1"/>
  <c r="L4059" i="1" s="1"/>
  <c r="I4043" i="1"/>
  <c r="L4043" i="1" s="1"/>
  <c r="I4027" i="1"/>
  <c r="L4027" i="1" s="1"/>
  <c r="I4011" i="1"/>
  <c r="L4011" i="1" s="1"/>
  <c r="I3995" i="1"/>
  <c r="L3995" i="1" s="1"/>
  <c r="I3979" i="1"/>
  <c r="L3979" i="1" s="1"/>
  <c r="I3963" i="1"/>
  <c r="L3963" i="1" s="1"/>
  <c r="I3947" i="1"/>
  <c r="L3947" i="1" s="1"/>
  <c r="I3931" i="1"/>
  <c r="L3931" i="1" s="1"/>
  <c r="I3915" i="1"/>
  <c r="L3915" i="1" s="1"/>
  <c r="I3899" i="1"/>
  <c r="L3899" i="1" s="1"/>
  <c r="I3883" i="1"/>
  <c r="L3883" i="1" s="1"/>
  <c r="I3867" i="1"/>
  <c r="L3867" i="1" s="1"/>
  <c r="I3851" i="1"/>
  <c r="L3851" i="1" s="1"/>
  <c r="I3835" i="1"/>
  <c r="L3835" i="1" s="1"/>
  <c r="I3819" i="1"/>
  <c r="L3819" i="1" s="1"/>
  <c r="I3803" i="1"/>
  <c r="L3803" i="1" s="1"/>
  <c r="I3787" i="1"/>
  <c r="L3787" i="1" s="1"/>
  <c r="I3771" i="1"/>
  <c r="L3771" i="1" s="1"/>
  <c r="I3755" i="1"/>
  <c r="L3755" i="1" s="1"/>
  <c r="I3739" i="1"/>
  <c r="L3739" i="1" s="1"/>
  <c r="I3723" i="1"/>
  <c r="L3723" i="1" s="1"/>
  <c r="I3701" i="1"/>
  <c r="L3701" i="1" s="1"/>
  <c r="I3669" i="1"/>
  <c r="L3669" i="1" s="1"/>
  <c r="I3637" i="1"/>
  <c r="L3637" i="1" s="1"/>
  <c r="I3605" i="1"/>
  <c r="L3605" i="1" s="1"/>
  <c r="I3573" i="1"/>
  <c r="L3573" i="1" s="1"/>
  <c r="I3541" i="1"/>
  <c r="L3541" i="1" s="1"/>
  <c r="I3509" i="1"/>
  <c r="L3509" i="1" s="1"/>
  <c r="I3477" i="1"/>
  <c r="L3477" i="1" s="1"/>
  <c r="I3445" i="1"/>
  <c r="L3445" i="1" s="1"/>
  <c r="I3413" i="1"/>
  <c r="L3413" i="1" s="1"/>
  <c r="I3381" i="1"/>
  <c r="L3381" i="1" s="1"/>
  <c r="I3349" i="1"/>
  <c r="L3349" i="1" s="1"/>
  <c r="I3317" i="1"/>
  <c r="L3317" i="1" s="1"/>
  <c r="I3285" i="1"/>
  <c r="L3285" i="1" s="1"/>
  <c r="I3253" i="1"/>
  <c r="L3253" i="1" s="1"/>
  <c r="I3221" i="1"/>
  <c r="L3221" i="1" s="1"/>
  <c r="I3189" i="1"/>
  <c r="L3189" i="1" s="1"/>
  <c r="I3157" i="1"/>
  <c r="L3157" i="1" s="1"/>
  <c r="I3125" i="1"/>
  <c r="L3125" i="1" s="1"/>
  <c r="I3093" i="1"/>
  <c r="L3093" i="1" s="1"/>
  <c r="I3060" i="1"/>
  <c r="L3060" i="1" s="1"/>
  <c r="I3017" i="1"/>
  <c r="L3017" i="1" s="1"/>
  <c r="I2975" i="1"/>
  <c r="L2975" i="1" s="1"/>
  <c r="I2932" i="1"/>
  <c r="L2932" i="1" s="1"/>
  <c r="I2875" i="1"/>
  <c r="L2875" i="1" s="1"/>
  <c r="I2811" i="1"/>
  <c r="L2811" i="1" s="1"/>
  <c r="I2747" i="1"/>
  <c r="L2747" i="1" s="1"/>
  <c r="I2683" i="1"/>
  <c r="L2683" i="1" s="1"/>
  <c r="I2619" i="1"/>
  <c r="L2619" i="1" s="1"/>
  <c r="I2555" i="1"/>
  <c r="L2555" i="1" s="1"/>
  <c r="I2491" i="1"/>
  <c r="L2491" i="1" s="1"/>
  <c r="I2427" i="1"/>
  <c r="L2427" i="1" s="1"/>
  <c r="I2363" i="1"/>
  <c r="L2363" i="1" s="1"/>
  <c r="I2299" i="1"/>
  <c r="L2299" i="1" s="1"/>
  <c r="I2235" i="1"/>
  <c r="L2235" i="1" s="1"/>
  <c r="I2171" i="1"/>
  <c r="L2171" i="1" s="1"/>
  <c r="I2107" i="1"/>
  <c r="L2107" i="1" s="1"/>
  <c r="I2031" i="1"/>
  <c r="L2031" i="1" s="1"/>
  <c r="I1945" i="1"/>
  <c r="L1945" i="1" s="1"/>
  <c r="I1828" i="1"/>
  <c r="L1828" i="1" s="1"/>
  <c r="I1676" i="1"/>
  <c r="L1676" i="1" s="1"/>
  <c r="I1365" i="1"/>
  <c r="L1365" i="1" s="1"/>
  <c r="I799" i="1"/>
  <c r="L799" i="1" s="1"/>
  <c r="I3055" i="1"/>
  <c r="L3055" i="1" s="1"/>
  <c r="I2969" i="1"/>
  <c r="L2969" i="1" s="1"/>
  <c r="I2867" i="1"/>
  <c r="L2867" i="1" s="1"/>
  <c r="I2739" i="1"/>
  <c r="L2739" i="1" s="1"/>
  <c r="I2611" i="1"/>
  <c r="L2611" i="1" s="1"/>
  <c r="I2483" i="1"/>
  <c r="L2483" i="1" s="1"/>
  <c r="I2355" i="1"/>
  <c r="L2355" i="1" s="1"/>
  <c r="I2227" i="1"/>
  <c r="L2227" i="1" s="1"/>
  <c r="I2099" i="1"/>
  <c r="L2099" i="1" s="1"/>
  <c r="I1956" i="1"/>
  <c r="L1956" i="1" s="1"/>
  <c r="I1697" i="1"/>
  <c r="L1697" i="1" s="1"/>
  <c r="I597" i="1"/>
  <c r="L597" i="1" s="1"/>
  <c r="I4668" i="1"/>
  <c r="L4668" i="1" s="1"/>
  <c r="I4636" i="1"/>
  <c r="L4636" i="1" s="1"/>
  <c r="I4604" i="1"/>
  <c r="L4604" i="1" s="1"/>
  <c r="I4572" i="1"/>
  <c r="L4572" i="1" s="1"/>
  <c r="I4540" i="1"/>
  <c r="L4540" i="1" s="1"/>
  <c r="I4508" i="1"/>
  <c r="L4508" i="1" s="1"/>
  <c r="I4476" i="1"/>
  <c r="L4476" i="1" s="1"/>
  <c r="I4444" i="1"/>
  <c r="L4444" i="1" s="1"/>
  <c r="I4412" i="1"/>
  <c r="L4412" i="1" s="1"/>
  <c r="I4380" i="1"/>
  <c r="L4380" i="1" s="1"/>
  <c r="I4348" i="1"/>
  <c r="L4348" i="1" s="1"/>
  <c r="I4316" i="1"/>
  <c r="L4316" i="1" s="1"/>
  <c r="I4284" i="1"/>
  <c r="L4284" i="1" s="1"/>
  <c r="I4252" i="1"/>
  <c r="L4252" i="1" s="1"/>
  <c r="I4220" i="1"/>
  <c r="L4220" i="1" s="1"/>
  <c r="I4188" i="1"/>
  <c r="L4188" i="1" s="1"/>
  <c r="I4156" i="1"/>
  <c r="L4156" i="1" s="1"/>
  <c r="I4080" i="1"/>
  <c r="L4080" i="1" s="1"/>
  <c r="I4048" i="1"/>
  <c r="L4048" i="1" s="1"/>
  <c r="I4016" i="1"/>
  <c r="L4016" i="1" s="1"/>
  <c r="I3984" i="1"/>
  <c r="L3984" i="1" s="1"/>
  <c r="I3952" i="1"/>
  <c r="L3952" i="1" s="1"/>
  <c r="I3920" i="1"/>
  <c r="L3920" i="1" s="1"/>
  <c r="I3888" i="1"/>
  <c r="L3888" i="1" s="1"/>
  <c r="I3856" i="1"/>
  <c r="L3856" i="1" s="1"/>
  <c r="I3824" i="1"/>
  <c r="L3824" i="1" s="1"/>
  <c r="I3792" i="1"/>
  <c r="L3792" i="1" s="1"/>
  <c r="I3760" i="1"/>
  <c r="L3760" i="1" s="1"/>
  <c r="I3728" i="1"/>
  <c r="L3728" i="1" s="1"/>
  <c r="I3680" i="1"/>
  <c r="L3680" i="1" s="1"/>
  <c r="I3624" i="1"/>
  <c r="L3624" i="1" s="1"/>
  <c r="I3560" i="1"/>
  <c r="L3560" i="1" s="1"/>
  <c r="I3496" i="1"/>
  <c r="L3496" i="1" s="1"/>
  <c r="I3424" i="1"/>
  <c r="L3424" i="1" s="1"/>
  <c r="I3368" i="1"/>
  <c r="L3368" i="1" s="1"/>
  <c r="I3304" i="1"/>
  <c r="L3304" i="1" s="1"/>
  <c r="I3240" i="1"/>
  <c r="L3240" i="1" s="1"/>
  <c r="I3176" i="1"/>
  <c r="L3176" i="1" s="1"/>
  <c r="I3112" i="1"/>
  <c r="L3112" i="1" s="1"/>
  <c r="I3043" i="1"/>
  <c r="L3043" i="1" s="1"/>
  <c r="I2957" i="1"/>
  <c r="L2957" i="1" s="1"/>
  <c r="I2848" i="1"/>
  <c r="L2848" i="1" s="1"/>
  <c r="I2720" i="1"/>
  <c r="L2720" i="1" s="1"/>
  <c r="I2592" i="1"/>
  <c r="L2592" i="1" s="1"/>
  <c r="I2464" i="1"/>
  <c r="L2464" i="1" s="1"/>
  <c r="I2336" i="1"/>
  <c r="L2336" i="1" s="1"/>
  <c r="I2208" i="1"/>
  <c r="L2208" i="1" s="1"/>
  <c r="I2080" i="1"/>
  <c r="L2080" i="1" s="1"/>
  <c r="I1901" i="1"/>
  <c r="L1901" i="1" s="1"/>
  <c r="I4698" i="1"/>
  <c r="L4698" i="1" s="1"/>
  <c r="I4682" i="1"/>
  <c r="L4682" i="1" s="1"/>
  <c r="I4666" i="1"/>
  <c r="L4666" i="1" s="1"/>
  <c r="I4650" i="1"/>
  <c r="L4650" i="1" s="1"/>
  <c r="I4634" i="1"/>
  <c r="L4634" i="1" s="1"/>
  <c r="I4618" i="1"/>
  <c r="L4618" i="1" s="1"/>
  <c r="I4602" i="1"/>
  <c r="L4602" i="1" s="1"/>
  <c r="I4586" i="1"/>
  <c r="L4586" i="1" s="1"/>
  <c r="I4570" i="1"/>
  <c r="L4570" i="1" s="1"/>
  <c r="I4554" i="1"/>
  <c r="L4554" i="1" s="1"/>
  <c r="I4538" i="1"/>
  <c r="L4538" i="1" s="1"/>
  <c r="I4522" i="1"/>
  <c r="L4522" i="1" s="1"/>
  <c r="I4506" i="1"/>
  <c r="L4506" i="1" s="1"/>
  <c r="I4490" i="1"/>
  <c r="L4490" i="1" s="1"/>
  <c r="I4474" i="1"/>
  <c r="L4474" i="1" s="1"/>
  <c r="I4458" i="1"/>
  <c r="L4458" i="1" s="1"/>
  <c r="I4442" i="1"/>
  <c r="L4442" i="1" s="1"/>
  <c r="I4426" i="1"/>
  <c r="L4426" i="1" s="1"/>
  <c r="I4410" i="1"/>
  <c r="L4410" i="1" s="1"/>
  <c r="I4394" i="1"/>
  <c r="L4394" i="1" s="1"/>
  <c r="I4378" i="1"/>
  <c r="L4378" i="1" s="1"/>
  <c r="I4362" i="1"/>
  <c r="L4362" i="1" s="1"/>
  <c r="I4346" i="1"/>
  <c r="L4346" i="1" s="1"/>
  <c r="I4330" i="1"/>
  <c r="L4330" i="1" s="1"/>
  <c r="I4314" i="1"/>
  <c r="L4314" i="1" s="1"/>
  <c r="I4298" i="1"/>
  <c r="L4298" i="1" s="1"/>
  <c r="I4282" i="1"/>
  <c r="L4282" i="1" s="1"/>
  <c r="I4266" i="1"/>
  <c r="L4266" i="1" s="1"/>
  <c r="I4250" i="1"/>
  <c r="L4250" i="1" s="1"/>
  <c r="I4234" i="1"/>
  <c r="L4234" i="1" s="1"/>
  <c r="I4218" i="1"/>
  <c r="L4218" i="1" s="1"/>
  <c r="I4202" i="1"/>
  <c r="L4202" i="1" s="1"/>
  <c r="I4186" i="1"/>
  <c r="L4186" i="1" s="1"/>
  <c r="I4170" i="1"/>
  <c r="L4170" i="1" s="1"/>
  <c r="I4154" i="1"/>
  <c r="L4154" i="1" s="1"/>
  <c r="I4138" i="1"/>
  <c r="L4138" i="1" s="1"/>
  <c r="I4122" i="1"/>
  <c r="L4122" i="1" s="1"/>
  <c r="I4106" i="1"/>
  <c r="L4106" i="1" s="1"/>
  <c r="I4090" i="1"/>
  <c r="L4090" i="1" s="1"/>
  <c r="I4074" i="1"/>
  <c r="L4074" i="1" s="1"/>
  <c r="I4058" i="1"/>
  <c r="L4058" i="1" s="1"/>
  <c r="I4042" i="1"/>
  <c r="L4042" i="1" s="1"/>
  <c r="I4026" i="1"/>
  <c r="L4026" i="1" s="1"/>
  <c r="I4010" i="1"/>
  <c r="L4010" i="1" s="1"/>
  <c r="I3994" i="1"/>
  <c r="L3994" i="1" s="1"/>
  <c r="I3978" i="1"/>
  <c r="L3978" i="1" s="1"/>
  <c r="I3962" i="1"/>
  <c r="L3962" i="1" s="1"/>
  <c r="I3946" i="1"/>
  <c r="L3946" i="1" s="1"/>
  <c r="I3930" i="1"/>
  <c r="L3930" i="1" s="1"/>
  <c r="I3914" i="1"/>
  <c r="L3914" i="1" s="1"/>
  <c r="I3898" i="1"/>
  <c r="L3898" i="1" s="1"/>
  <c r="I3882" i="1"/>
  <c r="L3882" i="1" s="1"/>
  <c r="I3866" i="1"/>
  <c r="L3866" i="1" s="1"/>
  <c r="I3850" i="1"/>
  <c r="L3850" i="1" s="1"/>
  <c r="I3834" i="1"/>
  <c r="L3834" i="1" s="1"/>
  <c r="I3818" i="1"/>
  <c r="L3818" i="1" s="1"/>
  <c r="I3802" i="1"/>
  <c r="L3802" i="1" s="1"/>
  <c r="I3786" i="1"/>
  <c r="L3786" i="1" s="1"/>
  <c r="I3770" i="1"/>
  <c r="L3770" i="1" s="1"/>
  <c r="I3754" i="1"/>
  <c r="L3754" i="1" s="1"/>
  <c r="I3738" i="1"/>
  <c r="L3738" i="1" s="1"/>
  <c r="I3722" i="1"/>
  <c r="L3722" i="1" s="1"/>
  <c r="I3700" i="1"/>
  <c r="L3700" i="1" s="1"/>
  <c r="I3668" i="1"/>
  <c r="L3668" i="1" s="1"/>
  <c r="I3636" i="1"/>
  <c r="L3636" i="1" s="1"/>
  <c r="I3604" i="1"/>
  <c r="L3604" i="1" s="1"/>
  <c r="I3572" i="1"/>
  <c r="L3572" i="1" s="1"/>
  <c r="I3540" i="1"/>
  <c r="L3540" i="1" s="1"/>
  <c r="I3508" i="1"/>
  <c r="L3508" i="1" s="1"/>
  <c r="I3476" i="1"/>
  <c r="L3476" i="1" s="1"/>
  <c r="I3444" i="1"/>
  <c r="L3444" i="1" s="1"/>
  <c r="I3412" i="1"/>
  <c r="L3412" i="1" s="1"/>
  <c r="I3380" i="1"/>
  <c r="L3380" i="1" s="1"/>
  <c r="I3348" i="1"/>
  <c r="L3348" i="1" s="1"/>
  <c r="I3316" i="1"/>
  <c r="L3316" i="1" s="1"/>
  <c r="I3284" i="1"/>
  <c r="L3284" i="1" s="1"/>
  <c r="I3252" i="1"/>
  <c r="L3252" i="1" s="1"/>
  <c r="I3220" i="1"/>
  <c r="L3220" i="1" s="1"/>
  <c r="I3188" i="1"/>
  <c r="L3188" i="1" s="1"/>
  <c r="I3156" i="1"/>
  <c r="L3156" i="1" s="1"/>
  <c r="I3124" i="1"/>
  <c r="L3124" i="1" s="1"/>
  <c r="I3092" i="1"/>
  <c r="L3092" i="1" s="1"/>
  <c r="I3059" i="1"/>
  <c r="L3059" i="1" s="1"/>
  <c r="I3016" i="1"/>
  <c r="L3016" i="1" s="1"/>
  <c r="I2973" i="1"/>
  <c r="L2973" i="1" s="1"/>
  <c r="I2931" i="1"/>
  <c r="L2931" i="1" s="1"/>
  <c r="I2872" i="1"/>
  <c r="L2872" i="1" s="1"/>
  <c r="I2808" i="1"/>
  <c r="L2808" i="1" s="1"/>
  <c r="I2744" i="1"/>
  <c r="L2744" i="1" s="1"/>
  <c r="I2680" i="1"/>
  <c r="L2680" i="1" s="1"/>
  <c r="I2616" i="1"/>
  <c r="L2616" i="1" s="1"/>
  <c r="I2552" i="1"/>
  <c r="L2552" i="1" s="1"/>
  <c r="I2488" i="1"/>
  <c r="L2488" i="1" s="1"/>
  <c r="I2424" i="1"/>
  <c r="L2424" i="1" s="1"/>
  <c r="I2360" i="1"/>
  <c r="L2360" i="1" s="1"/>
  <c r="I2296" i="1"/>
  <c r="L2296" i="1" s="1"/>
  <c r="I2232" i="1"/>
  <c r="L2232" i="1" s="1"/>
  <c r="I2168" i="1"/>
  <c r="L2168" i="1" s="1"/>
  <c r="I2104" i="1"/>
  <c r="L2104" i="1" s="1"/>
  <c r="I2027" i="1"/>
  <c r="L2027" i="1" s="1"/>
  <c r="I1941" i="1"/>
  <c r="L1941" i="1" s="1"/>
  <c r="I1821" i="1"/>
  <c r="L1821" i="1" s="1"/>
  <c r="I1666" i="1"/>
  <c r="L1666" i="1" s="1"/>
  <c r="I1343" i="1"/>
  <c r="L1343" i="1" s="1"/>
  <c r="I734" i="1"/>
  <c r="L734" i="1" s="1"/>
  <c r="I3702" i="1"/>
  <c r="L3702" i="1" s="1"/>
  <c r="I3686" i="1"/>
  <c r="L3686" i="1" s="1"/>
  <c r="I3670" i="1"/>
  <c r="L3670" i="1" s="1"/>
  <c r="I3654" i="1"/>
  <c r="L3654" i="1" s="1"/>
  <c r="I3638" i="1"/>
  <c r="L3638" i="1" s="1"/>
  <c r="I3622" i="1"/>
  <c r="L3622" i="1" s="1"/>
  <c r="I3606" i="1"/>
  <c r="L3606" i="1" s="1"/>
  <c r="I3590" i="1"/>
  <c r="L3590" i="1" s="1"/>
  <c r="I3574" i="1"/>
  <c r="L3574" i="1" s="1"/>
  <c r="I3558" i="1"/>
  <c r="L3558" i="1" s="1"/>
  <c r="I3542" i="1"/>
  <c r="L3542" i="1" s="1"/>
  <c r="I3526" i="1"/>
  <c r="L3526" i="1" s="1"/>
  <c r="I3510" i="1"/>
  <c r="L3510" i="1" s="1"/>
  <c r="I3494" i="1"/>
  <c r="L3494" i="1" s="1"/>
  <c r="I3478" i="1"/>
  <c r="L3478" i="1" s="1"/>
  <c r="I3462" i="1"/>
  <c r="L3462" i="1" s="1"/>
  <c r="I3446" i="1"/>
  <c r="L3446" i="1" s="1"/>
  <c r="I3430" i="1"/>
  <c r="L3430" i="1" s="1"/>
  <c r="I3414" i="1"/>
  <c r="L3414" i="1" s="1"/>
  <c r="I3398" i="1"/>
  <c r="L3398" i="1" s="1"/>
  <c r="I3382" i="1"/>
  <c r="L3382" i="1" s="1"/>
  <c r="I3366" i="1"/>
  <c r="L3366" i="1" s="1"/>
  <c r="I3350" i="1"/>
  <c r="L3350" i="1" s="1"/>
  <c r="I3334" i="1"/>
  <c r="L3334" i="1" s="1"/>
  <c r="I3318" i="1"/>
  <c r="L3318" i="1" s="1"/>
  <c r="I3302" i="1"/>
  <c r="L3302" i="1" s="1"/>
  <c r="I3286" i="1"/>
  <c r="L3286" i="1" s="1"/>
  <c r="I3270" i="1"/>
  <c r="L3270" i="1" s="1"/>
  <c r="I3254" i="1"/>
  <c r="L3254" i="1" s="1"/>
  <c r="I3238" i="1"/>
  <c r="L3238" i="1" s="1"/>
  <c r="I3222" i="1"/>
  <c r="L3222" i="1" s="1"/>
  <c r="I3206" i="1"/>
  <c r="L3206" i="1" s="1"/>
  <c r="I3190" i="1"/>
  <c r="L3190" i="1" s="1"/>
  <c r="I3174" i="1"/>
  <c r="L3174" i="1" s="1"/>
  <c r="I3158" i="1"/>
  <c r="L3158" i="1" s="1"/>
  <c r="I3142" i="1"/>
  <c r="L3142" i="1" s="1"/>
  <c r="I3126" i="1"/>
  <c r="L3126" i="1" s="1"/>
  <c r="I3110" i="1"/>
  <c r="L3110" i="1" s="1"/>
  <c r="I3094" i="1"/>
  <c r="L3094" i="1" s="1"/>
  <c r="I3078" i="1"/>
  <c r="L3078" i="1" s="1"/>
  <c r="I3061" i="1"/>
  <c r="L3061" i="1" s="1"/>
  <c r="I3040" i="1"/>
  <c r="L3040" i="1" s="1"/>
  <c r="I3019" i="1"/>
  <c r="L3019" i="1" s="1"/>
  <c r="I2997" i="1"/>
  <c r="L2997" i="1" s="1"/>
  <c r="I2976" i="1"/>
  <c r="L2976" i="1" s="1"/>
  <c r="I2955" i="1"/>
  <c r="L2955" i="1" s="1"/>
  <c r="I2933" i="1"/>
  <c r="L2933" i="1" s="1"/>
  <c r="I2908" i="1"/>
  <c r="L2908" i="1" s="1"/>
  <c r="I2876" i="1"/>
  <c r="L2876" i="1" s="1"/>
  <c r="I3927" i="1"/>
  <c r="L3927" i="1" s="1"/>
  <c r="I3911" i="1"/>
  <c r="L3911" i="1" s="1"/>
  <c r="I3895" i="1"/>
  <c r="L3895" i="1" s="1"/>
  <c r="I3879" i="1"/>
  <c r="L3879" i="1" s="1"/>
  <c r="I3863" i="1"/>
  <c r="L3863" i="1" s="1"/>
  <c r="I3847" i="1"/>
  <c r="L3847" i="1" s="1"/>
  <c r="I3831" i="1"/>
  <c r="L3831" i="1" s="1"/>
  <c r="I3815" i="1"/>
  <c r="L3815" i="1" s="1"/>
  <c r="I3799" i="1"/>
  <c r="L3799" i="1" s="1"/>
  <c r="I3783" i="1"/>
  <c r="L3783" i="1" s="1"/>
  <c r="I3767" i="1"/>
  <c r="L3767" i="1" s="1"/>
  <c r="I3751" i="1"/>
  <c r="L3751" i="1" s="1"/>
  <c r="I3735" i="1"/>
  <c r="L3735" i="1" s="1"/>
  <c r="I3719" i="1"/>
  <c r="L3719" i="1" s="1"/>
  <c r="I3693" i="1"/>
  <c r="L3693" i="1" s="1"/>
  <c r="I3661" i="1"/>
  <c r="L3661" i="1" s="1"/>
  <c r="I3629" i="1"/>
  <c r="L3629" i="1" s="1"/>
  <c r="I3597" i="1"/>
  <c r="L3597" i="1" s="1"/>
  <c r="I3565" i="1"/>
  <c r="L3565" i="1" s="1"/>
  <c r="I3533" i="1"/>
  <c r="L3533" i="1" s="1"/>
  <c r="I3501" i="1"/>
  <c r="L3501" i="1" s="1"/>
  <c r="I3469" i="1"/>
  <c r="L3469" i="1" s="1"/>
  <c r="I3437" i="1"/>
  <c r="L3437" i="1" s="1"/>
  <c r="I3405" i="1"/>
  <c r="L3405" i="1" s="1"/>
  <c r="I3373" i="1"/>
  <c r="L3373" i="1" s="1"/>
  <c r="I3341" i="1"/>
  <c r="L3341" i="1" s="1"/>
  <c r="I3309" i="1"/>
  <c r="L3309" i="1" s="1"/>
  <c r="I3277" i="1"/>
  <c r="L3277" i="1" s="1"/>
  <c r="I3245" i="1"/>
  <c r="L3245" i="1" s="1"/>
  <c r="I3213" i="1"/>
  <c r="L3213" i="1" s="1"/>
  <c r="I3181" i="1"/>
  <c r="L3181" i="1" s="1"/>
  <c r="I3149" i="1"/>
  <c r="L3149" i="1" s="1"/>
  <c r="I3117" i="1"/>
  <c r="L3117" i="1" s="1"/>
  <c r="I3085" i="1"/>
  <c r="L3085" i="1" s="1"/>
  <c r="I3049" i="1"/>
  <c r="L3049" i="1" s="1"/>
  <c r="I3007" i="1"/>
  <c r="L3007" i="1" s="1"/>
  <c r="I2964" i="1"/>
  <c r="L2964" i="1" s="1"/>
  <c r="I2921" i="1"/>
  <c r="L2921" i="1" s="1"/>
  <c r="I2859" i="1"/>
  <c r="L2859" i="1" s="1"/>
  <c r="I2795" i="1"/>
  <c r="L2795" i="1" s="1"/>
  <c r="I2731" i="1"/>
  <c r="L2731" i="1" s="1"/>
  <c r="I2667" i="1"/>
  <c r="L2667" i="1" s="1"/>
  <c r="I2603" i="1"/>
  <c r="L2603" i="1" s="1"/>
  <c r="I2539" i="1"/>
  <c r="L2539" i="1" s="1"/>
  <c r="I2475" i="1"/>
  <c r="L2475" i="1" s="1"/>
  <c r="I2411" i="1"/>
  <c r="L2411" i="1" s="1"/>
  <c r="I2347" i="1"/>
  <c r="L2347" i="1" s="1"/>
  <c r="I2283" i="1"/>
  <c r="L2283" i="1" s="1"/>
  <c r="I2219" i="1"/>
  <c r="L2219" i="1" s="1"/>
  <c r="I2155" i="1"/>
  <c r="L2155" i="1" s="1"/>
  <c r="I2091" i="1"/>
  <c r="L2091" i="1" s="1"/>
  <c r="I2009" i="1"/>
  <c r="L2009" i="1" s="1"/>
  <c r="I1924" i="1"/>
  <c r="L1924" i="1" s="1"/>
  <c r="I1796" i="1"/>
  <c r="L1796" i="1" s="1"/>
  <c r="I1633" i="1"/>
  <c r="L1633" i="1" s="1"/>
  <c r="I1252" i="1"/>
  <c r="L1252" i="1" s="1"/>
  <c r="I369" i="1"/>
  <c r="L369" i="1" s="1"/>
  <c r="I3033" i="1"/>
  <c r="L3033" i="1" s="1"/>
  <c r="I2948" i="1"/>
  <c r="L2948" i="1" s="1"/>
  <c r="I2835" i="1"/>
  <c r="L2835" i="1" s="1"/>
  <c r="I2707" i="1"/>
  <c r="L2707" i="1" s="1"/>
  <c r="I2579" i="1"/>
  <c r="L2579" i="1" s="1"/>
  <c r="I2451" i="1"/>
  <c r="L2451" i="1" s="1"/>
  <c r="I2323" i="1"/>
  <c r="L2323" i="1" s="1"/>
  <c r="I2195" i="1"/>
  <c r="L2195" i="1" s="1"/>
  <c r="I2063" i="1"/>
  <c r="L2063" i="1" s="1"/>
  <c r="I1908" i="1"/>
  <c r="L1908" i="1" s="1"/>
  <c r="I1593" i="1"/>
  <c r="L1593" i="1" s="1"/>
  <c r="I4692" i="1"/>
  <c r="L4692" i="1" s="1"/>
  <c r="I4660" i="1"/>
  <c r="L4660" i="1" s="1"/>
  <c r="I4628" i="1"/>
  <c r="L4628" i="1" s="1"/>
  <c r="I4596" i="1"/>
  <c r="L4596" i="1" s="1"/>
  <c r="I4564" i="1"/>
  <c r="L4564" i="1" s="1"/>
  <c r="I4532" i="1"/>
  <c r="L4532" i="1" s="1"/>
  <c r="I4500" i="1"/>
  <c r="L4500" i="1" s="1"/>
  <c r="I4468" i="1"/>
  <c r="L4468" i="1" s="1"/>
  <c r="I4436" i="1"/>
  <c r="L4436" i="1" s="1"/>
  <c r="I4404" i="1"/>
  <c r="L4404" i="1" s="1"/>
  <c r="I4372" i="1"/>
  <c r="L4372" i="1" s="1"/>
  <c r="I4340" i="1"/>
  <c r="L4340" i="1" s="1"/>
  <c r="I4308" i="1"/>
  <c r="L4308" i="1" s="1"/>
  <c r="I4276" i="1"/>
  <c r="L4276" i="1" s="1"/>
  <c r="I4244" i="1"/>
  <c r="L4244" i="1" s="1"/>
  <c r="I4212" i="1"/>
  <c r="L4212" i="1" s="1"/>
  <c r="I4180" i="1"/>
  <c r="L4180" i="1" s="1"/>
  <c r="I4140" i="1"/>
  <c r="L4140" i="1" s="1"/>
  <c r="I4072" i="1"/>
  <c r="L4072" i="1" s="1"/>
  <c r="I4040" i="1"/>
  <c r="L4040" i="1" s="1"/>
  <c r="I4008" i="1"/>
  <c r="L4008" i="1" s="1"/>
  <c r="I3976" i="1"/>
  <c r="L3976" i="1" s="1"/>
  <c r="I3944" i="1"/>
  <c r="L3944" i="1" s="1"/>
  <c r="I3912" i="1"/>
  <c r="L3912" i="1" s="1"/>
  <c r="I3880" i="1"/>
  <c r="L3880" i="1" s="1"/>
  <c r="I3848" i="1"/>
  <c r="L3848" i="1" s="1"/>
  <c r="I3816" i="1"/>
  <c r="L3816" i="1" s="1"/>
  <c r="I3784" i="1"/>
  <c r="L3784" i="1" s="1"/>
  <c r="I3752" i="1"/>
  <c r="L3752" i="1" s="1"/>
  <c r="I3720" i="1"/>
  <c r="L3720" i="1" s="1"/>
  <c r="I3664" i="1"/>
  <c r="L3664" i="1" s="1"/>
  <c r="I3608" i="1"/>
  <c r="L3608" i="1" s="1"/>
  <c r="I3544" i="1"/>
  <c r="L3544" i="1" s="1"/>
  <c r="I3472" i="1"/>
  <c r="L3472" i="1" s="1"/>
  <c r="I3408" i="1"/>
  <c r="L3408" i="1" s="1"/>
  <c r="I3352" i="1"/>
  <c r="L3352" i="1" s="1"/>
  <c r="I3288" i="1"/>
  <c r="L3288" i="1" s="1"/>
  <c r="I3224" i="1"/>
  <c r="L3224" i="1" s="1"/>
  <c r="I3160" i="1"/>
  <c r="L3160" i="1" s="1"/>
  <c r="I3096" i="1"/>
  <c r="L3096" i="1" s="1"/>
  <c r="I3021" i="1"/>
  <c r="L3021" i="1" s="1"/>
  <c r="I2936" i="1"/>
  <c r="L2936" i="1" s="1"/>
  <c r="I2816" i="1"/>
  <c r="L2816" i="1" s="1"/>
  <c r="I2688" i="1"/>
  <c r="L2688" i="1" s="1"/>
  <c r="I2560" i="1"/>
  <c r="L2560" i="1" s="1"/>
  <c r="I2432" i="1"/>
  <c r="L2432" i="1" s="1"/>
  <c r="I2304" i="1"/>
  <c r="L2304" i="1" s="1"/>
  <c r="I2176" i="1"/>
  <c r="L2176" i="1" s="1"/>
  <c r="I2037" i="1"/>
  <c r="L2037" i="1" s="1"/>
  <c r="I1837" i="1"/>
  <c r="L1837" i="1" s="1"/>
  <c r="I4694" i="1"/>
  <c r="L4694" i="1" s="1"/>
  <c r="I4678" i="1"/>
  <c r="L4678" i="1" s="1"/>
  <c r="I4662" i="1"/>
  <c r="L4662" i="1" s="1"/>
  <c r="I4646" i="1"/>
  <c r="L4646" i="1" s="1"/>
  <c r="I4630" i="1"/>
  <c r="L4630" i="1" s="1"/>
  <c r="I4614" i="1"/>
  <c r="L4614" i="1" s="1"/>
  <c r="I4598" i="1"/>
  <c r="L4598" i="1" s="1"/>
  <c r="I4582" i="1"/>
  <c r="L4582" i="1" s="1"/>
  <c r="I4566" i="1"/>
  <c r="L4566" i="1" s="1"/>
  <c r="I4550" i="1"/>
  <c r="L4550" i="1" s="1"/>
  <c r="I4534" i="1"/>
  <c r="L4534" i="1" s="1"/>
  <c r="I4518" i="1"/>
  <c r="L4518" i="1" s="1"/>
  <c r="I4502" i="1"/>
  <c r="L4502" i="1" s="1"/>
  <c r="I4486" i="1"/>
  <c r="L4486" i="1" s="1"/>
  <c r="I4470" i="1"/>
  <c r="L4470" i="1" s="1"/>
  <c r="I4454" i="1"/>
  <c r="L4454" i="1" s="1"/>
  <c r="I4438" i="1"/>
  <c r="L4438" i="1" s="1"/>
  <c r="I4422" i="1"/>
  <c r="L4422" i="1" s="1"/>
  <c r="I4406" i="1"/>
  <c r="L4406" i="1" s="1"/>
  <c r="I4390" i="1"/>
  <c r="L4390" i="1" s="1"/>
  <c r="I4374" i="1"/>
  <c r="L4374" i="1" s="1"/>
  <c r="I4358" i="1"/>
  <c r="L4358" i="1" s="1"/>
  <c r="I4342" i="1"/>
  <c r="L4342" i="1" s="1"/>
  <c r="I4326" i="1"/>
  <c r="L4326" i="1" s="1"/>
  <c r="I4310" i="1"/>
  <c r="L4310" i="1" s="1"/>
  <c r="I4294" i="1"/>
  <c r="L4294" i="1" s="1"/>
  <c r="I4278" i="1"/>
  <c r="L4278" i="1" s="1"/>
  <c r="I4262" i="1"/>
  <c r="L4262" i="1" s="1"/>
  <c r="I4246" i="1"/>
  <c r="L4246" i="1" s="1"/>
  <c r="I4230" i="1"/>
  <c r="L4230" i="1" s="1"/>
  <c r="I4214" i="1"/>
  <c r="L4214" i="1" s="1"/>
  <c r="I4198" i="1"/>
  <c r="L4198" i="1" s="1"/>
  <c r="I4182" i="1"/>
  <c r="L4182" i="1" s="1"/>
  <c r="I4166" i="1"/>
  <c r="L4166" i="1" s="1"/>
  <c r="I4150" i="1"/>
  <c r="L4150" i="1" s="1"/>
  <c r="I4134" i="1"/>
  <c r="L4134" i="1" s="1"/>
  <c r="I4118" i="1"/>
  <c r="L4118" i="1" s="1"/>
  <c r="I4102" i="1"/>
  <c r="L4102" i="1" s="1"/>
  <c r="I4086" i="1"/>
  <c r="L4086" i="1" s="1"/>
  <c r="I4070" i="1"/>
  <c r="L4070" i="1" s="1"/>
  <c r="I4054" i="1"/>
  <c r="L4054" i="1" s="1"/>
  <c r="I4038" i="1"/>
  <c r="L4038" i="1" s="1"/>
  <c r="I4022" i="1"/>
  <c r="L4022" i="1" s="1"/>
  <c r="I4006" i="1"/>
  <c r="L4006" i="1" s="1"/>
  <c r="I3990" i="1"/>
  <c r="L3990" i="1" s="1"/>
  <c r="I3974" i="1"/>
  <c r="L3974" i="1" s="1"/>
  <c r="I3958" i="1"/>
  <c r="L3958" i="1" s="1"/>
  <c r="I3942" i="1"/>
  <c r="L3942" i="1" s="1"/>
  <c r="I3926" i="1"/>
  <c r="L3926" i="1" s="1"/>
  <c r="I3910" i="1"/>
  <c r="L3910" i="1" s="1"/>
  <c r="I3894" i="1"/>
  <c r="L3894" i="1" s="1"/>
  <c r="I3878" i="1"/>
  <c r="L3878" i="1" s="1"/>
  <c r="I3862" i="1"/>
  <c r="L3862" i="1" s="1"/>
  <c r="I3846" i="1"/>
  <c r="L3846" i="1" s="1"/>
  <c r="I3830" i="1"/>
  <c r="L3830" i="1" s="1"/>
  <c r="I3814" i="1"/>
  <c r="L3814" i="1" s="1"/>
  <c r="I3798" i="1"/>
  <c r="L3798" i="1" s="1"/>
  <c r="I3782" i="1"/>
  <c r="L3782" i="1" s="1"/>
  <c r="I3766" i="1"/>
  <c r="L3766" i="1" s="1"/>
  <c r="I3750" i="1"/>
  <c r="L3750" i="1" s="1"/>
  <c r="I3734" i="1"/>
  <c r="L3734" i="1" s="1"/>
  <c r="I3718" i="1"/>
  <c r="L3718" i="1" s="1"/>
  <c r="I3692" i="1"/>
  <c r="L3692" i="1" s="1"/>
  <c r="I3660" i="1"/>
  <c r="L3660" i="1" s="1"/>
  <c r="I3628" i="1"/>
  <c r="L3628" i="1" s="1"/>
  <c r="I3596" i="1"/>
  <c r="L3596" i="1" s="1"/>
  <c r="I3564" i="1"/>
  <c r="L3564" i="1" s="1"/>
  <c r="I3532" i="1"/>
  <c r="L3532" i="1" s="1"/>
  <c r="I3500" i="1"/>
  <c r="L3500" i="1" s="1"/>
  <c r="I3468" i="1"/>
  <c r="L3468" i="1" s="1"/>
  <c r="I3436" i="1"/>
  <c r="L3436" i="1" s="1"/>
  <c r="I3404" i="1"/>
  <c r="L3404" i="1" s="1"/>
  <c r="I3372" i="1"/>
  <c r="L3372" i="1" s="1"/>
  <c r="I3340" i="1"/>
  <c r="L3340" i="1" s="1"/>
  <c r="I3308" i="1"/>
  <c r="L3308" i="1" s="1"/>
  <c r="I3276" i="1"/>
  <c r="L3276" i="1" s="1"/>
  <c r="I3244" i="1"/>
  <c r="L3244" i="1" s="1"/>
  <c r="I3212" i="1"/>
  <c r="L3212" i="1" s="1"/>
  <c r="I3180" i="1"/>
  <c r="L3180" i="1" s="1"/>
  <c r="I3148" i="1"/>
  <c r="L3148" i="1" s="1"/>
  <c r="I3116" i="1"/>
  <c r="L3116" i="1" s="1"/>
  <c r="I3084" i="1"/>
  <c r="L3084" i="1" s="1"/>
  <c r="I3048" i="1"/>
  <c r="L3048" i="1" s="1"/>
  <c r="I3005" i="1"/>
  <c r="L3005" i="1" s="1"/>
  <c r="I2963" i="1"/>
  <c r="L2963" i="1" s="1"/>
  <c r="I2920" i="1"/>
  <c r="L2920" i="1" s="1"/>
  <c r="I2856" i="1"/>
  <c r="L2856" i="1" s="1"/>
  <c r="I2792" i="1"/>
  <c r="L2792" i="1" s="1"/>
  <c r="I2728" i="1"/>
  <c r="L2728" i="1" s="1"/>
  <c r="I2664" i="1"/>
  <c r="L2664" i="1" s="1"/>
  <c r="I2600" i="1"/>
  <c r="L2600" i="1" s="1"/>
  <c r="I2536" i="1"/>
  <c r="L2536" i="1" s="1"/>
  <c r="I2472" i="1"/>
  <c r="L2472" i="1" s="1"/>
  <c r="I2408" i="1"/>
  <c r="L2408" i="1" s="1"/>
  <c r="I2344" i="1"/>
  <c r="L2344" i="1" s="1"/>
  <c r="I2280" i="1"/>
  <c r="L2280" i="1" s="1"/>
  <c r="I2216" i="1"/>
  <c r="L2216" i="1" s="1"/>
  <c r="I2152" i="1"/>
  <c r="L2152" i="1" s="1"/>
  <c r="I2088" i="1"/>
  <c r="L2088" i="1" s="1"/>
  <c r="I2005" i="1"/>
  <c r="L2005" i="1" s="1"/>
  <c r="I1917" i="1"/>
  <c r="L1917" i="1" s="1"/>
  <c r="I1789" i="1"/>
  <c r="L1789" i="1" s="1"/>
  <c r="I1619" i="1"/>
  <c r="L1619" i="1" s="1"/>
  <c r="I1228" i="1"/>
  <c r="L1228" i="1" s="1"/>
  <c r="I220" i="1"/>
  <c r="L220" i="1" s="1"/>
  <c r="I3698" i="1"/>
  <c r="L3698" i="1" s="1"/>
  <c r="I3682" i="1"/>
  <c r="L3682" i="1" s="1"/>
  <c r="I3666" i="1"/>
  <c r="L3666" i="1" s="1"/>
  <c r="I3650" i="1"/>
  <c r="L3650" i="1" s="1"/>
  <c r="I3634" i="1"/>
  <c r="L3634" i="1" s="1"/>
  <c r="I3618" i="1"/>
  <c r="L3618" i="1" s="1"/>
  <c r="I3602" i="1"/>
  <c r="L3602" i="1" s="1"/>
  <c r="I3586" i="1"/>
  <c r="L3586" i="1" s="1"/>
  <c r="I3570" i="1"/>
  <c r="L3570" i="1" s="1"/>
  <c r="I3554" i="1"/>
  <c r="L3554" i="1" s="1"/>
  <c r="I3538" i="1"/>
  <c r="L3538" i="1" s="1"/>
  <c r="I3522" i="1"/>
  <c r="L3522" i="1" s="1"/>
  <c r="I3506" i="1"/>
  <c r="L3506" i="1" s="1"/>
  <c r="I3490" i="1"/>
  <c r="L3490" i="1" s="1"/>
  <c r="I3474" i="1"/>
  <c r="L3474" i="1" s="1"/>
  <c r="I3458" i="1"/>
  <c r="L3458" i="1" s="1"/>
  <c r="I3442" i="1"/>
  <c r="L3442" i="1" s="1"/>
  <c r="I3426" i="1"/>
  <c r="L3426" i="1" s="1"/>
  <c r="I3410" i="1"/>
  <c r="L3410" i="1" s="1"/>
  <c r="I3394" i="1"/>
  <c r="L3394" i="1" s="1"/>
  <c r="I3378" i="1"/>
  <c r="L3378" i="1" s="1"/>
  <c r="I3362" i="1"/>
  <c r="L3362" i="1" s="1"/>
  <c r="I3346" i="1"/>
  <c r="L3346" i="1" s="1"/>
  <c r="I3330" i="1"/>
  <c r="L3330" i="1" s="1"/>
  <c r="I3314" i="1"/>
  <c r="L3314" i="1" s="1"/>
  <c r="I3298" i="1"/>
  <c r="L3298" i="1" s="1"/>
  <c r="I3282" i="1"/>
  <c r="L3282" i="1" s="1"/>
  <c r="I3266" i="1"/>
  <c r="L3266" i="1" s="1"/>
  <c r="I3250" i="1"/>
  <c r="L3250" i="1" s="1"/>
  <c r="I3234" i="1"/>
  <c r="L3234" i="1" s="1"/>
  <c r="I3218" i="1"/>
  <c r="L3218" i="1" s="1"/>
  <c r="I3202" i="1"/>
  <c r="L3202" i="1" s="1"/>
  <c r="I3186" i="1"/>
  <c r="L3186" i="1" s="1"/>
  <c r="I3170" i="1"/>
  <c r="L3170" i="1" s="1"/>
  <c r="I3154" i="1"/>
  <c r="L3154" i="1" s="1"/>
  <c r="I3138" i="1"/>
  <c r="L3138" i="1" s="1"/>
  <c r="I3122" i="1"/>
  <c r="L3122" i="1" s="1"/>
  <c r="I3106" i="1"/>
  <c r="L3106" i="1" s="1"/>
  <c r="I3090" i="1"/>
  <c r="L3090" i="1" s="1"/>
  <c r="I3074" i="1"/>
  <c r="L3074" i="1" s="1"/>
  <c r="I3056" i="1"/>
  <c r="L3056" i="1" s="1"/>
  <c r="I3035" i="1"/>
  <c r="L3035" i="1" s="1"/>
  <c r="I3013" i="1"/>
  <c r="L3013" i="1" s="1"/>
  <c r="I2992" i="1"/>
  <c r="L2992" i="1" s="1"/>
  <c r="I2971" i="1"/>
  <c r="L2971" i="1" s="1"/>
  <c r="I2949" i="1"/>
  <c r="L2949" i="1" s="1"/>
  <c r="I2928" i="1"/>
  <c r="L2928" i="1" s="1"/>
  <c r="I2900" i="1"/>
  <c r="L2900" i="1" s="1"/>
  <c r="I2868" i="1"/>
  <c r="L2868" i="1" s="1"/>
  <c r="I2836" i="1"/>
  <c r="L2836" i="1" s="1"/>
  <c r="I2804" i="1"/>
  <c r="L2804" i="1" s="1"/>
  <c r="I2772" i="1"/>
  <c r="L2772" i="1" s="1"/>
  <c r="I2740" i="1"/>
  <c r="L2740" i="1" s="1"/>
  <c r="I2708" i="1"/>
  <c r="L2708" i="1" s="1"/>
  <c r="I2676" i="1"/>
  <c r="L2676" i="1" s="1"/>
  <c r="I2644" i="1"/>
  <c r="L2644" i="1" s="1"/>
  <c r="I2612" i="1"/>
  <c r="L2612" i="1" s="1"/>
  <c r="I2580" i="1"/>
  <c r="L2580" i="1" s="1"/>
  <c r="I2548" i="1"/>
  <c r="L2548" i="1" s="1"/>
  <c r="I2516" i="1"/>
  <c r="L2516" i="1" s="1"/>
  <c r="I2484" i="1"/>
  <c r="L2484" i="1" s="1"/>
  <c r="I2452" i="1"/>
  <c r="L2452" i="1" s="1"/>
  <c r="I2420" i="1"/>
  <c r="L2420" i="1" s="1"/>
  <c r="I2388" i="1"/>
  <c r="L2388" i="1" s="1"/>
  <c r="I2356" i="1"/>
  <c r="L2356" i="1" s="1"/>
  <c r="I2324" i="1"/>
  <c r="L2324" i="1" s="1"/>
  <c r="I2292" i="1"/>
  <c r="L2292" i="1" s="1"/>
  <c r="I2260" i="1"/>
  <c r="L2260" i="1" s="1"/>
  <c r="I2228" i="1"/>
  <c r="L2228" i="1" s="1"/>
  <c r="I2196" i="1"/>
  <c r="L2196" i="1" s="1"/>
  <c r="I2164" i="1"/>
  <c r="L2164" i="1" s="1"/>
  <c r="I2132" i="1"/>
  <c r="L2132" i="1" s="1"/>
  <c r="I2100" i="1"/>
  <c r="L2100" i="1" s="1"/>
  <c r="I2064" i="1"/>
  <c r="L2064" i="1" s="1"/>
  <c r="I2021" i="1"/>
  <c r="L2021" i="1" s="1"/>
  <c r="I1979" i="1"/>
  <c r="L1979" i="1" s="1"/>
  <c r="I1936" i="1"/>
  <c r="L1936" i="1" s="1"/>
  <c r="I1877" i="1"/>
  <c r="L1877" i="1" s="1"/>
  <c r="I1813" i="1"/>
  <c r="L1813" i="1" s="1"/>
  <c r="I1741" i="1"/>
  <c r="L1741" i="1" s="1"/>
  <c r="I1656" i="1"/>
  <c r="L1656" i="1" s="1"/>
  <c r="I1512" i="1"/>
  <c r="L1512" i="1" s="1"/>
  <c r="I1313" i="1"/>
  <c r="L1313" i="1" s="1"/>
  <c r="I1087" i="1"/>
  <c r="L1087" i="1" s="1"/>
  <c r="I619" i="1"/>
  <c r="L619" i="1" s="1"/>
  <c r="I3703" i="1"/>
  <c r="L3703" i="1" s="1"/>
  <c r="I3687" i="1"/>
  <c r="L3687" i="1" s="1"/>
  <c r="I3671" i="1"/>
  <c r="L3671" i="1" s="1"/>
  <c r="I2540" i="1"/>
  <c r="L2540" i="1" s="1"/>
  <c r="I2508" i="1"/>
  <c r="L2508" i="1" s="1"/>
  <c r="I2476" i="1"/>
  <c r="L2476" i="1" s="1"/>
  <c r="I2444" i="1"/>
  <c r="L2444" i="1" s="1"/>
  <c r="I2412" i="1"/>
  <c r="L2412" i="1" s="1"/>
  <c r="I2380" i="1"/>
  <c r="L2380" i="1" s="1"/>
  <c r="I2348" i="1"/>
  <c r="L2348" i="1" s="1"/>
  <c r="I2316" i="1"/>
  <c r="L2316" i="1" s="1"/>
  <c r="I2284" i="1"/>
  <c r="L2284" i="1" s="1"/>
  <c r="I2252" i="1"/>
  <c r="L2252" i="1" s="1"/>
  <c r="I2220" i="1"/>
  <c r="L2220" i="1" s="1"/>
  <c r="I2188" i="1"/>
  <c r="L2188" i="1" s="1"/>
  <c r="I2156" i="1"/>
  <c r="L2156" i="1" s="1"/>
  <c r="I2124" i="1"/>
  <c r="L2124" i="1" s="1"/>
  <c r="I2092" i="1"/>
  <c r="L2092" i="1" s="1"/>
  <c r="I2053" i="1"/>
  <c r="L2053" i="1" s="1"/>
  <c r="I2011" i="1"/>
  <c r="L2011" i="1" s="1"/>
  <c r="I1968" i="1"/>
  <c r="L1968" i="1" s="1"/>
  <c r="I1925" i="1"/>
  <c r="L1925" i="1" s="1"/>
  <c r="I1861" i="1"/>
  <c r="L1861" i="1" s="1"/>
  <c r="I1797" i="1"/>
  <c r="L1797" i="1" s="1"/>
  <c r="I1720" i="1"/>
  <c r="L1720" i="1" s="1"/>
  <c r="I1634" i="1"/>
  <c r="L1634" i="1" s="1"/>
  <c r="I1469" i="1"/>
  <c r="L1469" i="1" s="1"/>
  <c r="I1257" i="1"/>
  <c r="L1257" i="1" s="1"/>
  <c r="I1012" i="1"/>
  <c r="L1012" i="1" s="1"/>
  <c r="I393" i="1"/>
  <c r="L393" i="1" s="1"/>
  <c r="I3699" i="1"/>
  <c r="L3699" i="1" s="1"/>
  <c r="I3683" i="1"/>
  <c r="L3683" i="1" s="1"/>
  <c r="I3667" i="1"/>
  <c r="L3667" i="1" s="1"/>
  <c r="I3651" i="1"/>
  <c r="L3651" i="1" s="1"/>
  <c r="I3635" i="1"/>
  <c r="L3635" i="1" s="1"/>
  <c r="I3619" i="1"/>
  <c r="L3619" i="1" s="1"/>
  <c r="I3603" i="1"/>
  <c r="L3603" i="1" s="1"/>
  <c r="I3587" i="1"/>
  <c r="L3587" i="1" s="1"/>
  <c r="I3571" i="1"/>
  <c r="L3571" i="1" s="1"/>
  <c r="I3555" i="1"/>
  <c r="L3555" i="1" s="1"/>
  <c r="I3539" i="1"/>
  <c r="L3539" i="1" s="1"/>
  <c r="I3523" i="1"/>
  <c r="L3523" i="1" s="1"/>
  <c r="I3507" i="1"/>
  <c r="L3507" i="1" s="1"/>
  <c r="I3491" i="1"/>
  <c r="L3491" i="1" s="1"/>
  <c r="I3475" i="1"/>
  <c r="L3475" i="1" s="1"/>
  <c r="I3459" i="1"/>
  <c r="L3459" i="1" s="1"/>
  <c r="I3443" i="1"/>
  <c r="L3443" i="1" s="1"/>
  <c r="I3427" i="1"/>
  <c r="L3427" i="1" s="1"/>
  <c r="I3411" i="1"/>
  <c r="L3411" i="1" s="1"/>
  <c r="I3395" i="1"/>
  <c r="L3395" i="1" s="1"/>
  <c r="I3379" i="1"/>
  <c r="L3379" i="1" s="1"/>
  <c r="I3363" i="1"/>
  <c r="L3363" i="1" s="1"/>
  <c r="I3347" i="1"/>
  <c r="L3347" i="1" s="1"/>
  <c r="I3331" i="1"/>
  <c r="L3331" i="1" s="1"/>
  <c r="I3315" i="1"/>
  <c r="L3315" i="1" s="1"/>
  <c r="I3299" i="1"/>
  <c r="L3299" i="1" s="1"/>
  <c r="I3283" i="1"/>
  <c r="L3283" i="1" s="1"/>
  <c r="I3267" i="1"/>
  <c r="L3267" i="1" s="1"/>
  <c r="I3251" i="1"/>
  <c r="L3251" i="1" s="1"/>
  <c r="I3235" i="1"/>
  <c r="L3235" i="1" s="1"/>
  <c r="I3219" i="1"/>
  <c r="L3219" i="1" s="1"/>
  <c r="I3203" i="1"/>
  <c r="L3203" i="1" s="1"/>
  <c r="I3187" i="1"/>
  <c r="L3187" i="1" s="1"/>
  <c r="I3171" i="1"/>
  <c r="L3171" i="1" s="1"/>
  <c r="I3155" i="1"/>
  <c r="L3155" i="1" s="1"/>
  <c r="I3139" i="1"/>
  <c r="L3139" i="1" s="1"/>
  <c r="I3123" i="1"/>
  <c r="L3123" i="1" s="1"/>
  <c r="I3107" i="1"/>
  <c r="L3107" i="1" s="1"/>
  <c r="I3091" i="1"/>
  <c r="L3091" i="1" s="1"/>
  <c r="I3075" i="1"/>
  <c r="L3075" i="1" s="1"/>
  <c r="I3057" i="1"/>
  <c r="L3057" i="1" s="1"/>
  <c r="I3036" i="1"/>
  <c r="L3036" i="1" s="1"/>
  <c r="I3015" i="1"/>
  <c r="L3015" i="1" s="1"/>
  <c r="I2993" i="1"/>
  <c r="L2993" i="1" s="1"/>
  <c r="I2972" i="1"/>
  <c r="L2972" i="1" s="1"/>
  <c r="I2951" i="1"/>
  <c r="L2951" i="1" s="1"/>
  <c r="I2929" i="1"/>
  <c r="L2929" i="1" s="1"/>
  <c r="I2903" i="1"/>
  <c r="L2903" i="1" s="1"/>
  <c r="I2871" i="1"/>
  <c r="L2871" i="1" s="1"/>
  <c r="I2839" i="1"/>
  <c r="L2839" i="1" s="1"/>
  <c r="I2807" i="1"/>
  <c r="L2807" i="1" s="1"/>
  <c r="I2775" i="1"/>
  <c r="L2775" i="1" s="1"/>
  <c r="I2743" i="1"/>
  <c r="L2743" i="1" s="1"/>
  <c r="I2711" i="1"/>
  <c r="L2711" i="1" s="1"/>
  <c r="I2679" i="1"/>
  <c r="L2679" i="1" s="1"/>
  <c r="I2647" i="1"/>
  <c r="L2647" i="1" s="1"/>
  <c r="I2615" i="1"/>
  <c r="L2615" i="1" s="1"/>
  <c r="I2583" i="1"/>
  <c r="L2583" i="1" s="1"/>
  <c r="I2551" i="1"/>
  <c r="L2551" i="1" s="1"/>
  <c r="I2519" i="1"/>
  <c r="L2519" i="1" s="1"/>
  <c r="I2487" i="1"/>
  <c r="L2487" i="1" s="1"/>
  <c r="I2455" i="1"/>
  <c r="L2455" i="1" s="1"/>
  <c r="I2423" i="1"/>
  <c r="L2423" i="1" s="1"/>
  <c r="I2391" i="1"/>
  <c r="L2391" i="1" s="1"/>
  <c r="I2359" i="1"/>
  <c r="L2359" i="1" s="1"/>
  <c r="I2327" i="1"/>
  <c r="L2327" i="1" s="1"/>
  <c r="I2295" i="1"/>
  <c r="L2295" i="1" s="1"/>
  <c r="I2263" i="1"/>
  <c r="L2263" i="1" s="1"/>
  <c r="I2231" i="1"/>
  <c r="L2231" i="1" s="1"/>
  <c r="I2199" i="1"/>
  <c r="L2199" i="1" s="1"/>
  <c r="I2167" i="1"/>
  <c r="L2167" i="1" s="1"/>
  <c r="I2135" i="1"/>
  <c r="L2135" i="1" s="1"/>
  <c r="I2103" i="1"/>
  <c r="L2103" i="1" s="1"/>
  <c r="I2068" i="1"/>
  <c r="L2068" i="1" s="1"/>
  <c r="I2025" i="1"/>
  <c r="L2025" i="1" s="1"/>
  <c r="I1983" i="1"/>
  <c r="L1983" i="1" s="1"/>
  <c r="I1940" i="1"/>
  <c r="L1940" i="1" s="1"/>
  <c r="I1884" i="1"/>
  <c r="L1884" i="1" s="1"/>
  <c r="I1820" i="1"/>
  <c r="L1820" i="1" s="1"/>
  <c r="I1750" i="1"/>
  <c r="L1750" i="1" s="1"/>
  <c r="I1665" i="1"/>
  <c r="L1665" i="1" s="1"/>
  <c r="I1529" i="1"/>
  <c r="L1529" i="1" s="1"/>
  <c r="I1337" i="1"/>
  <c r="L1337" i="1" s="1"/>
  <c r="I1109" i="1"/>
  <c r="L1109" i="1" s="1"/>
  <c r="I710" i="1"/>
  <c r="L710" i="1" s="1"/>
  <c r="I3058" i="1"/>
  <c r="L3058" i="1" s="1"/>
  <c r="I3042" i="1"/>
  <c r="L3042" i="1" s="1"/>
  <c r="I3026" i="1"/>
  <c r="L3026" i="1" s="1"/>
  <c r="I3010" i="1"/>
  <c r="L3010" i="1" s="1"/>
  <c r="I2994" i="1"/>
  <c r="L2994" i="1" s="1"/>
  <c r="I2978" i="1"/>
  <c r="L2978" i="1" s="1"/>
  <c r="I2962" i="1"/>
  <c r="L2962" i="1" s="1"/>
  <c r="I2946" i="1"/>
  <c r="L2946" i="1" s="1"/>
  <c r="I2930" i="1"/>
  <c r="L2930" i="1" s="1"/>
  <c r="I2914" i="1"/>
  <c r="L2914" i="1" s="1"/>
  <c r="I2898" i="1"/>
  <c r="L2898" i="1" s="1"/>
  <c r="I2882" i="1"/>
  <c r="L2882" i="1" s="1"/>
  <c r="I2866" i="1"/>
  <c r="L2866" i="1" s="1"/>
  <c r="I2850" i="1"/>
  <c r="L2850" i="1" s="1"/>
  <c r="I2834" i="1"/>
  <c r="L2834" i="1" s="1"/>
  <c r="I2818" i="1"/>
  <c r="L2818" i="1" s="1"/>
  <c r="I2802" i="1"/>
  <c r="L2802" i="1" s="1"/>
  <c r="I2786" i="1"/>
  <c r="L2786" i="1" s="1"/>
  <c r="I2770" i="1"/>
  <c r="L2770" i="1" s="1"/>
  <c r="I2754" i="1"/>
  <c r="L2754" i="1" s="1"/>
  <c r="I2738" i="1"/>
  <c r="L2738" i="1" s="1"/>
  <c r="I2722" i="1"/>
  <c r="L2722" i="1" s="1"/>
  <c r="I2706" i="1"/>
  <c r="L2706" i="1" s="1"/>
  <c r="I2690" i="1"/>
  <c r="L2690" i="1" s="1"/>
  <c r="I2674" i="1"/>
  <c r="L2674" i="1" s="1"/>
  <c r="I2658" i="1"/>
  <c r="L2658" i="1" s="1"/>
  <c r="I2642" i="1"/>
  <c r="L2642" i="1" s="1"/>
  <c r="I2626" i="1"/>
  <c r="L2626" i="1" s="1"/>
  <c r="I2610" i="1"/>
  <c r="L2610" i="1" s="1"/>
  <c r="I2594" i="1"/>
  <c r="L2594" i="1" s="1"/>
  <c r="I2578" i="1"/>
  <c r="L2578" i="1" s="1"/>
  <c r="I2562" i="1"/>
  <c r="L2562" i="1" s="1"/>
  <c r="I2546" i="1"/>
  <c r="L2546" i="1" s="1"/>
  <c r="I2530" i="1"/>
  <c r="L2530" i="1" s="1"/>
  <c r="I2514" i="1"/>
  <c r="L2514" i="1" s="1"/>
  <c r="I2498" i="1"/>
  <c r="L2498" i="1" s="1"/>
  <c r="I2482" i="1"/>
  <c r="L2482" i="1" s="1"/>
  <c r="I2466" i="1"/>
  <c r="L2466" i="1" s="1"/>
  <c r="I2450" i="1"/>
  <c r="L2450" i="1" s="1"/>
  <c r="I2434" i="1"/>
  <c r="L2434" i="1" s="1"/>
  <c r="I2418" i="1"/>
  <c r="L2418" i="1" s="1"/>
  <c r="I2402" i="1"/>
  <c r="L2402" i="1" s="1"/>
  <c r="I2386" i="1"/>
  <c r="L2386" i="1" s="1"/>
  <c r="I2370" i="1"/>
  <c r="L2370" i="1" s="1"/>
  <c r="I2354" i="1"/>
  <c r="L2354" i="1" s="1"/>
  <c r="I2338" i="1"/>
  <c r="L2338" i="1" s="1"/>
  <c r="I2322" i="1"/>
  <c r="L2322" i="1" s="1"/>
  <c r="I2306" i="1"/>
  <c r="L2306" i="1" s="1"/>
  <c r="I2290" i="1"/>
  <c r="L2290" i="1" s="1"/>
  <c r="I2274" i="1"/>
  <c r="L2274" i="1" s="1"/>
  <c r="I2258" i="1"/>
  <c r="L2258" i="1" s="1"/>
  <c r="I2242" i="1"/>
  <c r="L2242" i="1" s="1"/>
  <c r="I2226" i="1"/>
  <c r="L2226" i="1" s="1"/>
  <c r="I2210" i="1"/>
  <c r="L2210" i="1" s="1"/>
  <c r="I2194" i="1"/>
  <c r="L2194" i="1" s="1"/>
  <c r="I2178" i="1"/>
  <c r="L2178" i="1" s="1"/>
  <c r="I2162" i="1"/>
  <c r="L2162" i="1" s="1"/>
  <c r="I2146" i="1"/>
  <c r="L2146" i="1" s="1"/>
  <c r="I924" i="1"/>
  <c r="L924" i="1" s="1"/>
  <c r="I3711" i="1"/>
  <c r="L3711" i="1" s="1"/>
  <c r="I3695" i="1"/>
  <c r="L3695" i="1" s="1"/>
  <c r="I3679" i="1"/>
  <c r="L3679" i="1" s="1"/>
  <c r="I3663" i="1"/>
  <c r="L3663" i="1" s="1"/>
  <c r="I3647" i="1"/>
  <c r="L3647" i="1" s="1"/>
  <c r="I3631" i="1"/>
  <c r="L3631" i="1" s="1"/>
  <c r="I3615" i="1"/>
  <c r="L3615" i="1" s="1"/>
  <c r="I3599" i="1"/>
  <c r="L3599" i="1" s="1"/>
  <c r="I3583" i="1"/>
  <c r="L3583" i="1" s="1"/>
  <c r="I3567" i="1"/>
  <c r="L3567" i="1" s="1"/>
  <c r="I3551" i="1"/>
  <c r="L3551" i="1" s="1"/>
  <c r="I3535" i="1"/>
  <c r="L3535" i="1" s="1"/>
  <c r="I3519" i="1"/>
  <c r="L3519" i="1" s="1"/>
  <c r="I3503" i="1"/>
  <c r="L3503" i="1" s="1"/>
  <c r="I3487" i="1"/>
  <c r="L3487" i="1" s="1"/>
  <c r="I3471" i="1"/>
  <c r="L3471" i="1" s="1"/>
  <c r="I3455" i="1"/>
  <c r="L3455" i="1" s="1"/>
  <c r="I3439" i="1"/>
  <c r="L3439" i="1" s="1"/>
  <c r="I3423" i="1"/>
  <c r="L3423" i="1" s="1"/>
  <c r="I3407" i="1"/>
  <c r="L3407" i="1" s="1"/>
  <c r="I3391" i="1"/>
  <c r="L3391" i="1" s="1"/>
  <c r="I3375" i="1"/>
  <c r="L3375" i="1" s="1"/>
  <c r="I3359" i="1"/>
  <c r="L3359" i="1" s="1"/>
  <c r="I3343" i="1"/>
  <c r="L3343" i="1" s="1"/>
  <c r="I3327" i="1"/>
  <c r="L3327" i="1" s="1"/>
  <c r="I3311" i="1"/>
  <c r="L3311" i="1" s="1"/>
  <c r="I3295" i="1"/>
  <c r="L3295" i="1" s="1"/>
  <c r="I3279" i="1"/>
  <c r="L3279" i="1" s="1"/>
  <c r="I3263" i="1"/>
  <c r="L3263" i="1" s="1"/>
  <c r="I3247" i="1"/>
  <c r="L3247" i="1" s="1"/>
  <c r="I3231" i="1"/>
  <c r="L3231" i="1" s="1"/>
  <c r="I3215" i="1"/>
  <c r="L3215" i="1" s="1"/>
  <c r="I3199" i="1"/>
  <c r="L3199" i="1" s="1"/>
  <c r="I3183" i="1"/>
  <c r="L3183" i="1" s="1"/>
  <c r="I3167" i="1"/>
  <c r="L3167" i="1" s="1"/>
  <c r="I3151" i="1"/>
  <c r="L3151" i="1" s="1"/>
  <c r="I3135" i="1"/>
  <c r="L3135" i="1" s="1"/>
  <c r="I3119" i="1"/>
  <c r="L3119" i="1" s="1"/>
  <c r="I3103" i="1"/>
  <c r="L3103" i="1" s="1"/>
  <c r="I3087" i="1"/>
  <c r="L3087" i="1" s="1"/>
  <c r="I3071" i="1"/>
  <c r="L3071" i="1" s="1"/>
  <c r="I3052" i="1"/>
  <c r="L3052" i="1" s="1"/>
  <c r="I3031" i="1"/>
  <c r="L3031" i="1" s="1"/>
  <c r="I3009" i="1"/>
  <c r="L3009" i="1" s="1"/>
  <c r="I2988" i="1"/>
  <c r="L2988" i="1" s="1"/>
  <c r="I2967" i="1"/>
  <c r="L2967" i="1" s="1"/>
  <c r="I2945" i="1"/>
  <c r="L2945" i="1" s="1"/>
  <c r="I2924" i="1"/>
  <c r="L2924" i="1" s="1"/>
  <c r="I2895" i="1"/>
  <c r="L2895" i="1" s="1"/>
  <c r="I2863" i="1"/>
  <c r="L2863" i="1" s="1"/>
  <c r="I2831" i="1"/>
  <c r="L2831" i="1" s="1"/>
  <c r="I2799" i="1"/>
  <c r="L2799" i="1" s="1"/>
  <c r="I2767" i="1"/>
  <c r="L2767" i="1" s="1"/>
  <c r="I2735" i="1"/>
  <c r="L2735" i="1" s="1"/>
  <c r="I2703" i="1"/>
  <c r="L2703" i="1" s="1"/>
  <c r="I2671" i="1"/>
  <c r="L2671" i="1" s="1"/>
  <c r="I2639" i="1"/>
  <c r="L2639" i="1" s="1"/>
  <c r="I2607" i="1"/>
  <c r="L2607" i="1" s="1"/>
  <c r="I2575" i="1"/>
  <c r="L2575" i="1" s="1"/>
  <c r="I2543" i="1"/>
  <c r="L2543" i="1" s="1"/>
  <c r="I2511" i="1"/>
  <c r="L2511" i="1" s="1"/>
  <c r="I2479" i="1"/>
  <c r="L2479" i="1" s="1"/>
  <c r="I2447" i="1"/>
  <c r="L2447" i="1" s="1"/>
  <c r="I2415" i="1"/>
  <c r="L2415" i="1" s="1"/>
  <c r="I2383" i="1"/>
  <c r="L2383" i="1" s="1"/>
  <c r="I2351" i="1"/>
  <c r="L2351" i="1" s="1"/>
  <c r="I2319" i="1"/>
  <c r="L2319" i="1" s="1"/>
  <c r="I2287" i="1"/>
  <c r="L2287" i="1" s="1"/>
  <c r="I2255" i="1"/>
  <c r="L2255" i="1" s="1"/>
  <c r="I2223" i="1"/>
  <c r="L2223" i="1" s="1"/>
  <c r="I2191" i="1"/>
  <c r="L2191" i="1" s="1"/>
  <c r="I2159" i="1"/>
  <c r="L2159" i="1" s="1"/>
  <c r="I2127" i="1"/>
  <c r="L2127" i="1" s="1"/>
  <c r="I2095" i="1"/>
  <c r="L2095" i="1" s="1"/>
  <c r="I2057" i="1"/>
  <c r="L2057" i="1" s="1"/>
  <c r="I2015" i="1"/>
  <c r="L2015" i="1" s="1"/>
  <c r="I1972" i="1"/>
  <c r="L1972" i="1" s="1"/>
  <c r="I1929" i="1"/>
  <c r="L1929" i="1" s="1"/>
  <c r="I1868" i="1"/>
  <c r="L1868" i="1" s="1"/>
  <c r="I1804" i="1"/>
  <c r="L1804" i="1" s="1"/>
  <c r="I1729" i="1"/>
  <c r="L1729" i="1" s="1"/>
  <c r="I1644" i="1"/>
  <c r="L1644" i="1" s="1"/>
  <c r="I1487" i="1"/>
  <c r="L1487" i="1" s="1"/>
  <c r="I1280" i="1"/>
  <c r="L1280" i="1" s="1"/>
  <c r="I1044" i="1"/>
  <c r="L1044" i="1" s="1"/>
  <c r="I483" i="1"/>
  <c r="L483" i="1" s="1"/>
  <c r="I3054" i="1"/>
  <c r="L3054" i="1" s="1"/>
  <c r="I3038" i="1"/>
  <c r="L3038" i="1" s="1"/>
  <c r="I3022" i="1"/>
  <c r="L3022" i="1" s="1"/>
  <c r="I3006" i="1"/>
  <c r="L3006" i="1" s="1"/>
  <c r="I2990" i="1"/>
  <c r="L2990" i="1" s="1"/>
  <c r="I2974" i="1"/>
  <c r="L2974" i="1" s="1"/>
  <c r="I2958" i="1"/>
  <c r="L2958" i="1" s="1"/>
  <c r="I2942" i="1"/>
  <c r="L2942" i="1" s="1"/>
  <c r="I2926" i="1"/>
  <c r="L2926" i="1" s="1"/>
  <c r="I2910" i="1"/>
  <c r="L2910" i="1" s="1"/>
  <c r="I2894" i="1"/>
  <c r="L2894" i="1" s="1"/>
  <c r="I2878" i="1"/>
  <c r="L2878" i="1" s="1"/>
  <c r="I2862" i="1"/>
  <c r="L2862" i="1" s="1"/>
  <c r="I2846" i="1"/>
  <c r="L2846" i="1" s="1"/>
  <c r="I2830" i="1"/>
  <c r="L2830" i="1" s="1"/>
  <c r="I2814" i="1"/>
  <c r="L2814" i="1" s="1"/>
  <c r="I2798" i="1"/>
  <c r="L2798" i="1" s="1"/>
  <c r="I2782" i="1"/>
  <c r="L2782" i="1" s="1"/>
  <c r="I2766" i="1"/>
  <c r="L2766" i="1" s="1"/>
  <c r="I2750" i="1"/>
  <c r="L2750" i="1" s="1"/>
  <c r="I2734" i="1"/>
  <c r="L2734" i="1" s="1"/>
  <c r="I2718" i="1"/>
  <c r="L2718" i="1" s="1"/>
  <c r="I2702" i="1"/>
  <c r="L2702" i="1" s="1"/>
  <c r="I2686" i="1"/>
  <c r="L2686" i="1" s="1"/>
  <c r="I2670" i="1"/>
  <c r="L2670" i="1" s="1"/>
  <c r="I2654" i="1"/>
  <c r="L2654" i="1" s="1"/>
  <c r="I2638" i="1"/>
  <c r="L2638" i="1" s="1"/>
  <c r="I2622" i="1"/>
  <c r="L2622" i="1" s="1"/>
  <c r="I2606" i="1"/>
  <c r="L2606" i="1" s="1"/>
  <c r="I2590" i="1"/>
  <c r="L2590" i="1" s="1"/>
  <c r="I2574" i="1"/>
  <c r="L2574" i="1" s="1"/>
  <c r="I2558" i="1"/>
  <c r="L2558" i="1" s="1"/>
  <c r="I2542" i="1"/>
  <c r="L2542" i="1" s="1"/>
  <c r="I2526" i="1"/>
  <c r="L2526" i="1" s="1"/>
  <c r="I2510" i="1"/>
  <c r="L2510" i="1" s="1"/>
  <c r="I2494" i="1"/>
  <c r="L2494" i="1" s="1"/>
  <c r="I2478" i="1"/>
  <c r="L2478" i="1" s="1"/>
  <c r="I2462" i="1"/>
  <c r="L2462" i="1" s="1"/>
  <c r="I2446" i="1"/>
  <c r="L2446" i="1" s="1"/>
  <c r="I2430" i="1"/>
  <c r="L2430" i="1" s="1"/>
  <c r="I2414" i="1"/>
  <c r="L2414" i="1" s="1"/>
  <c r="I2398" i="1"/>
  <c r="L2398" i="1" s="1"/>
  <c r="I2382" i="1"/>
  <c r="L2382" i="1" s="1"/>
  <c r="I2366" i="1"/>
  <c r="L2366" i="1" s="1"/>
  <c r="I2350" i="1"/>
  <c r="L2350" i="1" s="1"/>
  <c r="I2334" i="1"/>
  <c r="L2334" i="1" s="1"/>
  <c r="I2844" i="1"/>
  <c r="L2844" i="1" s="1"/>
  <c r="I2812" i="1"/>
  <c r="L2812" i="1" s="1"/>
  <c r="I2780" i="1"/>
  <c r="L2780" i="1" s="1"/>
  <c r="I2748" i="1"/>
  <c r="L2748" i="1" s="1"/>
  <c r="I2716" i="1"/>
  <c r="L2716" i="1" s="1"/>
  <c r="I2684" i="1"/>
  <c r="L2684" i="1" s="1"/>
  <c r="I2652" i="1"/>
  <c r="L2652" i="1" s="1"/>
  <c r="I2620" i="1"/>
  <c r="L2620" i="1" s="1"/>
  <c r="I2588" i="1"/>
  <c r="L2588" i="1" s="1"/>
  <c r="I2556" i="1"/>
  <c r="L2556" i="1" s="1"/>
  <c r="I2524" i="1"/>
  <c r="L2524" i="1" s="1"/>
  <c r="I2492" i="1"/>
  <c r="L2492" i="1" s="1"/>
  <c r="I2460" i="1"/>
  <c r="L2460" i="1" s="1"/>
  <c r="I2428" i="1"/>
  <c r="L2428" i="1" s="1"/>
  <c r="I2396" i="1"/>
  <c r="L2396" i="1" s="1"/>
  <c r="I2364" i="1"/>
  <c r="L2364" i="1" s="1"/>
  <c r="I2332" i="1"/>
  <c r="L2332" i="1" s="1"/>
  <c r="I2300" i="1"/>
  <c r="L2300" i="1" s="1"/>
  <c r="I2268" i="1"/>
  <c r="L2268" i="1" s="1"/>
  <c r="I2236" i="1"/>
  <c r="L2236" i="1" s="1"/>
  <c r="I2204" i="1"/>
  <c r="L2204" i="1" s="1"/>
  <c r="I2172" i="1"/>
  <c r="L2172" i="1" s="1"/>
  <c r="I2140" i="1"/>
  <c r="L2140" i="1" s="1"/>
  <c r="I2108" i="1"/>
  <c r="L2108" i="1" s="1"/>
  <c r="I2075" i="1"/>
  <c r="L2075" i="1" s="1"/>
  <c r="I2032" i="1"/>
  <c r="L2032" i="1" s="1"/>
  <c r="I1989" i="1"/>
  <c r="L1989" i="1" s="1"/>
  <c r="I1947" i="1"/>
  <c r="L1947" i="1" s="1"/>
  <c r="I1893" i="1"/>
  <c r="L1893" i="1" s="1"/>
  <c r="I1829" i="1"/>
  <c r="L1829" i="1" s="1"/>
  <c r="I1762" i="1"/>
  <c r="L1762" i="1" s="1"/>
  <c r="I1677" i="1"/>
  <c r="L1677" i="1" s="1"/>
  <c r="I1555" i="1"/>
  <c r="L1555" i="1" s="1"/>
  <c r="I1371" i="1"/>
  <c r="L1371" i="1" s="1"/>
  <c r="I1143" i="1"/>
  <c r="L1143" i="1" s="1"/>
  <c r="I811" i="1"/>
  <c r="L811" i="1" s="1"/>
  <c r="I3707" i="1"/>
  <c r="L3707" i="1" s="1"/>
  <c r="I3691" i="1"/>
  <c r="L3691" i="1" s="1"/>
  <c r="I3675" i="1"/>
  <c r="L3675" i="1" s="1"/>
  <c r="I3659" i="1"/>
  <c r="L3659" i="1" s="1"/>
  <c r="I3643" i="1"/>
  <c r="L3643" i="1" s="1"/>
  <c r="I3627" i="1"/>
  <c r="L3627" i="1" s="1"/>
  <c r="I3611" i="1"/>
  <c r="L3611" i="1" s="1"/>
  <c r="I3595" i="1"/>
  <c r="L3595" i="1" s="1"/>
  <c r="I3579" i="1"/>
  <c r="L3579" i="1" s="1"/>
  <c r="I3563" i="1"/>
  <c r="L3563" i="1" s="1"/>
  <c r="I3547" i="1"/>
  <c r="L3547" i="1" s="1"/>
  <c r="I3531" i="1"/>
  <c r="L3531" i="1" s="1"/>
  <c r="I3515" i="1"/>
  <c r="L3515" i="1" s="1"/>
  <c r="I3499" i="1"/>
  <c r="L3499" i="1" s="1"/>
  <c r="I3483" i="1"/>
  <c r="L3483" i="1" s="1"/>
  <c r="I3467" i="1"/>
  <c r="L3467" i="1" s="1"/>
  <c r="I3451" i="1"/>
  <c r="L3451" i="1" s="1"/>
  <c r="I3435" i="1"/>
  <c r="L3435" i="1" s="1"/>
  <c r="I3419" i="1"/>
  <c r="L3419" i="1" s="1"/>
  <c r="I3403" i="1"/>
  <c r="L3403" i="1" s="1"/>
  <c r="I3387" i="1"/>
  <c r="L3387" i="1" s="1"/>
  <c r="I3371" i="1"/>
  <c r="L3371" i="1" s="1"/>
  <c r="I3355" i="1"/>
  <c r="L3355" i="1" s="1"/>
  <c r="I3339" i="1"/>
  <c r="L3339" i="1" s="1"/>
  <c r="I3323" i="1"/>
  <c r="L3323" i="1" s="1"/>
  <c r="I3307" i="1"/>
  <c r="L3307" i="1" s="1"/>
  <c r="I3291" i="1"/>
  <c r="L3291" i="1" s="1"/>
  <c r="I3275" i="1"/>
  <c r="L3275" i="1" s="1"/>
  <c r="I3259" i="1"/>
  <c r="L3259" i="1" s="1"/>
  <c r="I3243" i="1"/>
  <c r="L3243" i="1" s="1"/>
  <c r="I3227" i="1"/>
  <c r="L3227" i="1" s="1"/>
  <c r="I3211" i="1"/>
  <c r="L3211" i="1" s="1"/>
  <c r="I3195" i="1"/>
  <c r="L3195" i="1" s="1"/>
  <c r="I3179" i="1"/>
  <c r="L3179" i="1" s="1"/>
  <c r="I3163" i="1"/>
  <c r="L3163" i="1" s="1"/>
  <c r="I3147" i="1"/>
  <c r="L3147" i="1" s="1"/>
  <c r="I3131" i="1"/>
  <c r="L3131" i="1" s="1"/>
  <c r="I3115" i="1"/>
  <c r="L3115" i="1" s="1"/>
  <c r="I3099" i="1"/>
  <c r="L3099" i="1" s="1"/>
  <c r="I3083" i="1"/>
  <c r="L3083" i="1" s="1"/>
  <c r="I3067" i="1"/>
  <c r="L3067" i="1" s="1"/>
  <c r="I3047" i="1"/>
  <c r="L3047" i="1" s="1"/>
  <c r="I3025" i="1"/>
  <c r="L3025" i="1" s="1"/>
  <c r="I3004" i="1"/>
  <c r="L3004" i="1" s="1"/>
  <c r="I2983" i="1"/>
  <c r="L2983" i="1" s="1"/>
  <c r="I2961" i="1"/>
  <c r="L2961" i="1" s="1"/>
  <c r="I2940" i="1"/>
  <c r="L2940" i="1" s="1"/>
  <c r="I2919" i="1"/>
  <c r="L2919" i="1" s="1"/>
  <c r="I2887" i="1"/>
  <c r="L2887" i="1" s="1"/>
  <c r="I2855" i="1"/>
  <c r="L2855" i="1" s="1"/>
  <c r="I2823" i="1"/>
  <c r="L2823" i="1" s="1"/>
  <c r="I2791" i="1"/>
  <c r="L2791" i="1" s="1"/>
  <c r="I2759" i="1"/>
  <c r="L2759" i="1" s="1"/>
  <c r="I2727" i="1"/>
  <c r="L2727" i="1" s="1"/>
  <c r="I2695" i="1"/>
  <c r="L2695" i="1" s="1"/>
  <c r="I2663" i="1"/>
  <c r="L2663" i="1" s="1"/>
  <c r="I2631" i="1"/>
  <c r="L2631" i="1" s="1"/>
  <c r="I2599" i="1"/>
  <c r="L2599" i="1" s="1"/>
  <c r="I2567" i="1"/>
  <c r="L2567" i="1" s="1"/>
  <c r="I2535" i="1"/>
  <c r="L2535" i="1" s="1"/>
  <c r="I2503" i="1"/>
  <c r="L2503" i="1" s="1"/>
  <c r="I2471" i="1"/>
  <c r="L2471" i="1" s="1"/>
  <c r="I2439" i="1"/>
  <c r="L2439" i="1" s="1"/>
  <c r="I2407" i="1"/>
  <c r="L2407" i="1" s="1"/>
  <c r="I2375" i="1"/>
  <c r="L2375" i="1" s="1"/>
  <c r="I2343" i="1"/>
  <c r="L2343" i="1" s="1"/>
  <c r="I2311" i="1"/>
  <c r="L2311" i="1" s="1"/>
  <c r="I2279" i="1"/>
  <c r="L2279" i="1" s="1"/>
  <c r="I2247" i="1"/>
  <c r="L2247" i="1" s="1"/>
  <c r="I2215" i="1"/>
  <c r="L2215" i="1" s="1"/>
  <c r="I2183" i="1"/>
  <c r="L2183" i="1" s="1"/>
  <c r="I2151" i="1"/>
  <c r="L2151" i="1" s="1"/>
  <c r="I2119" i="1"/>
  <c r="L2119" i="1" s="1"/>
  <c r="I2087" i="1"/>
  <c r="L2087" i="1" s="1"/>
  <c r="I2047" i="1"/>
  <c r="L2047" i="1" s="1"/>
  <c r="I2004" i="1"/>
  <c r="L2004" i="1" s="1"/>
  <c r="I1961" i="1"/>
  <c r="L1961" i="1" s="1"/>
  <c r="I1916" i="1"/>
  <c r="L1916" i="1" s="1"/>
  <c r="I1852" i="1"/>
  <c r="L1852" i="1" s="1"/>
  <c r="I1788" i="1"/>
  <c r="L1788" i="1" s="1"/>
  <c r="I1708" i="1"/>
  <c r="L1708" i="1" s="1"/>
  <c r="I1615" i="1"/>
  <c r="L1615" i="1" s="1"/>
  <c r="I1444" i="1"/>
  <c r="L1444" i="1" s="1"/>
  <c r="I1223" i="1"/>
  <c r="L1223" i="1" s="1"/>
  <c r="I967" i="1"/>
  <c r="L967" i="1" s="1"/>
  <c r="I176" i="1"/>
  <c r="L176" i="1" s="1"/>
  <c r="I3050" i="1"/>
  <c r="L3050" i="1" s="1"/>
  <c r="I3034" i="1"/>
  <c r="L3034" i="1" s="1"/>
  <c r="I3018" i="1"/>
  <c r="L3018" i="1" s="1"/>
  <c r="I3002" i="1"/>
  <c r="L3002" i="1" s="1"/>
  <c r="I2986" i="1"/>
  <c r="L2986" i="1" s="1"/>
  <c r="I2970" i="1"/>
  <c r="L2970" i="1" s="1"/>
  <c r="I2954" i="1"/>
  <c r="L2954" i="1" s="1"/>
  <c r="I2938" i="1"/>
  <c r="L2938" i="1" s="1"/>
  <c r="I2922" i="1"/>
  <c r="L2922" i="1" s="1"/>
  <c r="I2906" i="1"/>
  <c r="L2906" i="1" s="1"/>
  <c r="I2890" i="1"/>
  <c r="L2890" i="1" s="1"/>
  <c r="I2874" i="1"/>
  <c r="L2874" i="1" s="1"/>
  <c r="I2858" i="1"/>
  <c r="L2858" i="1" s="1"/>
  <c r="I2842" i="1"/>
  <c r="L2842" i="1" s="1"/>
  <c r="I2826" i="1"/>
  <c r="L2826" i="1" s="1"/>
  <c r="I2810" i="1"/>
  <c r="L2810" i="1" s="1"/>
  <c r="I2794" i="1"/>
  <c r="L2794" i="1" s="1"/>
  <c r="I2778" i="1"/>
  <c r="L2778" i="1" s="1"/>
  <c r="I2762" i="1"/>
  <c r="L2762" i="1" s="1"/>
  <c r="I2746" i="1"/>
  <c r="L2746" i="1" s="1"/>
  <c r="I2730" i="1"/>
  <c r="L2730" i="1" s="1"/>
  <c r="I2714" i="1"/>
  <c r="L2714" i="1" s="1"/>
  <c r="I2698" i="1"/>
  <c r="L2698" i="1" s="1"/>
  <c r="I2682" i="1"/>
  <c r="L2682" i="1" s="1"/>
  <c r="I2666" i="1"/>
  <c r="L2666" i="1" s="1"/>
  <c r="I2650" i="1"/>
  <c r="L2650" i="1" s="1"/>
  <c r="I2634" i="1"/>
  <c r="L2634" i="1" s="1"/>
  <c r="I2618" i="1"/>
  <c r="L2618" i="1" s="1"/>
  <c r="I2602" i="1"/>
  <c r="L2602" i="1" s="1"/>
  <c r="I2586" i="1"/>
  <c r="L2586" i="1" s="1"/>
  <c r="I2570" i="1"/>
  <c r="L2570" i="1" s="1"/>
  <c r="I2554" i="1"/>
  <c r="L2554" i="1" s="1"/>
  <c r="I2538" i="1"/>
  <c r="L2538" i="1" s="1"/>
  <c r="I2522" i="1"/>
  <c r="L2522" i="1" s="1"/>
  <c r="I2506" i="1"/>
  <c r="L2506" i="1" s="1"/>
  <c r="I2490" i="1"/>
  <c r="L2490" i="1" s="1"/>
  <c r="I2474" i="1"/>
  <c r="L2474" i="1" s="1"/>
  <c r="I3655" i="1"/>
  <c r="L3655" i="1" s="1"/>
  <c r="I3639" i="1"/>
  <c r="L3639" i="1" s="1"/>
  <c r="I3623" i="1"/>
  <c r="L3623" i="1" s="1"/>
  <c r="I3607" i="1"/>
  <c r="L3607" i="1" s="1"/>
  <c r="I3591" i="1"/>
  <c r="L3591" i="1" s="1"/>
  <c r="I3575" i="1"/>
  <c r="L3575" i="1" s="1"/>
  <c r="I3559" i="1"/>
  <c r="L3559" i="1" s="1"/>
  <c r="I3543" i="1"/>
  <c r="L3543" i="1" s="1"/>
  <c r="I3527" i="1"/>
  <c r="L3527" i="1" s="1"/>
  <c r="I3511" i="1"/>
  <c r="L3511" i="1" s="1"/>
  <c r="I3495" i="1"/>
  <c r="L3495" i="1" s="1"/>
  <c r="I3479" i="1"/>
  <c r="L3479" i="1" s="1"/>
  <c r="I3463" i="1"/>
  <c r="L3463" i="1" s="1"/>
  <c r="I3447" i="1"/>
  <c r="L3447" i="1" s="1"/>
  <c r="I3431" i="1"/>
  <c r="L3431" i="1" s="1"/>
  <c r="I3415" i="1"/>
  <c r="L3415" i="1" s="1"/>
  <c r="I3399" i="1"/>
  <c r="L3399" i="1" s="1"/>
  <c r="I3383" i="1"/>
  <c r="L3383" i="1" s="1"/>
  <c r="I3367" i="1"/>
  <c r="L3367" i="1" s="1"/>
  <c r="I3351" i="1"/>
  <c r="L3351" i="1" s="1"/>
  <c r="I3335" i="1"/>
  <c r="L3335" i="1" s="1"/>
  <c r="I3319" i="1"/>
  <c r="L3319" i="1" s="1"/>
  <c r="I3303" i="1"/>
  <c r="L3303" i="1" s="1"/>
  <c r="I3287" i="1"/>
  <c r="L3287" i="1" s="1"/>
  <c r="I3271" i="1"/>
  <c r="L3271" i="1" s="1"/>
  <c r="I3255" i="1"/>
  <c r="L3255" i="1" s="1"/>
  <c r="I3239" i="1"/>
  <c r="L3239" i="1" s="1"/>
  <c r="I3223" i="1"/>
  <c r="L3223" i="1" s="1"/>
  <c r="I3207" i="1"/>
  <c r="L3207" i="1" s="1"/>
  <c r="I3191" i="1"/>
  <c r="L3191" i="1" s="1"/>
  <c r="I3175" i="1"/>
  <c r="L3175" i="1" s="1"/>
  <c r="I3159" i="1"/>
  <c r="L3159" i="1" s="1"/>
  <c r="I3143" i="1"/>
  <c r="L3143" i="1" s="1"/>
  <c r="I3127" i="1"/>
  <c r="L3127" i="1" s="1"/>
  <c r="I3111" i="1"/>
  <c r="L3111" i="1" s="1"/>
  <c r="I3095" i="1"/>
  <c r="L3095" i="1" s="1"/>
  <c r="I3079" i="1"/>
  <c r="L3079" i="1" s="1"/>
  <c r="I3063" i="1"/>
  <c r="L3063" i="1" s="1"/>
  <c r="I3041" i="1"/>
  <c r="L3041" i="1" s="1"/>
  <c r="I3020" i="1"/>
  <c r="L3020" i="1" s="1"/>
  <c r="I2999" i="1"/>
  <c r="L2999" i="1" s="1"/>
  <c r="I2977" i="1"/>
  <c r="L2977" i="1" s="1"/>
  <c r="I2956" i="1"/>
  <c r="L2956" i="1" s="1"/>
  <c r="I2935" i="1"/>
  <c r="L2935" i="1" s="1"/>
  <c r="I2911" i="1"/>
  <c r="L2911" i="1" s="1"/>
  <c r="I2879" i="1"/>
  <c r="L2879" i="1" s="1"/>
  <c r="I2847" i="1"/>
  <c r="L2847" i="1" s="1"/>
  <c r="I2815" i="1"/>
  <c r="L2815" i="1" s="1"/>
  <c r="I2783" i="1"/>
  <c r="L2783" i="1" s="1"/>
  <c r="I2751" i="1"/>
  <c r="L2751" i="1" s="1"/>
  <c r="I2719" i="1"/>
  <c r="L2719" i="1" s="1"/>
  <c r="I2687" i="1"/>
  <c r="L2687" i="1" s="1"/>
  <c r="I2655" i="1"/>
  <c r="L2655" i="1" s="1"/>
  <c r="I2623" i="1"/>
  <c r="L2623" i="1" s="1"/>
  <c r="I2591" i="1"/>
  <c r="L2591" i="1" s="1"/>
  <c r="I2559" i="1"/>
  <c r="L2559" i="1" s="1"/>
  <c r="I2527" i="1"/>
  <c r="L2527" i="1" s="1"/>
  <c r="I2495" i="1"/>
  <c r="L2495" i="1" s="1"/>
  <c r="I2463" i="1"/>
  <c r="L2463" i="1" s="1"/>
  <c r="I2431" i="1"/>
  <c r="L2431" i="1" s="1"/>
  <c r="I2399" i="1"/>
  <c r="L2399" i="1" s="1"/>
  <c r="I2367" i="1"/>
  <c r="L2367" i="1" s="1"/>
  <c r="I2335" i="1"/>
  <c r="L2335" i="1" s="1"/>
  <c r="I2303" i="1"/>
  <c r="L2303" i="1" s="1"/>
  <c r="I2271" i="1"/>
  <c r="L2271" i="1" s="1"/>
  <c r="I2239" i="1"/>
  <c r="L2239" i="1" s="1"/>
  <c r="I2207" i="1"/>
  <c r="L2207" i="1" s="1"/>
  <c r="I2175" i="1"/>
  <c r="L2175" i="1" s="1"/>
  <c r="I2143" i="1"/>
  <c r="L2143" i="1" s="1"/>
  <c r="I2111" i="1"/>
  <c r="L2111" i="1" s="1"/>
  <c r="I2079" i="1"/>
  <c r="L2079" i="1" s="1"/>
  <c r="I2036" i="1"/>
  <c r="L2036" i="1" s="1"/>
  <c r="I1993" i="1"/>
  <c r="L1993" i="1" s="1"/>
  <c r="I1951" i="1"/>
  <c r="L1951" i="1" s="1"/>
  <c r="I1900" i="1"/>
  <c r="L1900" i="1" s="1"/>
  <c r="I1836" i="1"/>
  <c r="L1836" i="1" s="1"/>
  <c r="I1772" i="1"/>
  <c r="L1772" i="1" s="1"/>
  <c r="I1686" i="1"/>
  <c r="L1686" i="1" s="1"/>
  <c r="I1572" i="1"/>
  <c r="L1572" i="1" s="1"/>
  <c r="I1393" i="1"/>
  <c r="L1393" i="1" s="1"/>
  <c r="I1167" i="1"/>
  <c r="L1167" i="1" s="1"/>
  <c r="I855" i="1"/>
  <c r="L855" i="1" s="1"/>
  <c r="I3062" i="1"/>
  <c r="L3062" i="1" s="1"/>
  <c r="I3046" i="1"/>
  <c r="L3046" i="1" s="1"/>
  <c r="I3030" i="1"/>
  <c r="L3030" i="1" s="1"/>
  <c r="I3014" i="1"/>
  <c r="L3014" i="1" s="1"/>
  <c r="I2998" i="1"/>
  <c r="L2998" i="1" s="1"/>
  <c r="I2982" i="1"/>
  <c r="L2982" i="1" s="1"/>
  <c r="I2966" i="1"/>
  <c r="L2966" i="1" s="1"/>
  <c r="I2950" i="1"/>
  <c r="L2950" i="1" s="1"/>
  <c r="I2934" i="1"/>
  <c r="L2934" i="1" s="1"/>
  <c r="I2918" i="1"/>
  <c r="L2918" i="1" s="1"/>
  <c r="I2902" i="1"/>
  <c r="L2902" i="1" s="1"/>
  <c r="I2886" i="1"/>
  <c r="L2886" i="1" s="1"/>
  <c r="I2870" i="1"/>
  <c r="L2870" i="1" s="1"/>
  <c r="I2854" i="1"/>
  <c r="L2854" i="1" s="1"/>
  <c r="I2838" i="1"/>
  <c r="L2838" i="1" s="1"/>
  <c r="I2822" i="1"/>
  <c r="L2822" i="1" s="1"/>
  <c r="I2806" i="1"/>
  <c r="L2806" i="1" s="1"/>
  <c r="I2790" i="1"/>
  <c r="L2790" i="1" s="1"/>
  <c r="I2774" i="1"/>
  <c r="L2774" i="1" s="1"/>
  <c r="I2758" i="1"/>
  <c r="L2758" i="1" s="1"/>
  <c r="I2742" i="1"/>
  <c r="L2742" i="1" s="1"/>
  <c r="I2726" i="1"/>
  <c r="L2726" i="1" s="1"/>
  <c r="I2710" i="1"/>
  <c r="L2710" i="1" s="1"/>
  <c r="I2694" i="1"/>
  <c r="L2694" i="1" s="1"/>
  <c r="I2678" i="1"/>
  <c r="L2678" i="1" s="1"/>
  <c r="I2662" i="1"/>
  <c r="L2662" i="1" s="1"/>
  <c r="I2646" i="1"/>
  <c r="L2646" i="1" s="1"/>
  <c r="I2630" i="1"/>
  <c r="L2630" i="1" s="1"/>
  <c r="I2614" i="1"/>
  <c r="L2614" i="1" s="1"/>
  <c r="I2598" i="1"/>
  <c r="L2598" i="1" s="1"/>
  <c r="I2582" i="1"/>
  <c r="L2582" i="1" s="1"/>
  <c r="I2566" i="1"/>
  <c r="L2566" i="1" s="1"/>
  <c r="I2550" i="1"/>
  <c r="L2550" i="1" s="1"/>
  <c r="I2534" i="1"/>
  <c r="L2534" i="1" s="1"/>
  <c r="I2518" i="1"/>
  <c r="L2518" i="1" s="1"/>
  <c r="I2502" i="1"/>
  <c r="L2502" i="1" s="1"/>
  <c r="I2486" i="1"/>
  <c r="L2486" i="1" s="1"/>
  <c r="I2470" i="1"/>
  <c r="L2470" i="1" s="1"/>
  <c r="I2454" i="1"/>
  <c r="L2454" i="1" s="1"/>
  <c r="I2438" i="1"/>
  <c r="L2438" i="1" s="1"/>
  <c r="I2422" i="1"/>
  <c r="L2422" i="1" s="1"/>
  <c r="I2406" i="1"/>
  <c r="L2406" i="1" s="1"/>
  <c r="I2390" i="1"/>
  <c r="L2390" i="1" s="1"/>
  <c r="I2374" i="1"/>
  <c r="L2374" i="1" s="1"/>
  <c r="I2358" i="1"/>
  <c r="L2358" i="1" s="1"/>
  <c r="I2342" i="1"/>
  <c r="L2342" i="1" s="1"/>
  <c r="I2326" i="1"/>
  <c r="L2326" i="1" s="1"/>
  <c r="I2310" i="1"/>
  <c r="L2310" i="1" s="1"/>
  <c r="I2294" i="1"/>
  <c r="L2294" i="1" s="1"/>
  <c r="I2278" i="1"/>
  <c r="L2278" i="1" s="1"/>
  <c r="I2262" i="1"/>
  <c r="L2262" i="1" s="1"/>
  <c r="I2246" i="1"/>
  <c r="L2246" i="1" s="1"/>
  <c r="I2230" i="1"/>
  <c r="L2230" i="1" s="1"/>
  <c r="I2214" i="1"/>
  <c r="L2214" i="1" s="1"/>
  <c r="I2198" i="1"/>
  <c r="L2198" i="1" s="1"/>
  <c r="I2182" i="1"/>
  <c r="L2182" i="1" s="1"/>
  <c r="I2166" i="1"/>
  <c r="L2166" i="1" s="1"/>
  <c r="I2150" i="1"/>
  <c r="L2150" i="1" s="1"/>
  <c r="I2134" i="1"/>
  <c r="L2134" i="1" s="1"/>
  <c r="I2118" i="1"/>
  <c r="L2118" i="1" s="1"/>
  <c r="I2102" i="1"/>
  <c r="L2102" i="1" s="1"/>
  <c r="I2086" i="1"/>
  <c r="L2086" i="1" s="1"/>
  <c r="I2067" i="1"/>
  <c r="L2067" i="1" s="1"/>
  <c r="I2045" i="1"/>
  <c r="L2045" i="1" s="1"/>
  <c r="I2024" i="1"/>
  <c r="L2024" i="1" s="1"/>
  <c r="I2003" i="1"/>
  <c r="L2003" i="1" s="1"/>
  <c r="I1981" i="1"/>
  <c r="L1981" i="1" s="1"/>
  <c r="I1960" i="1"/>
  <c r="L1960" i="1" s="1"/>
  <c r="I1939" i="1"/>
  <c r="L1939" i="1" s="1"/>
  <c r="I1913" i="1"/>
  <c r="L1913" i="1" s="1"/>
  <c r="I1881" i="1"/>
  <c r="L1881" i="1" s="1"/>
  <c r="I1849" i="1"/>
  <c r="L1849" i="1" s="1"/>
  <c r="I1817" i="1"/>
  <c r="L1817" i="1" s="1"/>
  <c r="I1785" i="1"/>
  <c r="L1785" i="1" s="1"/>
  <c r="I1746" i="1"/>
  <c r="L1746" i="1" s="1"/>
  <c r="I1704" i="1"/>
  <c r="L1704" i="1" s="1"/>
  <c r="I1661" i="1"/>
  <c r="L1661" i="1" s="1"/>
  <c r="I1608" i="1"/>
  <c r="L1608" i="1" s="1"/>
  <c r="I1523" i="1"/>
  <c r="L1523" i="1" s="1"/>
  <c r="I1437" i="1"/>
  <c r="L1437" i="1" s="1"/>
  <c r="I1328" i="1"/>
  <c r="L1328" i="1" s="1"/>
  <c r="I1215" i="1"/>
  <c r="L1215" i="1" s="1"/>
  <c r="I1100" i="1"/>
  <c r="L1100" i="1" s="1"/>
  <c r="I953" i="1"/>
  <c r="L953" i="1" s="1"/>
  <c r="I677" i="1"/>
  <c r="L677" i="1" s="1"/>
  <c r="I2130" i="1"/>
  <c r="L2130" i="1" s="1"/>
  <c r="I2114" i="1"/>
  <c r="L2114" i="1" s="1"/>
  <c r="I2098" i="1"/>
  <c r="L2098" i="1" s="1"/>
  <c r="I2082" i="1"/>
  <c r="L2082" i="1" s="1"/>
  <c r="I2061" i="1"/>
  <c r="L2061" i="1" s="1"/>
  <c r="I2040" i="1"/>
  <c r="L2040" i="1" s="1"/>
  <c r="I2019" i="1"/>
  <c r="L2019" i="1" s="1"/>
  <c r="I1997" i="1"/>
  <c r="L1997" i="1" s="1"/>
  <c r="I1976" i="1"/>
  <c r="L1976" i="1" s="1"/>
  <c r="I1955" i="1"/>
  <c r="L1955" i="1" s="1"/>
  <c r="I1933" i="1"/>
  <c r="L1933" i="1" s="1"/>
  <c r="I1905" i="1"/>
  <c r="L1905" i="1" s="1"/>
  <c r="I1873" i="1"/>
  <c r="L1873" i="1" s="1"/>
  <c r="I1841" i="1"/>
  <c r="L1841" i="1" s="1"/>
  <c r="I1809" i="1"/>
  <c r="L1809" i="1" s="1"/>
  <c r="I1777" i="1"/>
  <c r="L1777" i="1" s="1"/>
  <c r="I1736" i="1"/>
  <c r="L1736" i="1" s="1"/>
  <c r="I1693" i="1"/>
  <c r="L1693" i="1" s="1"/>
  <c r="I1650" i="1"/>
  <c r="L1650" i="1" s="1"/>
  <c r="I1587" i="1"/>
  <c r="L1587" i="1" s="1"/>
  <c r="I1501" i="1"/>
  <c r="L1501" i="1" s="1"/>
  <c r="I1413" i="1"/>
  <c r="L1413" i="1" s="1"/>
  <c r="I1300" i="1"/>
  <c r="L1300" i="1" s="1"/>
  <c r="I1185" i="1"/>
  <c r="L1185" i="1" s="1"/>
  <c r="I1068" i="1"/>
  <c r="L1068" i="1" s="1"/>
  <c r="I896" i="1"/>
  <c r="L896" i="1" s="1"/>
  <c r="I563" i="1"/>
  <c r="L563" i="1" s="1"/>
  <c r="I2917" i="1"/>
  <c r="L2917" i="1" s="1"/>
  <c r="I2901" i="1"/>
  <c r="L2901" i="1" s="1"/>
  <c r="I2885" i="1"/>
  <c r="L2885" i="1" s="1"/>
  <c r="I2869" i="1"/>
  <c r="L2869" i="1" s="1"/>
  <c r="I2853" i="1"/>
  <c r="L2853" i="1" s="1"/>
  <c r="I2837" i="1"/>
  <c r="L2837" i="1" s="1"/>
  <c r="I2821" i="1"/>
  <c r="L2821" i="1" s="1"/>
  <c r="I2805" i="1"/>
  <c r="L2805" i="1" s="1"/>
  <c r="I2789" i="1"/>
  <c r="L2789" i="1" s="1"/>
  <c r="I2773" i="1"/>
  <c r="L2773" i="1" s="1"/>
  <c r="I2757" i="1"/>
  <c r="L2757" i="1" s="1"/>
  <c r="I2741" i="1"/>
  <c r="L2741" i="1" s="1"/>
  <c r="I2725" i="1"/>
  <c r="L2725" i="1" s="1"/>
  <c r="I2709" i="1"/>
  <c r="L2709" i="1" s="1"/>
  <c r="I2693" i="1"/>
  <c r="L2693" i="1" s="1"/>
  <c r="I2677" i="1"/>
  <c r="L2677" i="1" s="1"/>
  <c r="I2661" i="1"/>
  <c r="L2661" i="1" s="1"/>
  <c r="I2645" i="1"/>
  <c r="L2645" i="1" s="1"/>
  <c r="I2629" i="1"/>
  <c r="L2629" i="1" s="1"/>
  <c r="I2613" i="1"/>
  <c r="L2613" i="1" s="1"/>
  <c r="I2597" i="1"/>
  <c r="L2597" i="1" s="1"/>
  <c r="I2581" i="1"/>
  <c r="L2581" i="1" s="1"/>
  <c r="I2565" i="1"/>
  <c r="L2565" i="1" s="1"/>
  <c r="I2549" i="1"/>
  <c r="L2549" i="1" s="1"/>
  <c r="I2533" i="1"/>
  <c r="L2533" i="1" s="1"/>
  <c r="I2517" i="1"/>
  <c r="L2517" i="1" s="1"/>
  <c r="I2501" i="1"/>
  <c r="L2501" i="1" s="1"/>
  <c r="I2485" i="1"/>
  <c r="L2485" i="1" s="1"/>
  <c r="I2469" i="1"/>
  <c r="L2469" i="1" s="1"/>
  <c r="I2453" i="1"/>
  <c r="L2453" i="1" s="1"/>
  <c r="I2437" i="1"/>
  <c r="L2437" i="1" s="1"/>
  <c r="I2421" i="1"/>
  <c r="L2421" i="1" s="1"/>
  <c r="I2405" i="1"/>
  <c r="L2405" i="1" s="1"/>
  <c r="I2389" i="1"/>
  <c r="L2389" i="1" s="1"/>
  <c r="I2373" i="1"/>
  <c r="L2373" i="1" s="1"/>
  <c r="I2357" i="1"/>
  <c r="L2357" i="1" s="1"/>
  <c r="I2341" i="1"/>
  <c r="L2341" i="1" s="1"/>
  <c r="I2325" i="1"/>
  <c r="L2325" i="1" s="1"/>
  <c r="I2309" i="1"/>
  <c r="L2309" i="1" s="1"/>
  <c r="I2293" i="1"/>
  <c r="L2293" i="1" s="1"/>
  <c r="I2277" i="1"/>
  <c r="L2277" i="1" s="1"/>
  <c r="I2261" i="1"/>
  <c r="L2261" i="1" s="1"/>
  <c r="I2245" i="1"/>
  <c r="L2245" i="1" s="1"/>
  <c r="I2229" i="1"/>
  <c r="L2229" i="1" s="1"/>
  <c r="I2213" i="1"/>
  <c r="L2213" i="1" s="1"/>
  <c r="I2197" i="1"/>
  <c r="L2197" i="1" s="1"/>
  <c r="I2181" i="1"/>
  <c r="L2181" i="1" s="1"/>
  <c r="I2165" i="1"/>
  <c r="L2165" i="1" s="1"/>
  <c r="I2149" i="1"/>
  <c r="L2149" i="1" s="1"/>
  <c r="I2133" i="1"/>
  <c r="L2133" i="1" s="1"/>
  <c r="I2117" i="1"/>
  <c r="L2117" i="1" s="1"/>
  <c r="I2101" i="1"/>
  <c r="L2101" i="1" s="1"/>
  <c r="I2085" i="1"/>
  <c r="L2085" i="1" s="1"/>
  <c r="I2065" i="1"/>
  <c r="L2065" i="1" s="1"/>
  <c r="I2044" i="1"/>
  <c r="L2044" i="1" s="1"/>
  <c r="I2023" i="1"/>
  <c r="L2023" i="1" s="1"/>
  <c r="I2001" i="1"/>
  <c r="L2001" i="1" s="1"/>
  <c r="I1980" i="1"/>
  <c r="L1980" i="1" s="1"/>
  <c r="I1959" i="1"/>
  <c r="L1959" i="1" s="1"/>
  <c r="I1937" i="1"/>
  <c r="L1937" i="1" s="1"/>
  <c r="I1912" i="1"/>
  <c r="L1912" i="1" s="1"/>
  <c r="I1880" i="1"/>
  <c r="L1880" i="1" s="1"/>
  <c r="I1848" i="1"/>
  <c r="L1848" i="1" s="1"/>
  <c r="I1816" i="1"/>
  <c r="L1816" i="1" s="1"/>
  <c r="I1784" i="1"/>
  <c r="L1784" i="1" s="1"/>
  <c r="I1745" i="1"/>
  <c r="L1745" i="1" s="1"/>
  <c r="I1702" i="1"/>
  <c r="L1702" i="1" s="1"/>
  <c r="I1660" i="1"/>
  <c r="L1660" i="1" s="1"/>
  <c r="I1604" i="1"/>
  <c r="L1604" i="1" s="1"/>
  <c r="I1519" i="1"/>
  <c r="L1519" i="1" s="1"/>
  <c r="I1433" i="1"/>
  <c r="L1433" i="1" s="1"/>
  <c r="I1323" i="1"/>
  <c r="L1323" i="1" s="1"/>
  <c r="I1209" i="1"/>
  <c r="L1209" i="1" s="1"/>
  <c r="I1095" i="1"/>
  <c r="L1095" i="1" s="1"/>
  <c r="I940" i="1"/>
  <c r="L940" i="1" s="1"/>
  <c r="I654" i="1"/>
  <c r="L654" i="1" s="1"/>
  <c r="I62" i="1"/>
  <c r="L62" i="1" s="1"/>
  <c r="I2066" i="1"/>
  <c r="L2066" i="1" s="1"/>
  <c r="I2050" i="1"/>
  <c r="L2050" i="1" s="1"/>
  <c r="I2034" i="1"/>
  <c r="L2034" i="1" s="1"/>
  <c r="I2018" i="1"/>
  <c r="L2018" i="1" s="1"/>
  <c r="I2002" i="1"/>
  <c r="L2002" i="1" s="1"/>
  <c r="I1986" i="1"/>
  <c r="L1986" i="1" s="1"/>
  <c r="I1970" i="1"/>
  <c r="L1970" i="1" s="1"/>
  <c r="I1954" i="1"/>
  <c r="L1954" i="1" s="1"/>
  <c r="I1938" i="1"/>
  <c r="L1938" i="1" s="1"/>
  <c r="I1922" i="1"/>
  <c r="L1922" i="1" s="1"/>
  <c r="I1906" i="1"/>
  <c r="L1906" i="1" s="1"/>
  <c r="I1890" i="1"/>
  <c r="L1890" i="1" s="1"/>
  <c r="I1874" i="1"/>
  <c r="L1874" i="1" s="1"/>
  <c r="I1858" i="1"/>
  <c r="L1858" i="1" s="1"/>
  <c r="I1842" i="1"/>
  <c r="L1842" i="1" s="1"/>
  <c r="I1826" i="1"/>
  <c r="L1826" i="1" s="1"/>
  <c r="I1810" i="1"/>
  <c r="L1810" i="1" s="1"/>
  <c r="I1794" i="1"/>
  <c r="L1794" i="1" s="1"/>
  <c r="I1778" i="1"/>
  <c r="L1778" i="1" s="1"/>
  <c r="I1758" i="1"/>
  <c r="L1758" i="1" s="1"/>
  <c r="I1737" i="1"/>
  <c r="L1737" i="1" s="1"/>
  <c r="I1716" i="1"/>
  <c r="L1716" i="1" s="1"/>
  <c r="I1694" i="1"/>
  <c r="L1694" i="1" s="1"/>
  <c r="I1673" i="1"/>
  <c r="L1673" i="1" s="1"/>
  <c r="I1652" i="1"/>
  <c r="L1652" i="1" s="1"/>
  <c r="I1629" i="1"/>
  <c r="L1629" i="1" s="1"/>
  <c r="I1588" i="1"/>
  <c r="L1588" i="1" s="1"/>
  <c r="I1545" i="1"/>
  <c r="L1545" i="1" s="1"/>
  <c r="I1503" i="1"/>
  <c r="L1503" i="1" s="1"/>
  <c r="I1460" i="1"/>
  <c r="L1460" i="1" s="1"/>
  <c r="I1415" i="1"/>
  <c r="L1415" i="1" s="1"/>
  <c r="I1359" i="1"/>
  <c r="L1359" i="1" s="1"/>
  <c r="I1301" i="1"/>
  <c r="L1301" i="1" s="1"/>
  <c r="I1244" i="1"/>
  <c r="L1244" i="1" s="1"/>
  <c r="I1188" i="1"/>
  <c r="L1188" i="1" s="1"/>
  <c r="I1131" i="1"/>
  <c r="L1131" i="1" s="1"/>
  <c r="I1072" i="1"/>
  <c r="L1072" i="1" s="1"/>
  <c r="I996" i="1"/>
  <c r="L996" i="1" s="1"/>
  <c r="I897" i="1"/>
  <c r="L897" i="1" s="1"/>
  <c r="I784" i="1"/>
  <c r="L784" i="1" s="1"/>
  <c r="I569" i="1"/>
  <c r="L569" i="1" s="1"/>
  <c r="I340" i="1"/>
  <c r="L340" i="1" s="1"/>
  <c r="I1919" i="1"/>
  <c r="L1919" i="1" s="1"/>
  <c r="I1903" i="1"/>
  <c r="L1903" i="1" s="1"/>
  <c r="I1887" i="1"/>
  <c r="L1887" i="1" s="1"/>
  <c r="I1871" i="1"/>
  <c r="L1871" i="1" s="1"/>
  <c r="I1855" i="1"/>
  <c r="L1855" i="1" s="1"/>
  <c r="I1839" i="1"/>
  <c r="L1839" i="1" s="1"/>
  <c r="I1823" i="1"/>
  <c r="L1823" i="1" s="1"/>
  <c r="I1807" i="1"/>
  <c r="L1807" i="1" s="1"/>
  <c r="I1791" i="1"/>
  <c r="L1791" i="1" s="1"/>
  <c r="I1775" i="1"/>
  <c r="L1775" i="1" s="1"/>
  <c r="I1754" i="1"/>
  <c r="L1754" i="1" s="1"/>
  <c r="I1733" i="1"/>
  <c r="L1733" i="1" s="1"/>
  <c r="I1712" i="1"/>
  <c r="L1712" i="1" s="1"/>
  <c r="I1690" i="1"/>
  <c r="L1690" i="1" s="1"/>
  <c r="I1669" i="1"/>
  <c r="L1669" i="1" s="1"/>
  <c r="I1648" i="1"/>
  <c r="L1648" i="1" s="1"/>
  <c r="I1624" i="1"/>
  <c r="L1624" i="1" s="1"/>
  <c r="I1581" i="1"/>
  <c r="L1581" i="1" s="1"/>
  <c r="I1539" i="1"/>
  <c r="L1539" i="1" s="1"/>
  <c r="I1496" i="1"/>
  <c r="L1496" i="1" s="1"/>
  <c r="I1453" i="1"/>
  <c r="L1453" i="1" s="1"/>
  <c r="I1407" i="1"/>
  <c r="L1407" i="1" s="1"/>
  <c r="I1349" i="1"/>
  <c r="L1349" i="1" s="1"/>
  <c r="I2318" i="1"/>
  <c r="L2318" i="1" s="1"/>
  <c r="I2302" i="1"/>
  <c r="L2302" i="1" s="1"/>
  <c r="I2286" i="1"/>
  <c r="L2286" i="1" s="1"/>
  <c r="I2270" i="1"/>
  <c r="L2270" i="1" s="1"/>
  <c r="I2254" i="1"/>
  <c r="L2254" i="1" s="1"/>
  <c r="I2238" i="1"/>
  <c r="L2238" i="1" s="1"/>
  <c r="I2222" i="1"/>
  <c r="L2222" i="1" s="1"/>
  <c r="I2206" i="1"/>
  <c r="L2206" i="1" s="1"/>
  <c r="I2190" i="1"/>
  <c r="L2190" i="1" s="1"/>
  <c r="I2174" i="1"/>
  <c r="L2174" i="1" s="1"/>
  <c r="I2158" i="1"/>
  <c r="L2158" i="1" s="1"/>
  <c r="I2142" i="1"/>
  <c r="L2142" i="1" s="1"/>
  <c r="I2126" i="1"/>
  <c r="L2126" i="1" s="1"/>
  <c r="I2110" i="1"/>
  <c r="L2110" i="1" s="1"/>
  <c r="I2094" i="1"/>
  <c r="L2094" i="1" s="1"/>
  <c r="I2077" i="1"/>
  <c r="L2077" i="1" s="1"/>
  <c r="I2056" i="1"/>
  <c r="L2056" i="1" s="1"/>
  <c r="I2035" i="1"/>
  <c r="L2035" i="1" s="1"/>
  <c r="I2013" i="1"/>
  <c r="L2013" i="1" s="1"/>
  <c r="I1992" i="1"/>
  <c r="L1992" i="1" s="1"/>
  <c r="I1971" i="1"/>
  <c r="L1971" i="1" s="1"/>
  <c r="I1949" i="1"/>
  <c r="L1949" i="1" s="1"/>
  <c r="I1928" i="1"/>
  <c r="L1928" i="1" s="1"/>
  <c r="I1897" i="1"/>
  <c r="L1897" i="1" s="1"/>
  <c r="I1865" i="1"/>
  <c r="L1865" i="1" s="1"/>
  <c r="I1833" i="1"/>
  <c r="L1833" i="1" s="1"/>
  <c r="I1801" i="1"/>
  <c r="L1801" i="1" s="1"/>
  <c r="I1768" i="1"/>
  <c r="L1768" i="1" s="1"/>
  <c r="I1725" i="1"/>
  <c r="L1725" i="1" s="1"/>
  <c r="I1682" i="1"/>
  <c r="L1682" i="1" s="1"/>
  <c r="I1640" i="1"/>
  <c r="L1640" i="1" s="1"/>
  <c r="I1565" i="1"/>
  <c r="L1565" i="1" s="1"/>
  <c r="I1480" i="1"/>
  <c r="L1480" i="1" s="1"/>
  <c r="I1385" i="1"/>
  <c r="L1385" i="1" s="1"/>
  <c r="I1271" i="1"/>
  <c r="L1271" i="1" s="1"/>
  <c r="I1157" i="1"/>
  <c r="L1157" i="1" s="1"/>
  <c r="I1031" i="1"/>
  <c r="L1031" i="1" s="1"/>
  <c r="I839" i="1"/>
  <c r="L839" i="1" s="1"/>
  <c r="I449" i="1"/>
  <c r="L449" i="1" s="1"/>
  <c r="I2913" i="1"/>
  <c r="L2913" i="1" s="1"/>
  <c r="I2897" i="1"/>
  <c r="L2897" i="1" s="1"/>
  <c r="I2881" i="1"/>
  <c r="L2881" i="1" s="1"/>
  <c r="I2865" i="1"/>
  <c r="L2865" i="1" s="1"/>
  <c r="I2849" i="1"/>
  <c r="L2849" i="1" s="1"/>
  <c r="I2833" i="1"/>
  <c r="L2833" i="1" s="1"/>
  <c r="I2817" i="1"/>
  <c r="L2817" i="1" s="1"/>
  <c r="I2801" i="1"/>
  <c r="L2801" i="1" s="1"/>
  <c r="I2785" i="1"/>
  <c r="L2785" i="1" s="1"/>
  <c r="I2769" i="1"/>
  <c r="L2769" i="1" s="1"/>
  <c r="I2753" i="1"/>
  <c r="L2753" i="1" s="1"/>
  <c r="I2737" i="1"/>
  <c r="L2737" i="1" s="1"/>
  <c r="I2721" i="1"/>
  <c r="L2721" i="1" s="1"/>
  <c r="I2705" i="1"/>
  <c r="L2705" i="1" s="1"/>
  <c r="I2689" i="1"/>
  <c r="L2689" i="1" s="1"/>
  <c r="I2673" i="1"/>
  <c r="L2673" i="1" s="1"/>
  <c r="I2657" i="1"/>
  <c r="L2657" i="1" s="1"/>
  <c r="I2641" i="1"/>
  <c r="L2641" i="1" s="1"/>
  <c r="I2625" i="1"/>
  <c r="L2625" i="1" s="1"/>
  <c r="I2609" i="1"/>
  <c r="L2609" i="1" s="1"/>
  <c r="I2593" i="1"/>
  <c r="L2593" i="1" s="1"/>
  <c r="I2577" i="1"/>
  <c r="L2577" i="1" s="1"/>
  <c r="I2561" i="1"/>
  <c r="L2561" i="1" s="1"/>
  <c r="I2545" i="1"/>
  <c r="L2545" i="1" s="1"/>
  <c r="I2529" i="1"/>
  <c r="L2529" i="1" s="1"/>
  <c r="I2513" i="1"/>
  <c r="L2513" i="1" s="1"/>
  <c r="I2497" i="1"/>
  <c r="L2497" i="1" s="1"/>
  <c r="I2481" i="1"/>
  <c r="L2481" i="1" s="1"/>
  <c r="I2465" i="1"/>
  <c r="L2465" i="1" s="1"/>
  <c r="I2449" i="1"/>
  <c r="L2449" i="1" s="1"/>
  <c r="I2433" i="1"/>
  <c r="L2433" i="1" s="1"/>
  <c r="I2417" i="1"/>
  <c r="L2417" i="1" s="1"/>
  <c r="I2401" i="1"/>
  <c r="L2401" i="1" s="1"/>
  <c r="I2385" i="1"/>
  <c r="L2385" i="1" s="1"/>
  <c r="I2369" i="1"/>
  <c r="L2369" i="1" s="1"/>
  <c r="I2353" i="1"/>
  <c r="L2353" i="1" s="1"/>
  <c r="I2337" i="1"/>
  <c r="L2337" i="1" s="1"/>
  <c r="I2321" i="1"/>
  <c r="L2321" i="1" s="1"/>
  <c r="I2305" i="1"/>
  <c r="L2305" i="1" s="1"/>
  <c r="I2289" i="1"/>
  <c r="L2289" i="1" s="1"/>
  <c r="I2273" i="1"/>
  <c r="L2273" i="1" s="1"/>
  <c r="I2257" i="1"/>
  <c r="L2257" i="1" s="1"/>
  <c r="I2241" i="1"/>
  <c r="L2241" i="1" s="1"/>
  <c r="I2225" i="1"/>
  <c r="L2225" i="1" s="1"/>
  <c r="I2209" i="1"/>
  <c r="L2209" i="1" s="1"/>
  <c r="I2193" i="1"/>
  <c r="L2193" i="1" s="1"/>
  <c r="I2177" i="1"/>
  <c r="L2177" i="1" s="1"/>
  <c r="I2161" i="1"/>
  <c r="L2161" i="1" s="1"/>
  <c r="I2145" i="1"/>
  <c r="L2145" i="1" s="1"/>
  <c r="I2129" i="1"/>
  <c r="L2129" i="1" s="1"/>
  <c r="I2113" i="1"/>
  <c r="L2113" i="1" s="1"/>
  <c r="I2097" i="1"/>
  <c r="L2097" i="1" s="1"/>
  <c r="I2081" i="1"/>
  <c r="L2081" i="1" s="1"/>
  <c r="I2060" i="1"/>
  <c r="L2060" i="1" s="1"/>
  <c r="I2039" i="1"/>
  <c r="L2039" i="1" s="1"/>
  <c r="I2017" i="1"/>
  <c r="L2017" i="1" s="1"/>
  <c r="I1996" i="1"/>
  <c r="L1996" i="1" s="1"/>
  <c r="I1975" i="1"/>
  <c r="L1975" i="1" s="1"/>
  <c r="I1953" i="1"/>
  <c r="L1953" i="1" s="1"/>
  <c r="I1932" i="1"/>
  <c r="L1932" i="1" s="1"/>
  <c r="I1904" i="1"/>
  <c r="L1904" i="1" s="1"/>
  <c r="I1872" i="1"/>
  <c r="L1872" i="1" s="1"/>
  <c r="I1840" i="1"/>
  <c r="L1840" i="1" s="1"/>
  <c r="I1808" i="1"/>
  <c r="L1808" i="1" s="1"/>
  <c r="I1776" i="1"/>
  <c r="L1776" i="1" s="1"/>
  <c r="I1734" i="1"/>
  <c r="L1734" i="1" s="1"/>
  <c r="I1692" i="1"/>
  <c r="L1692" i="1" s="1"/>
  <c r="I1649" i="1"/>
  <c r="L1649" i="1" s="1"/>
  <c r="I1583" i="1"/>
  <c r="L1583" i="1" s="1"/>
  <c r="I1497" i="1"/>
  <c r="L1497" i="1" s="1"/>
  <c r="I1408" i="1"/>
  <c r="L1408" i="1" s="1"/>
  <c r="I1295" i="1"/>
  <c r="L1295" i="1" s="1"/>
  <c r="I1180" i="1"/>
  <c r="L1180" i="1" s="1"/>
  <c r="I1061" i="1"/>
  <c r="L1061" i="1" s="1"/>
  <c r="I884" i="1"/>
  <c r="L884" i="1" s="1"/>
  <c r="I539" i="1"/>
  <c r="L539" i="1" s="1"/>
  <c r="I2078" i="1"/>
  <c r="L2078" i="1" s="1"/>
  <c r="I2062" i="1"/>
  <c r="L2062" i="1" s="1"/>
  <c r="I2046" i="1"/>
  <c r="L2046" i="1" s="1"/>
  <c r="I2030" i="1"/>
  <c r="L2030" i="1" s="1"/>
  <c r="I2014" i="1"/>
  <c r="L2014" i="1" s="1"/>
  <c r="I1998" i="1"/>
  <c r="L1998" i="1" s="1"/>
  <c r="I1982" i="1"/>
  <c r="L1982" i="1" s="1"/>
  <c r="I1966" i="1"/>
  <c r="L1966" i="1" s="1"/>
  <c r="I1950" i="1"/>
  <c r="L1950" i="1" s="1"/>
  <c r="I1934" i="1"/>
  <c r="L1934" i="1" s="1"/>
  <c r="I1918" i="1"/>
  <c r="L1918" i="1" s="1"/>
  <c r="I1902" i="1"/>
  <c r="L1902" i="1" s="1"/>
  <c r="I1886" i="1"/>
  <c r="L1886" i="1" s="1"/>
  <c r="I1870" i="1"/>
  <c r="L1870" i="1" s="1"/>
  <c r="I1854" i="1"/>
  <c r="L1854" i="1" s="1"/>
  <c r="I1838" i="1"/>
  <c r="L1838" i="1" s="1"/>
  <c r="I1822" i="1"/>
  <c r="L1822" i="1" s="1"/>
  <c r="I1806" i="1"/>
  <c r="L1806" i="1" s="1"/>
  <c r="I1790" i="1"/>
  <c r="L1790" i="1" s="1"/>
  <c r="I1774" i="1"/>
  <c r="L1774" i="1" s="1"/>
  <c r="I1753" i="1"/>
  <c r="L1753" i="1" s="1"/>
  <c r="I1732" i="1"/>
  <c r="L1732" i="1" s="1"/>
  <c r="I1710" i="1"/>
  <c r="L1710" i="1" s="1"/>
  <c r="I1689" i="1"/>
  <c r="L1689" i="1" s="1"/>
  <c r="I1668" i="1"/>
  <c r="L1668" i="1" s="1"/>
  <c r="I1646" i="1"/>
  <c r="L1646" i="1" s="1"/>
  <c r="I1620" i="1"/>
  <c r="L1620" i="1" s="1"/>
  <c r="I1577" i="1"/>
  <c r="L1577" i="1" s="1"/>
  <c r="I1535" i="1"/>
  <c r="L1535" i="1" s="1"/>
  <c r="I1492" i="1"/>
  <c r="L1492" i="1" s="1"/>
  <c r="I1449" i="1"/>
  <c r="L1449" i="1" s="1"/>
  <c r="I1401" i="1"/>
  <c r="L1401" i="1" s="1"/>
  <c r="I1344" i="1"/>
  <c r="L1344" i="1" s="1"/>
  <c r="I1287" i="1"/>
  <c r="L1287" i="1" s="1"/>
  <c r="I1231" i="1"/>
  <c r="L1231" i="1" s="1"/>
  <c r="I1173" i="1"/>
  <c r="L1173" i="1" s="1"/>
  <c r="I1116" i="1"/>
  <c r="L1116" i="1" s="1"/>
  <c r="I1052" i="1"/>
  <c r="L1052" i="1" s="1"/>
  <c r="I976" i="1"/>
  <c r="L976" i="1" s="1"/>
  <c r="I869" i="1"/>
  <c r="L869" i="1" s="1"/>
  <c r="I739" i="1"/>
  <c r="L739" i="1" s="1"/>
  <c r="I511" i="1"/>
  <c r="L511" i="1" s="1"/>
  <c r="I233" i="1"/>
  <c r="L233" i="1" s="1"/>
  <c r="I1915" i="1"/>
  <c r="L1915" i="1" s="1"/>
  <c r="I1899" i="1"/>
  <c r="L1899" i="1" s="1"/>
  <c r="I1883" i="1"/>
  <c r="L1883" i="1" s="1"/>
  <c r="I1867" i="1"/>
  <c r="L1867" i="1" s="1"/>
  <c r="I1851" i="1"/>
  <c r="L1851" i="1" s="1"/>
  <c r="I1835" i="1"/>
  <c r="L1835" i="1" s="1"/>
  <c r="I1819" i="1"/>
  <c r="L1819" i="1" s="1"/>
  <c r="I1803" i="1"/>
  <c r="L1803" i="1" s="1"/>
  <c r="I1787" i="1"/>
  <c r="L1787" i="1" s="1"/>
  <c r="I1770" i="1"/>
  <c r="L1770" i="1" s="1"/>
  <c r="I1749" i="1"/>
  <c r="L1749" i="1" s="1"/>
  <c r="I1728" i="1"/>
  <c r="L1728" i="1" s="1"/>
  <c r="I2458" i="1"/>
  <c r="L2458" i="1" s="1"/>
  <c r="I2442" i="1"/>
  <c r="L2442" i="1" s="1"/>
  <c r="I2426" i="1"/>
  <c r="L2426" i="1" s="1"/>
  <c r="I2410" i="1"/>
  <c r="L2410" i="1" s="1"/>
  <c r="I2394" i="1"/>
  <c r="L2394" i="1" s="1"/>
  <c r="I2378" i="1"/>
  <c r="L2378" i="1" s="1"/>
  <c r="I2362" i="1"/>
  <c r="L2362" i="1" s="1"/>
  <c r="I2346" i="1"/>
  <c r="L2346" i="1" s="1"/>
  <c r="I2330" i="1"/>
  <c r="L2330" i="1" s="1"/>
  <c r="I2314" i="1"/>
  <c r="L2314" i="1" s="1"/>
  <c r="I2298" i="1"/>
  <c r="L2298" i="1" s="1"/>
  <c r="I2282" i="1"/>
  <c r="L2282" i="1" s="1"/>
  <c r="I2266" i="1"/>
  <c r="L2266" i="1" s="1"/>
  <c r="I2250" i="1"/>
  <c r="L2250" i="1" s="1"/>
  <c r="I2234" i="1"/>
  <c r="L2234" i="1" s="1"/>
  <c r="I2218" i="1"/>
  <c r="L2218" i="1" s="1"/>
  <c r="I2202" i="1"/>
  <c r="L2202" i="1" s="1"/>
  <c r="I2186" i="1"/>
  <c r="L2186" i="1" s="1"/>
  <c r="I2170" i="1"/>
  <c r="L2170" i="1" s="1"/>
  <c r="I2154" i="1"/>
  <c r="L2154" i="1" s="1"/>
  <c r="I2138" i="1"/>
  <c r="L2138" i="1" s="1"/>
  <c r="I2122" i="1"/>
  <c r="L2122" i="1" s="1"/>
  <c r="I2106" i="1"/>
  <c r="L2106" i="1" s="1"/>
  <c r="I2090" i="1"/>
  <c r="L2090" i="1" s="1"/>
  <c r="I2072" i="1"/>
  <c r="L2072" i="1" s="1"/>
  <c r="I2051" i="1"/>
  <c r="L2051" i="1" s="1"/>
  <c r="I2029" i="1"/>
  <c r="L2029" i="1" s="1"/>
  <c r="I2008" i="1"/>
  <c r="L2008" i="1" s="1"/>
  <c r="I1987" i="1"/>
  <c r="L1987" i="1" s="1"/>
  <c r="I1965" i="1"/>
  <c r="L1965" i="1" s="1"/>
  <c r="I1944" i="1"/>
  <c r="L1944" i="1" s="1"/>
  <c r="I1921" i="1"/>
  <c r="L1921" i="1" s="1"/>
  <c r="I1889" i="1"/>
  <c r="L1889" i="1" s="1"/>
  <c r="I1857" i="1"/>
  <c r="L1857" i="1" s="1"/>
  <c r="I1825" i="1"/>
  <c r="L1825" i="1" s="1"/>
  <c r="I1793" i="1"/>
  <c r="L1793" i="1" s="1"/>
  <c r="I1757" i="1"/>
  <c r="L1757" i="1" s="1"/>
  <c r="I1714" i="1"/>
  <c r="L1714" i="1" s="1"/>
  <c r="I1672" i="1"/>
  <c r="L1672" i="1" s="1"/>
  <c r="I1628" i="1"/>
  <c r="L1628" i="1" s="1"/>
  <c r="I1544" i="1"/>
  <c r="L1544" i="1" s="1"/>
  <c r="I1459" i="1"/>
  <c r="L1459" i="1" s="1"/>
  <c r="I1356" i="1"/>
  <c r="L1356" i="1" s="1"/>
  <c r="I1243" i="1"/>
  <c r="L1243" i="1" s="1"/>
  <c r="I1129" i="1"/>
  <c r="L1129" i="1" s="1"/>
  <c r="I993" i="1"/>
  <c r="L993" i="1" s="1"/>
  <c r="I783" i="1"/>
  <c r="L783" i="1" s="1"/>
  <c r="I332" i="1"/>
  <c r="L332" i="1" s="1"/>
  <c r="I2909" i="1"/>
  <c r="L2909" i="1" s="1"/>
  <c r="I2893" i="1"/>
  <c r="L2893" i="1" s="1"/>
  <c r="I2877" i="1"/>
  <c r="L2877" i="1" s="1"/>
  <c r="I2861" i="1"/>
  <c r="L2861" i="1" s="1"/>
  <c r="I2845" i="1"/>
  <c r="L2845" i="1" s="1"/>
  <c r="I2829" i="1"/>
  <c r="L2829" i="1" s="1"/>
  <c r="I2813" i="1"/>
  <c r="L2813" i="1" s="1"/>
  <c r="I2797" i="1"/>
  <c r="L2797" i="1" s="1"/>
  <c r="I2781" i="1"/>
  <c r="L2781" i="1" s="1"/>
  <c r="I2765" i="1"/>
  <c r="L2765" i="1" s="1"/>
  <c r="I2749" i="1"/>
  <c r="L2749" i="1" s="1"/>
  <c r="I2733" i="1"/>
  <c r="L2733" i="1" s="1"/>
  <c r="I2717" i="1"/>
  <c r="L2717" i="1" s="1"/>
  <c r="I2701" i="1"/>
  <c r="L2701" i="1" s="1"/>
  <c r="I2685" i="1"/>
  <c r="L2685" i="1" s="1"/>
  <c r="I2669" i="1"/>
  <c r="L2669" i="1" s="1"/>
  <c r="I2653" i="1"/>
  <c r="L2653" i="1" s="1"/>
  <c r="I2637" i="1"/>
  <c r="L2637" i="1" s="1"/>
  <c r="I2621" i="1"/>
  <c r="L2621" i="1" s="1"/>
  <c r="I2605" i="1"/>
  <c r="L2605" i="1" s="1"/>
  <c r="I2589" i="1"/>
  <c r="L2589" i="1" s="1"/>
  <c r="I2573" i="1"/>
  <c r="L2573" i="1" s="1"/>
  <c r="I2557" i="1"/>
  <c r="L2557" i="1" s="1"/>
  <c r="I2541" i="1"/>
  <c r="L2541" i="1" s="1"/>
  <c r="I2525" i="1"/>
  <c r="L2525" i="1" s="1"/>
  <c r="I2509" i="1"/>
  <c r="L2509" i="1" s="1"/>
  <c r="I2493" i="1"/>
  <c r="L2493" i="1" s="1"/>
  <c r="I2477" i="1"/>
  <c r="L2477" i="1" s="1"/>
  <c r="I2461" i="1"/>
  <c r="L2461" i="1" s="1"/>
  <c r="I2445" i="1"/>
  <c r="L2445" i="1" s="1"/>
  <c r="I2429" i="1"/>
  <c r="L2429" i="1" s="1"/>
  <c r="I2413" i="1"/>
  <c r="L2413" i="1" s="1"/>
  <c r="I2397" i="1"/>
  <c r="L2397" i="1" s="1"/>
  <c r="I2381" i="1"/>
  <c r="L2381" i="1" s="1"/>
  <c r="I2365" i="1"/>
  <c r="L2365" i="1" s="1"/>
  <c r="I2349" i="1"/>
  <c r="L2349" i="1" s="1"/>
  <c r="I2333" i="1"/>
  <c r="L2333" i="1" s="1"/>
  <c r="I2317" i="1"/>
  <c r="L2317" i="1" s="1"/>
  <c r="I2301" i="1"/>
  <c r="L2301" i="1" s="1"/>
  <c r="I2285" i="1"/>
  <c r="L2285" i="1" s="1"/>
  <c r="I2269" i="1"/>
  <c r="L2269" i="1" s="1"/>
  <c r="I2253" i="1"/>
  <c r="L2253" i="1" s="1"/>
  <c r="I2237" i="1"/>
  <c r="L2237" i="1" s="1"/>
  <c r="I2221" i="1"/>
  <c r="L2221" i="1" s="1"/>
  <c r="I2205" i="1"/>
  <c r="L2205" i="1" s="1"/>
  <c r="I2189" i="1"/>
  <c r="L2189" i="1" s="1"/>
  <c r="I2173" i="1"/>
  <c r="L2173" i="1" s="1"/>
  <c r="I2157" i="1"/>
  <c r="L2157" i="1" s="1"/>
  <c r="I2141" i="1"/>
  <c r="L2141" i="1" s="1"/>
  <c r="I2125" i="1"/>
  <c r="L2125" i="1" s="1"/>
  <c r="I2109" i="1"/>
  <c r="L2109" i="1" s="1"/>
  <c r="I2093" i="1"/>
  <c r="L2093" i="1" s="1"/>
  <c r="I2076" i="1"/>
  <c r="L2076" i="1" s="1"/>
  <c r="I2055" i="1"/>
  <c r="L2055" i="1" s="1"/>
  <c r="I2033" i="1"/>
  <c r="L2033" i="1" s="1"/>
  <c r="I2012" i="1"/>
  <c r="L2012" i="1" s="1"/>
  <c r="I1991" i="1"/>
  <c r="L1991" i="1" s="1"/>
  <c r="I1969" i="1"/>
  <c r="L1969" i="1" s="1"/>
  <c r="I1948" i="1"/>
  <c r="L1948" i="1" s="1"/>
  <c r="I1927" i="1"/>
  <c r="L1927" i="1" s="1"/>
  <c r="I1896" i="1"/>
  <c r="L1896" i="1" s="1"/>
  <c r="I1864" i="1"/>
  <c r="L1864" i="1" s="1"/>
  <c r="I1832" i="1"/>
  <c r="L1832" i="1" s="1"/>
  <c r="I1800" i="1"/>
  <c r="L1800" i="1" s="1"/>
  <c r="I1766" i="1"/>
  <c r="L1766" i="1" s="1"/>
  <c r="I1724" i="1"/>
  <c r="L1724" i="1" s="1"/>
  <c r="I1681" i="1"/>
  <c r="L1681" i="1" s="1"/>
  <c r="I1638" i="1"/>
  <c r="L1638" i="1" s="1"/>
  <c r="I1561" i="1"/>
  <c r="L1561" i="1" s="1"/>
  <c r="I1476" i="1"/>
  <c r="L1476" i="1" s="1"/>
  <c r="I1380" i="1"/>
  <c r="L1380" i="1" s="1"/>
  <c r="I1265" i="1"/>
  <c r="L1265" i="1" s="1"/>
  <c r="I1152" i="1"/>
  <c r="L1152" i="1" s="1"/>
  <c r="I1024" i="1"/>
  <c r="L1024" i="1" s="1"/>
  <c r="I827" i="1"/>
  <c r="L827" i="1" s="1"/>
  <c r="I426" i="1"/>
  <c r="L426" i="1" s="1"/>
  <c r="I2074" i="1"/>
  <c r="L2074" i="1" s="1"/>
  <c r="I2058" i="1"/>
  <c r="L2058" i="1" s="1"/>
  <c r="I2042" i="1"/>
  <c r="L2042" i="1" s="1"/>
  <c r="I2026" i="1"/>
  <c r="L2026" i="1" s="1"/>
  <c r="I2010" i="1"/>
  <c r="L2010" i="1" s="1"/>
  <c r="I1994" i="1"/>
  <c r="L1994" i="1" s="1"/>
  <c r="I1978" i="1"/>
  <c r="L1978" i="1" s="1"/>
  <c r="I1962" i="1"/>
  <c r="L1962" i="1" s="1"/>
  <c r="I1946" i="1"/>
  <c r="L1946" i="1" s="1"/>
  <c r="I1930" i="1"/>
  <c r="L1930" i="1" s="1"/>
  <c r="I1914" i="1"/>
  <c r="L1914" i="1" s="1"/>
  <c r="I1898" i="1"/>
  <c r="L1898" i="1" s="1"/>
  <c r="I1882" i="1"/>
  <c r="L1882" i="1" s="1"/>
  <c r="I1866" i="1"/>
  <c r="L1866" i="1" s="1"/>
  <c r="I1850" i="1"/>
  <c r="L1850" i="1" s="1"/>
  <c r="I1834" i="1"/>
  <c r="L1834" i="1" s="1"/>
  <c r="I1818" i="1"/>
  <c r="L1818" i="1" s="1"/>
  <c r="I1802" i="1"/>
  <c r="L1802" i="1" s="1"/>
  <c r="I1786" i="1"/>
  <c r="L1786" i="1" s="1"/>
  <c r="I1769" i="1"/>
  <c r="L1769" i="1" s="1"/>
  <c r="I1748" i="1"/>
  <c r="L1748" i="1" s="1"/>
  <c r="I1726" i="1"/>
  <c r="L1726" i="1" s="1"/>
  <c r="I1705" i="1"/>
  <c r="L1705" i="1" s="1"/>
  <c r="I1684" i="1"/>
  <c r="L1684" i="1" s="1"/>
  <c r="I1662" i="1"/>
  <c r="L1662" i="1" s="1"/>
  <c r="I1641" i="1"/>
  <c r="L1641" i="1" s="1"/>
  <c r="I1609" i="1"/>
  <c r="L1609" i="1" s="1"/>
  <c r="I1567" i="1"/>
  <c r="L1567" i="1" s="1"/>
  <c r="I1524" i="1"/>
  <c r="L1524" i="1" s="1"/>
  <c r="I1481" i="1"/>
  <c r="L1481" i="1" s="1"/>
  <c r="I1439" i="1"/>
  <c r="L1439" i="1" s="1"/>
  <c r="I1387" i="1"/>
  <c r="L1387" i="1" s="1"/>
  <c r="I1329" i="1"/>
  <c r="L1329" i="1" s="1"/>
  <c r="I1273" i="1"/>
  <c r="L1273" i="1" s="1"/>
  <c r="I1216" i="1"/>
  <c r="L1216" i="1" s="1"/>
  <c r="I1159" i="1"/>
  <c r="L1159" i="1" s="1"/>
  <c r="I1103" i="1"/>
  <c r="L1103" i="1" s="1"/>
  <c r="I1033" i="1"/>
  <c r="L1033" i="1" s="1"/>
  <c r="I955" i="1"/>
  <c r="L955" i="1" s="1"/>
  <c r="I841" i="1"/>
  <c r="L841" i="1" s="1"/>
  <c r="I682" i="1"/>
  <c r="L682" i="1" s="1"/>
  <c r="I454" i="1"/>
  <c r="L454" i="1" s="1"/>
  <c r="I118" i="1"/>
  <c r="L118" i="1" s="1"/>
  <c r="I1911" i="1"/>
  <c r="L1911" i="1" s="1"/>
  <c r="I1895" i="1"/>
  <c r="L1895" i="1" s="1"/>
  <c r="I1879" i="1"/>
  <c r="L1879" i="1" s="1"/>
  <c r="I1863" i="1"/>
  <c r="L1863" i="1" s="1"/>
  <c r="I106" i="1"/>
  <c r="L106" i="1" s="1"/>
  <c r="I2905" i="1"/>
  <c r="L2905" i="1" s="1"/>
  <c r="I2889" i="1"/>
  <c r="L2889" i="1" s="1"/>
  <c r="I2873" i="1"/>
  <c r="L2873" i="1" s="1"/>
  <c r="I2857" i="1"/>
  <c r="L2857" i="1" s="1"/>
  <c r="I2841" i="1"/>
  <c r="L2841" i="1" s="1"/>
  <c r="I2825" i="1"/>
  <c r="L2825" i="1" s="1"/>
  <c r="I2809" i="1"/>
  <c r="L2809" i="1" s="1"/>
  <c r="I2793" i="1"/>
  <c r="L2793" i="1" s="1"/>
  <c r="I2777" i="1"/>
  <c r="L2777" i="1" s="1"/>
  <c r="I2761" i="1"/>
  <c r="L2761" i="1" s="1"/>
  <c r="I2745" i="1"/>
  <c r="L2745" i="1" s="1"/>
  <c r="I2729" i="1"/>
  <c r="L2729" i="1" s="1"/>
  <c r="I2713" i="1"/>
  <c r="L2713" i="1" s="1"/>
  <c r="I2697" i="1"/>
  <c r="L2697" i="1" s="1"/>
  <c r="I2681" i="1"/>
  <c r="L2681" i="1" s="1"/>
  <c r="I2665" i="1"/>
  <c r="L2665" i="1" s="1"/>
  <c r="I2649" i="1"/>
  <c r="L2649" i="1" s="1"/>
  <c r="I2633" i="1"/>
  <c r="L2633" i="1" s="1"/>
  <c r="I2617" i="1"/>
  <c r="L2617" i="1" s="1"/>
  <c r="I2601" i="1"/>
  <c r="L2601" i="1" s="1"/>
  <c r="I2585" i="1"/>
  <c r="L2585" i="1" s="1"/>
  <c r="I2569" i="1"/>
  <c r="L2569" i="1" s="1"/>
  <c r="I2553" i="1"/>
  <c r="L2553" i="1" s="1"/>
  <c r="I2537" i="1"/>
  <c r="L2537" i="1" s="1"/>
  <c r="I2521" i="1"/>
  <c r="L2521" i="1" s="1"/>
  <c r="I2505" i="1"/>
  <c r="L2505" i="1" s="1"/>
  <c r="I2489" i="1"/>
  <c r="L2489" i="1" s="1"/>
  <c r="I2473" i="1"/>
  <c r="L2473" i="1" s="1"/>
  <c r="I2457" i="1"/>
  <c r="L2457" i="1" s="1"/>
  <c r="I2441" i="1"/>
  <c r="L2441" i="1" s="1"/>
  <c r="I2425" i="1"/>
  <c r="L2425" i="1" s="1"/>
  <c r="I2409" i="1"/>
  <c r="L2409" i="1" s="1"/>
  <c r="I2393" i="1"/>
  <c r="L2393" i="1" s="1"/>
  <c r="I2377" i="1"/>
  <c r="L2377" i="1" s="1"/>
  <c r="I2361" i="1"/>
  <c r="L2361" i="1" s="1"/>
  <c r="I2345" i="1"/>
  <c r="L2345" i="1" s="1"/>
  <c r="I2329" i="1"/>
  <c r="L2329" i="1" s="1"/>
  <c r="I2313" i="1"/>
  <c r="L2313" i="1" s="1"/>
  <c r="I2297" i="1"/>
  <c r="L2297" i="1" s="1"/>
  <c r="I2281" i="1"/>
  <c r="L2281" i="1" s="1"/>
  <c r="I2265" i="1"/>
  <c r="L2265" i="1" s="1"/>
  <c r="I2249" i="1"/>
  <c r="L2249" i="1" s="1"/>
  <c r="I2233" i="1"/>
  <c r="L2233" i="1" s="1"/>
  <c r="I2217" i="1"/>
  <c r="L2217" i="1" s="1"/>
  <c r="I2201" i="1"/>
  <c r="L2201" i="1" s="1"/>
  <c r="I2185" i="1"/>
  <c r="L2185" i="1" s="1"/>
  <c r="I2169" i="1"/>
  <c r="L2169" i="1" s="1"/>
  <c r="I2153" i="1"/>
  <c r="L2153" i="1" s="1"/>
  <c r="I2137" i="1"/>
  <c r="L2137" i="1" s="1"/>
  <c r="I2121" i="1"/>
  <c r="L2121" i="1" s="1"/>
  <c r="I2105" i="1"/>
  <c r="L2105" i="1" s="1"/>
  <c r="I2089" i="1"/>
  <c r="L2089" i="1" s="1"/>
  <c r="I2071" i="1"/>
  <c r="L2071" i="1" s="1"/>
  <c r="I2049" i="1"/>
  <c r="L2049" i="1" s="1"/>
  <c r="I2028" i="1"/>
  <c r="L2028" i="1" s="1"/>
  <c r="I2007" i="1"/>
  <c r="L2007" i="1" s="1"/>
  <c r="I1985" i="1"/>
  <c r="L1985" i="1" s="1"/>
  <c r="I1964" i="1"/>
  <c r="L1964" i="1" s="1"/>
  <c r="I1943" i="1"/>
  <c r="L1943" i="1" s="1"/>
  <c r="I1920" i="1"/>
  <c r="L1920" i="1" s="1"/>
  <c r="I1888" i="1"/>
  <c r="L1888" i="1" s="1"/>
  <c r="I1856" i="1"/>
  <c r="L1856" i="1" s="1"/>
  <c r="I1824" i="1"/>
  <c r="L1824" i="1" s="1"/>
  <c r="I1792" i="1"/>
  <c r="L1792" i="1" s="1"/>
  <c r="I1756" i="1"/>
  <c r="L1756" i="1" s="1"/>
  <c r="I1713" i="1"/>
  <c r="L1713" i="1" s="1"/>
  <c r="I1670" i="1"/>
  <c r="L1670" i="1" s="1"/>
  <c r="I1625" i="1"/>
  <c r="L1625" i="1" s="1"/>
  <c r="I1540" i="1"/>
  <c r="L1540" i="1" s="1"/>
  <c r="I1455" i="1"/>
  <c r="L1455" i="1" s="1"/>
  <c r="I1351" i="1"/>
  <c r="L1351" i="1" s="1"/>
  <c r="I1237" i="1"/>
  <c r="L1237" i="1" s="1"/>
  <c r="I1124" i="1"/>
  <c r="L1124" i="1" s="1"/>
  <c r="I987" i="1"/>
  <c r="L987" i="1" s="1"/>
  <c r="I767" i="1"/>
  <c r="L767" i="1" s="1"/>
  <c r="I289" i="1"/>
  <c r="L289" i="1" s="1"/>
  <c r="I2070" i="1"/>
  <c r="L2070" i="1" s="1"/>
  <c r="I2054" i="1"/>
  <c r="L2054" i="1" s="1"/>
  <c r="I2038" i="1"/>
  <c r="L2038" i="1" s="1"/>
  <c r="I2022" i="1"/>
  <c r="L2022" i="1" s="1"/>
  <c r="I2006" i="1"/>
  <c r="L2006" i="1" s="1"/>
  <c r="I1990" i="1"/>
  <c r="L1990" i="1" s="1"/>
  <c r="I1974" i="1"/>
  <c r="L1974" i="1" s="1"/>
  <c r="I1958" i="1"/>
  <c r="L1958" i="1" s="1"/>
  <c r="I1942" i="1"/>
  <c r="L1942" i="1" s="1"/>
  <c r="I1926" i="1"/>
  <c r="L1926" i="1" s="1"/>
  <c r="I1910" i="1"/>
  <c r="L1910" i="1" s="1"/>
  <c r="I1894" i="1"/>
  <c r="L1894" i="1" s="1"/>
  <c r="I1878" i="1"/>
  <c r="L1878" i="1" s="1"/>
  <c r="I1862" i="1"/>
  <c r="L1862" i="1" s="1"/>
  <c r="I1846" i="1"/>
  <c r="L1846" i="1" s="1"/>
  <c r="I1830" i="1"/>
  <c r="L1830" i="1" s="1"/>
  <c r="I1814" i="1"/>
  <c r="L1814" i="1" s="1"/>
  <c r="I1798" i="1"/>
  <c r="L1798" i="1" s="1"/>
  <c r="I1782" i="1"/>
  <c r="L1782" i="1" s="1"/>
  <c r="I1764" i="1"/>
  <c r="L1764" i="1" s="1"/>
  <c r="I1742" i="1"/>
  <c r="L1742" i="1" s="1"/>
  <c r="I1721" i="1"/>
  <c r="L1721" i="1" s="1"/>
  <c r="I1700" i="1"/>
  <c r="L1700" i="1" s="1"/>
  <c r="I1678" i="1"/>
  <c r="L1678" i="1" s="1"/>
  <c r="I1657" i="1"/>
  <c r="L1657" i="1" s="1"/>
  <c r="I1636" i="1"/>
  <c r="L1636" i="1" s="1"/>
  <c r="I1599" i="1"/>
  <c r="L1599" i="1" s="1"/>
  <c r="I1556" i="1"/>
  <c r="L1556" i="1" s="1"/>
  <c r="I1513" i="1"/>
  <c r="L1513" i="1" s="1"/>
  <c r="I1471" i="1"/>
  <c r="L1471" i="1" s="1"/>
  <c r="I1428" i="1"/>
  <c r="L1428" i="1" s="1"/>
  <c r="I1372" i="1"/>
  <c r="L1372" i="1" s="1"/>
  <c r="I1316" i="1"/>
  <c r="L1316" i="1" s="1"/>
  <c r="I1259" i="1"/>
  <c r="L1259" i="1" s="1"/>
  <c r="I1201" i="1"/>
  <c r="L1201" i="1" s="1"/>
  <c r="I1145" i="1"/>
  <c r="L1145" i="1" s="1"/>
  <c r="I1088" i="1"/>
  <c r="L1088" i="1" s="1"/>
  <c r="I1015" i="1"/>
  <c r="L1015" i="1" s="1"/>
  <c r="I927" i="1"/>
  <c r="L927" i="1" s="1"/>
  <c r="I812" i="1"/>
  <c r="L812" i="1" s="1"/>
  <c r="I625" i="1"/>
  <c r="L625" i="1" s="1"/>
  <c r="I398" i="1"/>
  <c r="L398" i="1" s="1"/>
  <c r="I1923" i="1"/>
  <c r="L1923" i="1" s="1"/>
  <c r="I1907" i="1"/>
  <c r="L1907" i="1" s="1"/>
  <c r="I1891" i="1"/>
  <c r="L1891" i="1" s="1"/>
  <c r="I1875" i="1"/>
  <c r="L1875" i="1" s="1"/>
  <c r="I1859" i="1"/>
  <c r="L1859" i="1" s="1"/>
  <c r="I1843" i="1"/>
  <c r="L1843" i="1" s="1"/>
  <c r="I1827" i="1"/>
  <c r="L1827" i="1" s="1"/>
  <c r="I1811" i="1"/>
  <c r="L1811" i="1" s="1"/>
  <c r="I1795" i="1"/>
  <c r="L1795" i="1" s="1"/>
  <c r="I1779" i="1"/>
  <c r="L1779" i="1" s="1"/>
  <c r="I1760" i="1"/>
  <c r="L1760" i="1" s="1"/>
  <c r="I1738" i="1"/>
  <c r="L1738" i="1" s="1"/>
  <c r="I1717" i="1"/>
  <c r="L1717" i="1" s="1"/>
  <c r="I1696" i="1"/>
  <c r="L1696" i="1" s="1"/>
  <c r="I1674" i="1"/>
  <c r="L1674" i="1" s="1"/>
  <c r="I1653" i="1"/>
  <c r="L1653" i="1" s="1"/>
  <c r="I1632" i="1"/>
  <c r="L1632" i="1" s="1"/>
  <c r="I1592" i="1"/>
  <c r="L1592" i="1" s="1"/>
  <c r="I1549" i="1"/>
  <c r="L1549" i="1" s="1"/>
  <c r="I1507" i="1"/>
  <c r="L1507" i="1" s="1"/>
  <c r="I1464" i="1"/>
  <c r="L1464" i="1" s="1"/>
  <c r="I1420" i="1"/>
  <c r="L1420" i="1" s="1"/>
  <c r="I1364" i="1"/>
  <c r="L1364" i="1" s="1"/>
  <c r="I1307" i="1"/>
  <c r="L1307" i="1" s="1"/>
  <c r="I1249" i="1"/>
  <c r="L1249" i="1" s="1"/>
  <c r="I1193" i="1"/>
  <c r="L1193" i="1" s="1"/>
  <c r="I1136" i="1"/>
  <c r="L1136" i="1" s="1"/>
  <c r="I1079" i="1"/>
  <c r="L1079" i="1" s="1"/>
  <c r="I1003" i="1"/>
  <c r="L1003" i="1" s="1"/>
  <c r="I911" i="1"/>
  <c r="L911" i="1" s="1"/>
  <c r="I796" i="1"/>
  <c r="L796" i="1" s="1"/>
  <c r="I591" i="1"/>
  <c r="L591" i="1" s="1"/>
  <c r="I363" i="1"/>
  <c r="L363" i="1" s="1"/>
  <c r="I1771" i="1"/>
  <c r="L1771" i="1" s="1"/>
  <c r="I1755" i="1"/>
  <c r="L1755" i="1" s="1"/>
  <c r="I1739" i="1"/>
  <c r="L1739" i="1" s="1"/>
  <c r="I1723" i="1"/>
  <c r="L1723" i="1" s="1"/>
  <c r="I1707" i="1"/>
  <c r="L1707" i="1" s="1"/>
  <c r="I1691" i="1"/>
  <c r="L1691" i="1" s="1"/>
  <c r="I1675" i="1"/>
  <c r="L1675" i="1" s="1"/>
  <c r="I1659" i="1"/>
  <c r="L1659" i="1" s="1"/>
  <c r="I1643" i="1"/>
  <c r="L1643" i="1" s="1"/>
  <c r="I1627" i="1"/>
  <c r="L1627" i="1" s="1"/>
  <c r="I1607" i="1"/>
  <c r="L1607" i="1" s="1"/>
  <c r="I1585" i="1"/>
  <c r="L1585" i="1" s="1"/>
  <c r="I1564" i="1"/>
  <c r="L1564" i="1" s="1"/>
  <c r="I1543" i="1"/>
  <c r="L1543" i="1" s="1"/>
  <c r="I1521" i="1"/>
  <c r="L1521" i="1" s="1"/>
  <c r="I1500" i="1"/>
  <c r="L1500" i="1" s="1"/>
  <c r="I1479" i="1"/>
  <c r="L1479" i="1" s="1"/>
  <c r="I1292" i="1"/>
  <c r="L1292" i="1" s="1"/>
  <c r="I1236" i="1"/>
  <c r="L1236" i="1" s="1"/>
  <c r="I1179" i="1"/>
  <c r="L1179" i="1" s="1"/>
  <c r="I1121" i="1"/>
  <c r="L1121" i="1" s="1"/>
  <c r="I1060" i="1"/>
  <c r="L1060" i="1" s="1"/>
  <c r="I983" i="1"/>
  <c r="L983" i="1" s="1"/>
  <c r="I881" i="1"/>
  <c r="L881" i="1" s="1"/>
  <c r="I762" i="1"/>
  <c r="L762" i="1" s="1"/>
  <c r="I534" i="1"/>
  <c r="L534" i="1" s="1"/>
  <c r="I277" i="1"/>
  <c r="L277" i="1" s="1"/>
  <c r="I1767" i="1"/>
  <c r="L1767" i="1" s="1"/>
  <c r="I1751" i="1"/>
  <c r="L1751" i="1" s="1"/>
  <c r="I1735" i="1"/>
  <c r="L1735" i="1" s="1"/>
  <c r="I1719" i="1"/>
  <c r="L1719" i="1" s="1"/>
  <c r="I1703" i="1"/>
  <c r="L1703" i="1" s="1"/>
  <c r="I1687" i="1"/>
  <c r="L1687" i="1" s="1"/>
  <c r="I1671" i="1"/>
  <c r="L1671" i="1" s="1"/>
  <c r="I1655" i="1"/>
  <c r="L1655" i="1" s="1"/>
  <c r="I1639" i="1"/>
  <c r="L1639" i="1" s="1"/>
  <c r="I1623" i="1"/>
  <c r="L1623" i="1" s="1"/>
  <c r="I1601" i="1"/>
  <c r="L1601" i="1" s="1"/>
  <c r="I1580" i="1"/>
  <c r="L1580" i="1" s="1"/>
  <c r="I1559" i="1"/>
  <c r="L1559" i="1" s="1"/>
  <c r="I1537" i="1"/>
  <c r="L1537" i="1" s="1"/>
  <c r="I1516" i="1"/>
  <c r="L1516" i="1" s="1"/>
  <c r="I1495" i="1"/>
  <c r="L1495" i="1" s="1"/>
  <c r="I1473" i="1"/>
  <c r="L1473" i="1" s="1"/>
  <c r="I1452" i="1"/>
  <c r="L1452" i="1" s="1"/>
  <c r="I1431" i="1"/>
  <c r="L1431" i="1" s="1"/>
  <c r="I1404" i="1"/>
  <c r="L1404" i="1" s="1"/>
  <c r="I1376" i="1"/>
  <c r="L1376" i="1" s="1"/>
  <c r="I1348" i="1"/>
  <c r="L1348" i="1" s="1"/>
  <c r="I1319" i="1"/>
  <c r="L1319" i="1" s="1"/>
  <c r="I1291" i="1"/>
  <c r="L1291" i="1" s="1"/>
  <c r="I1263" i="1"/>
  <c r="L1263" i="1" s="1"/>
  <c r="I1233" i="1"/>
  <c r="L1233" i="1" s="1"/>
  <c r="I1205" i="1"/>
  <c r="L1205" i="1" s="1"/>
  <c r="I1177" i="1"/>
  <c r="L1177" i="1" s="1"/>
  <c r="I1148" i="1"/>
  <c r="L1148" i="1" s="1"/>
  <c r="I1120" i="1"/>
  <c r="L1120" i="1" s="1"/>
  <c r="I1092" i="1"/>
  <c r="L1092" i="1" s="1"/>
  <c r="I1057" i="1"/>
  <c r="L1057" i="1" s="1"/>
  <c r="I1019" i="1"/>
  <c r="L1019" i="1" s="1"/>
  <c r="I981" i="1"/>
  <c r="L981" i="1" s="1"/>
  <c r="I933" i="1"/>
  <c r="L933" i="1" s="1"/>
  <c r="I876" i="1"/>
  <c r="L876" i="1" s="1"/>
  <c r="I820" i="1"/>
  <c r="L820" i="1" s="1"/>
  <c r="I753" i="1"/>
  <c r="L753" i="1" s="1"/>
  <c r="I639" i="1"/>
  <c r="L639" i="1" s="1"/>
  <c r="I526" i="1"/>
  <c r="L526" i="1" s="1"/>
  <c r="I411" i="1"/>
  <c r="L411" i="1" s="1"/>
  <c r="I261" i="1"/>
  <c r="L261" i="1" s="1"/>
  <c r="I33" i="1"/>
  <c r="L33" i="1" s="1"/>
  <c r="I1616" i="1"/>
  <c r="L1616" i="1" s="1"/>
  <c r="I1595" i="1"/>
  <c r="L1595" i="1" s="1"/>
  <c r="I1573" i="1"/>
  <c r="L1573" i="1" s="1"/>
  <c r="I1552" i="1"/>
  <c r="L1552" i="1" s="1"/>
  <c r="I1531" i="1"/>
  <c r="L1531" i="1" s="1"/>
  <c r="I1509" i="1"/>
  <c r="L1509" i="1" s="1"/>
  <c r="I1488" i="1"/>
  <c r="L1488" i="1" s="1"/>
  <c r="I1467" i="1"/>
  <c r="L1467" i="1" s="1"/>
  <c r="I1445" i="1"/>
  <c r="L1445" i="1" s="1"/>
  <c r="I1424" i="1"/>
  <c r="L1424" i="1" s="1"/>
  <c r="I1396" i="1"/>
  <c r="L1396" i="1" s="1"/>
  <c r="I1367" i="1"/>
  <c r="L1367" i="1" s="1"/>
  <c r="I1339" i="1"/>
  <c r="L1339" i="1" s="1"/>
  <c r="I1311" i="1"/>
  <c r="L1311" i="1" s="1"/>
  <c r="I1281" i="1"/>
  <c r="L1281" i="1" s="1"/>
  <c r="I1253" i="1"/>
  <c r="L1253" i="1" s="1"/>
  <c r="I1225" i="1"/>
  <c r="L1225" i="1" s="1"/>
  <c r="I1196" i="1"/>
  <c r="L1196" i="1" s="1"/>
  <c r="I1168" i="1"/>
  <c r="L1168" i="1" s="1"/>
  <c r="I1140" i="1"/>
  <c r="L1140" i="1" s="1"/>
  <c r="I1111" i="1"/>
  <c r="L1111" i="1" s="1"/>
  <c r="I1083" i="1"/>
  <c r="L1083" i="1" s="1"/>
  <c r="I1045" i="1"/>
  <c r="L1045" i="1" s="1"/>
  <c r="I1008" i="1"/>
  <c r="L1008" i="1" s="1"/>
  <c r="I969" i="1"/>
  <c r="L969" i="1" s="1"/>
  <c r="I917" i="1"/>
  <c r="L917" i="1" s="1"/>
  <c r="I860" i="1"/>
  <c r="L860" i="1" s="1"/>
  <c r="I804" i="1"/>
  <c r="L804" i="1" s="1"/>
  <c r="I719" i="1"/>
  <c r="L719" i="1" s="1"/>
  <c r="I606" i="1"/>
  <c r="L606" i="1" s="1"/>
  <c r="I491" i="1"/>
  <c r="L491" i="1" s="1"/>
  <c r="I378" i="1"/>
  <c r="L378" i="1" s="1"/>
  <c r="I192" i="1"/>
  <c r="L192" i="1" s="1"/>
  <c r="I1077" i="1"/>
  <c r="L1077" i="1" s="1"/>
  <c r="I1049" i="1"/>
  <c r="L1049" i="1" s="1"/>
  <c r="I1020" i="1"/>
  <c r="L1020" i="1" s="1"/>
  <c r="I992" i="1"/>
  <c r="L992" i="1" s="1"/>
  <c r="I964" i="1"/>
  <c r="L964" i="1" s="1"/>
  <c r="I935" i="1"/>
  <c r="L935" i="1" s="1"/>
  <c r="I907" i="1"/>
  <c r="L907" i="1" s="1"/>
  <c r="I879" i="1"/>
  <c r="L879" i="1" s="1"/>
  <c r="I849" i="1"/>
  <c r="L849" i="1" s="1"/>
  <c r="I821" i="1"/>
  <c r="L821" i="1" s="1"/>
  <c r="I793" i="1"/>
  <c r="L793" i="1" s="1"/>
  <c r="I755" i="1"/>
  <c r="L755" i="1" s="1"/>
  <c r="I698" i="1"/>
  <c r="L698" i="1" s="1"/>
  <c r="I641" i="1"/>
  <c r="L641" i="1" s="1"/>
  <c r="I585" i="1"/>
  <c r="L585" i="1" s="1"/>
  <c r="I527" i="1"/>
  <c r="L527" i="1" s="1"/>
  <c r="I470" i="1"/>
  <c r="L470" i="1" s="1"/>
  <c r="I414" i="1"/>
  <c r="L414" i="1" s="1"/>
  <c r="I357" i="1"/>
  <c r="L357" i="1" s="1"/>
  <c r="I262" i="1"/>
  <c r="L262" i="1" s="1"/>
  <c r="I149" i="1"/>
  <c r="L149" i="1" s="1"/>
  <c r="I36" i="1"/>
  <c r="L36" i="1" s="1"/>
  <c r="I937" i="1"/>
  <c r="L937" i="1" s="1"/>
  <c r="I908" i="1"/>
  <c r="L908" i="1" s="1"/>
  <c r="I880" i="1"/>
  <c r="L880" i="1" s="1"/>
  <c r="I852" i="1"/>
  <c r="L852" i="1" s="1"/>
  <c r="I823" i="1"/>
  <c r="L823" i="1" s="1"/>
  <c r="I795" i="1"/>
  <c r="L795" i="1" s="1"/>
  <c r="I761" i="1"/>
  <c r="L761" i="1" s="1"/>
  <c r="I703" i="1"/>
  <c r="L703" i="1" s="1"/>
  <c r="I646" i="1"/>
  <c r="L646" i="1" s="1"/>
  <c r="I590" i="1"/>
  <c r="L590" i="1" s="1"/>
  <c r="I533" i="1"/>
  <c r="L533" i="1" s="1"/>
  <c r="I475" i="1"/>
  <c r="L475" i="1" s="1"/>
  <c r="I419" i="1"/>
  <c r="L419" i="1" s="1"/>
  <c r="I362" i="1"/>
  <c r="L362" i="1" s="1"/>
  <c r="I276" i="1"/>
  <c r="L276" i="1" s="1"/>
  <c r="I161" i="1"/>
  <c r="L161" i="1" s="1"/>
  <c r="I48" i="1"/>
  <c r="L48" i="1" s="1"/>
  <c r="I758" i="1"/>
  <c r="L758" i="1" s="1"/>
  <c r="I730" i="1"/>
  <c r="L730" i="1" s="1"/>
  <c r="I702" i="1"/>
  <c r="L702" i="1" s="1"/>
  <c r="I673" i="1"/>
  <c r="L673" i="1" s="1"/>
  <c r="I645" i="1"/>
  <c r="L645" i="1" s="1"/>
  <c r="I617" i="1"/>
  <c r="L617" i="1" s="1"/>
  <c r="I587" i="1"/>
  <c r="L587" i="1" s="1"/>
  <c r="I559" i="1"/>
  <c r="L559" i="1" s="1"/>
  <c r="I531" i="1"/>
  <c r="L531" i="1" s="1"/>
  <c r="I502" i="1"/>
  <c r="L502" i="1" s="1"/>
  <c r="I474" i="1"/>
  <c r="L474" i="1" s="1"/>
  <c r="I446" i="1"/>
  <c r="L446" i="1" s="1"/>
  <c r="I417" i="1"/>
  <c r="L417" i="1" s="1"/>
  <c r="I389" i="1"/>
  <c r="L389" i="1" s="1"/>
  <c r="I361" i="1"/>
  <c r="L361" i="1" s="1"/>
  <c r="I326" i="1"/>
  <c r="L326" i="1" s="1"/>
  <c r="I270" i="1"/>
  <c r="L270" i="1" s="1"/>
  <c r="I213" i="1"/>
  <c r="L213" i="1" s="1"/>
  <c r="I1706" i="1"/>
  <c r="L1706" i="1" s="1"/>
  <c r="I1685" i="1"/>
  <c r="L1685" i="1" s="1"/>
  <c r="I1664" i="1"/>
  <c r="L1664" i="1" s="1"/>
  <c r="I1642" i="1"/>
  <c r="L1642" i="1" s="1"/>
  <c r="I1613" i="1"/>
  <c r="L1613" i="1" s="1"/>
  <c r="I1571" i="1"/>
  <c r="L1571" i="1" s="1"/>
  <c r="I1528" i="1"/>
  <c r="L1528" i="1" s="1"/>
  <c r="I1485" i="1"/>
  <c r="L1485" i="1" s="1"/>
  <c r="I1443" i="1"/>
  <c r="L1443" i="1" s="1"/>
  <c r="I1392" i="1"/>
  <c r="L1392" i="1" s="1"/>
  <c r="I1335" i="1"/>
  <c r="L1335" i="1" s="1"/>
  <c r="I1279" i="1"/>
  <c r="L1279" i="1" s="1"/>
  <c r="I1221" i="1"/>
  <c r="L1221" i="1" s="1"/>
  <c r="I1164" i="1"/>
  <c r="L1164" i="1" s="1"/>
  <c r="I1108" i="1"/>
  <c r="L1108" i="1" s="1"/>
  <c r="I1040" i="1"/>
  <c r="L1040" i="1" s="1"/>
  <c r="I965" i="1"/>
  <c r="L965" i="1" s="1"/>
  <c r="I853" i="1"/>
  <c r="L853" i="1" s="1"/>
  <c r="I705" i="1"/>
  <c r="L705" i="1" s="1"/>
  <c r="I478" i="1"/>
  <c r="L478" i="1" s="1"/>
  <c r="I164" i="1"/>
  <c r="L164" i="1" s="1"/>
  <c r="I1763" i="1"/>
  <c r="L1763" i="1" s="1"/>
  <c r="I1747" i="1"/>
  <c r="L1747" i="1" s="1"/>
  <c r="I1731" i="1"/>
  <c r="L1731" i="1" s="1"/>
  <c r="I1715" i="1"/>
  <c r="L1715" i="1" s="1"/>
  <c r="I1699" i="1"/>
  <c r="L1699" i="1" s="1"/>
  <c r="I1683" i="1"/>
  <c r="L1683" i="1" s="1"/>
  <c r="I1667" i="1"/>
  <c r="L1667" i="1" s="1"/>
  <c r="I1651" i="1"/>
  <c r="L1651" i="1" s="1"/>
  <c r="I1635" i="1"/>
  <c r="L1635" i="1" s="1"/>
  <c r="I1617" i="1"/>
  <c r="L1617" i="1" s="1"/>
  <c r="I1596" i="1"/>
  <c r="L1596" i="1" s="1"/>
  <c r="I1575" i="1"/>
  <c r="L1575" i="1" s="1"/>
  <c r="I1553" i="1"/>
  <c r="L1553" i="1" s="1"/>
  <c r="I1532" i="1"/>
  <c r="L1532" i="1" s="1"/>
  <c r="I1511" i="1"/>
  <c r="L1511" i="1" s="1"/>
  <c r="I1489" i="1"/>
  <c r="L1489" i="1" s="1"/>
  <c r="I1468" i="1"/>
  <c r="L1468" i="1" s="1"/>
  <c r="I1447" i="1"/>
  <c r="L1447" i="1" s="1"/>
  <c r="I1425" i="1"/>
  <c r="L1425" i="1" s="1"/>
  <c r="I1397" i="1"/>
  <c r="L1397" i="1" s="1"/>
  <c r="I1369" i="1"/>
  <c r="L1369" i="1" s="1"/>
  <c r="I1340" i="1"/>
  <c r="L1340" i="1" s="1"/>
  <c r="I1312" i="1"/>
  <c r="L1312" i="1" s="1"/>
  <c r="I1284" i="1"/>
  <c r="L1284" i="1" s="1"/>
  <c r="I1255" i="1"/>
  <c r="L1255" i="1" s="1"/>
  <c r="I1227" i="1"/>
  <c r="L1227" i="1" s="1"/>
  <c r="I1199" i="1"/>
  <c r="L1199" i="1" s="1"/>
  <c r="I1169" i="1"/>
  <c r="L1169" i="1" s="1"/>
  <c r="I1141" i="1"/>
  <c r="L1141" i="1" s="1"/>
  <c r="I1113" i="1"/>
  <c r="L1113" i="1" s="1"/>
  <c r="I1084" i="1"/>
  <c r="L1084" i="1" s="1"/>
  <c r="I1047" i="1"/>
  <c r="L1047" i="1" s="1"/>
  <c r="I1009" i="1"/>
  <c r="L1009" i="1" s="1"/>
  <c r="I972" i="1"/>
  <c r="L972" i="1" s="1"/>
  <c r="I919" i="1"/>
  <c r="L919" i="1" s="1"/>
  <c r="I863" i="1"/>
  <c r="L863" i="1" s="1"/>
  <c r="I805" i="1"/>
  <c r="L805" i="1" s="1"/>
  <c r="I725" i="1"/>
  <c r="L725" i="1" s="1"/>
  <c r="I611" i="1"/>
  <c r="L611" i="1" s="1"/>
  <c r="I497" i="1"/>
  <c r="L497" i="1" s="1"/>
  <c r="I383" i="1"/>
  <c r="L383" i="1" s="1"/>
  <c r="I204" i="1"/>
  <c r="L204" i="1" s="1"/>
  <c r="I1630" i="1"/>
  <c r="L1630" i="1" s="1"/>
  <c r="I1611" i="1"/>
  <c r="L1611" i="1" s="1"/>
  <c r="I1589" i="1"/>
  <c r="L1589" i="1" s="1"/>
  <c r="I1568" i="1"/>
  <c r="L1568" i="1" s="1"/>
  <c r="I1547" i="1"/>
  <c r="L1547" i="1" s="1"/>
  <c r="I1525" i="1"/>
  <c r="L1525" i="1" s="1"/>
  <c r="I1504" i="1"/>
  <c r="L1504" i="1" s="1"/>
  <c r="I1483" i="1"/>
  <c r="L1483" i="1" s="1"/>
  <c r="I1461" i="1"/>
  <c r="L1461" i="1" s="1"/>
  <c r="I1440" i="1"/>
  <c r="L1440" i="1" s="1"/>
  <c r="I1417" i="1"/>
  <c r="L1417" i="1" s="1"/>
  <c r="I1388" i="1"/>
  <c r="L1388" i="1" s="1"/>
  <c r="I1360" i="1"/>
  <c r="L1360" i="1" s="1"/>
  <c r="I1332" i="1"/>
  <c r="L1332" i="1" s="1"/>
  <c r="I1303" i="1"/>
  <c r="L1303" i="1" s="1"/>
  <c r="I1275" i="1"/>
  <c r="L1275" i="1" s="1"/>
  <c r="I1247" i="1"/>
  <c r="L1247" i="1" s="1"/>
  <c r="I1217" i="1"/>
  <c r="L1217" i="1" s="1"/>
  <c r="I1189" i="1"/>
  <c r="L1189" i="1" s="1"/>
  <c r="I1161" i="1"/>
  <c r="L1161" i="1" s="1"/>
  <c r="I1132" i="1"/>
  <c r="L1132" i="1" s="1"/>
  <c r="I1104" i="1"/>
  <c r="L1104" i="1" s="1"/>
  <c r="I1073" i="1"/>
  <c r="L1073" i="1" s="1"/>
  <c r="I1036" i="1"/>
  <c r="L1036" i="1" s="1"/>
  <c r="I997" i="1"/>
  <c r="L997" i="1" s="1"/>
  <c r="I960" i="1"/>
  <c r="L960" i="1" s="1"/>
  <c r="I903" i="1"/>
  <c r="L903" i="1" s="1"/>
  <c r="I847" i="1"/>
  <c r="L847" i="1" s="1"/>
  <c r="I789" i="1"/>
  <c r="L789" i="1" s="1"/>
  <c r="I691" i="1"/>
  <c r="L691" i="1" s="1"/>
  <c r="I577" i="1"/>
  <c r="L577" i="1" s="1"/>
  <c r="I463" i="1"/>
  <c r="L463" i="1" s="1"/>
  <c r="I350" i="1"/>
  <c r="L350" i="1" s="1"/>
  <c r="I134" i="1"/>
  <c r="L134" i="1" s="1"/>
  <c r="I1071" i="1"/>
  <c r="L1071" i="1" s="1"/>
  <c r="I1041" i="1"/>
  <c r="L1041" i="1" s="1"/>
  <c r="I1013" i="1"/>
  <c r="L1013" i="1" s="1"/>
  <c r="I985" i="1"/>
  <c r="L985" i="1" s="1"/>
  <c r="I956" i="1"/>
  <c r="L956" i="1" s="1"/>
  <c r="I928" i="1"/>
  <c r="L928" i="1" s="1"/>
  <c r="I900" i="1"/>
  <c r="L900" i="1" s="1"/>
  <c r="I871" i="1"/>
  <c r="L871" i="1" s="1"/>
  <c r="I843" i="1"/>
  <c r="L843" i="1" s="1"/>
  <c r="I815" i="1"/>
  <c r="L815" i="1" s="1"/>
  <c r="I785" i="1"/>
  <c r="L785" i="1" s="1"/>
  <c r="I741" i="1"/>
  <c r="L741" i="1" s="1"/>
  <c r="I683" i="1"/>
  <c r="L683" i="1" s="1"/>
  <c r="I627" i="1"/>
  <c r="L627" i="1" s="1"/>
  <c r="I570" i="1"/>
  <c r="L570" i="1" s="1"/>
  <c r="I513" i="1"/>
  <c r="L513" i="1" s="1"/>
  <c r="I457" i="1"/>
  <c r="L457" i="1" s="1"/>
  <c r="I399" i="1"/>
  <c r="L399" i="1" s="1"/>
  <c r="I341" i="1"/>
  <c r="L341" i="1" s="1"/>
  <c r="I234" i="1"/>
  <c r="L234" i="1" s="1"/>
  <c r="I121" i="1"/>
  <c r="L121" i="1" s="1"/>
  <c r="I959" i="1"/>
  <c r="L959" i="1" s="1"/>
  <c r="I929" i="1"/>
  <c r="L929" i="1" s="1"/>
  <c r="I901" i="1"/>
  <c r="L901" i="1" s="1"/>
  <c r="I873" i="1"/>
  <c r="L873" i="1" s="1"/>
  <c r="I844" i="1"/>
  <c r="L844" i="1" s="1"/>
  <c r="I816" i="1"/>
  <c r="L816" i="1" s="1"/>
  <c r="I788" i="1"/>
  <c r="L788" i="1" s="1"/>
  <c r="I746" i="1"/>
  <c r="L746" i="1" s="1"/>
  <c r="I689" i="1"/>
  <c r="L689" i="1" s="1"/>
  <c r="I633" i="1"/>
  <c r="L633" i="1" s="1"/>
  <c r="I575" i="1"/>
  <c r="L575" i="1" s="1"/>
  <c r="I518" i="1"/>
  <c r="L518" i="1" s="1"/>
  <c r="I462" i="1"/>
  <c r="L462" i="1" s="1"/>
  <c r="I405" i="1"/>
  <c r="L405" i="1" s="1"/>
  <c r="I347" i="1"/>
  <c r="L347" i="1" s="1"/>
  <c r="I246" i="1"/>
  <c r="L246" i="1" s="1"/>
  <c r="I133" i="1"/>
  <c r="L133" i="1" s="1"/>
  <c r="I20" i="1"/>
  <c r="L20" i="1" s="1"/>
  <c r="I751" i="1"/>
  <c r="L751" i="1" s="1"/>
  <c r="I723" i="1"/>
  <c r="L723" i="1" s="1"/>
  <c r="I694" i="1"/>
  <c r="L694" i="1" s="1"/>
  <c r="I666" i="1"/>
  <c r="L666" i="1" s="1"/>
  <c r="I638" i="1"/>
  <c r="L638" i="1" s="1"/>
  <c r="I609" i="1"/>
  <c r="L609" i="1" s="1"/>
  <c r="I581" i="1"/>
  <c r="L581" i="1" s="1"/>
  <c r="I553" i="1"/>
  <c r="L553" i="1" s="1"/>
  <c r="I523" i="1"/>
  <c r="L523" i="1" s="1"/>
  <c r="I495" i="1"/>
  <c r="L495" i="1" s="1"/>
  <c r="I1847" i="1"/>
  <c r="L1847" i="1" s="1"/>
  <c r="I1831" i="1"/>
  <c r="L1831" i="1" s="1"/>
  <c r="I1815" i="1"/>
  <c r="L1815" i="1" s="1"/>
  <c r="I1799" i="1"/>
  <c r="L1799" i="1" s="1"/>
  <c r="I1783" i="1"/>
  <c r="L1783" i="1" s="1"/>
  <c r="I1765" i="1"/>
  <c r="L1765" i="1" s="1"/>
  <c r="I1744" i="1"/>
  <c r="L1744" i="1" s="1"/>
  <c r="I1722" i="1"/>
  <c r="L1722" i="1" s="1"/>
  <c r="I1701" i="1"/>
  <c r="L1701" i="1" s="1"/>
  <c r="I1680" i="1"/>
  <c r="L1680" i="1" s="1"/>
  <c r="I1658" i="1"/>
  <c r="L1658" i="1" s="1"/>
  <c r="I1637" i="1"/>
  <c r="L1637" i="1" s="1"/>
  <c r="I1603" i="1"/>
  <c r="L1603" i="1" s="1"/>
  <c r="I1560" i="1"/>
  <c r="L1560" i="1" s="1"/>
  <c r="I1517" i="1"/>
  <c r="L1517" i="1" s="1"/>
  <c r="I1475" i="1"/>
  <c r="L1475" i="1" s="1"/>
  <c r="I1432" i="1"/>
  <c r="L1432" i="1" s="1"/>
  <c r="I1377" i="1"/>
  <c r="L1377" i="1" s="1"/>
  <c r="I1321" i="1"/>
  <c r="L1321" i="1" s="1"/>
  <c r="I1264" i="1"/>
  <c r="L1264" i="1" s="1"/>
  <c r="I1207" i="1"/>
  <c r="L1207" i="1" s="1"/>
  <c r="I1151" i="1"/>
  <c r="L1151" i="1" s="1"/>
  <c r="I1093" i="1"/>
  <c r="L1093" i="1" s="1"/>
  <c r="I1023" i="1"/>
  <c r="L1023" i="1" s="1"/>
  <c r="I939" i="1"/>
  <c r="L939" i="1" s="1"/>
  <c r="I825" i="1"/>
  <c r="L825" i="1" s="1"/>
  <c r="I649" i="1"/>
  <c r="L649" i="1" s="1"/>
  <c r="I421" i="1"/>
  <c r="L421" i="1" s="1"/>
  <c r="I49" i="1"/>
  <c r="L49" i="1" s="1"/>
  <c r="I1759" i="1"/>
  <c r="L1759" i="1" s="1"/>
  <c r="I1743" i="1"/>
  <c r="L1743" i="1" s="1"/>
  <c r="I1727" i="1"/>
  <c r="L1727" i="1" s="1"/>
  <c r="I1711" i="1"/>
  <c r="L1711" i="1" s="1"/>
  <c r="I1695" i="1"/>
  <c r="L1695" i="1" s="1"/>
  <c r="I1679" i="1"/>
  <c r="L1679" i="1" s="1"/>
  <c r="I1663" i="1"/>
  <c r="L1663" i="1" s="1"/>
  <c r="I1647" i="1"/>
  <c r="L1647" i="1" s="1"/>
  <c r="I1631" i="1"/>
  <c r="L1631" i="1" s="1"/>
  <c r="I1612" i="1"/>
  <c r="L1612" i="1" s="1"/>
  <c r="I1591" i="1"/>
  <c r="L1591" i="1" s="1"/>
  <c r="I1569" i="1"/>
  <c r="L1569" i="1" s="1"/>
  <c r="I1548" i="1"/>
  <c r="L1548" i="1" s="1"/>
  <c r="I1527" i="1"/>
  <c r="L1527" i="1" s="1"/>
  <c r="I1505" i="1"/>
  <c r="L1505" i="1" s="1"/>
  <c r="I1484" i="1"/>
  <c r="L1484" i="1" s="1"/>
  <c r="I1463" i="1"/>
  <c r="L1463" i="1" s="1"/>
  <c r="I1441" i="1"/>
  <c r="L1441" i="1" s="1"/>
  <c r="I1419" i="1"/>
  <c r="L1419" i="1" s="1"/>
  <c r="I1391" i="1"/>
  <c r="L1391" i="1" s="1"/>
  <c r="I1361" i="1"/>
  <c r="L1361" i="1" s="1"/>
  <c r="I1333" i="1"/>
  <c r="L1333" i="1" s="1"/>
  <c r="I1305" i="1"/>
  <c r="L1305" i="1" s="1"/>
  <c r="I1276" i="1"/>
  <c r="L1276" i="1" s="1"/>
  <c r="I1248" i="1"/>
  <c r="L1248" i="1" s="1"/>
  <c r="I1220" i="1"/>
  <c r="L1220" i="1" s="1"/>
  <c r="I1191" i="1"/>
  <c r="L1191" i="1" s="1"/>
  <c r="I1163" i="1"/>
  <c r="L1163" i="1" s="1"/>
  <c r="I1135" i="1"/>
  <c r="L1135" i="1" s="1"/>
  <c r="I1105" i="1"/>
  <c r="L1105" i="1" s="1"/>
  <c r="I1076" i="1"/>
  <c r="L1076" i="1" s="1"/>
  <c r="I1039" i="1"/>
  <c r="L1039" i="1" s="1"/>
  <c r="I1001" i="1"/>
  <c r="L1001" i="1" s="1"/>
  <c r="I961" i="1"/>
  <c r="L961" i="1" s="1"/>
  <c r="I905" i="1"/>
  <c r="L905" i="1" s="1"/>
  <c r="I848" i="1"/>
  <c r="L848" i="1" s="1"/>
  <c r="I791" i="1"/>
  <c r="L791" i="1" s="1"/>
  <c r="I697" i="1"/>
  <c r="L697" i="1" s="1"/>
  <c r="I582" i="1"/>
  <c r="L582" i="1" s="1"/>
  <c r="I469" i="1"/>
  <c r="L469" i="1" s="1"/>
  <c r="I355" i="1"/>
  <c r="L355" i="1" s="1"/>
  <c r="I148" i="1"/>
  <c r="L148" i="1" s="1"/>
  <c r="I1626" i="1"/>
  <c r="L1626" i="1" s="1"/>
  <c r="I1605" i="1"/>
  <c r="L1605" i="1" s="1"/>
  <c r="I1584" i="1"/>
  <c r="L1584" i="1" s="1"/>
  <c r="I1563" i="1"/>
  <c r="L1563" i="1" s="1"/>
  <c r="I1541" i="1"/>
  <c r="L1541" i="1" s="1"/>
  <c r="I1520" i="1"/>
  <c r="L1520" i="1" s="1"/>
  <c r="I1499" i="1"/>
  <c r="L1499" i="1" s="1"/>
  <c r="I1477" i="1"/>
  <c r="L1477" i="1" s="1"/>
  <c r="I1456" i="1"/>
  <c r="L1456" i="1" s="1"/>
  <c r="I1435" i="1"/>
  <c r="L1435" i="1" s="1"/>
  <c r="I1409" i="1"/>
  <c r="L1409" i="1" s="1"/>
  <c r="I1381" i="1"/>
  <c r="L1381" i="1" s="1"/>
  <c r="I1353" i="1"/>
  <c r="L1353" i="1" s="1"/>
  <c r="I1324" i="1"/>
  <c r="L1324" i="1" s="1"/>
  <c r="I1296" i="1"/>
  <c r="L1296" i="1" s="1"/>
  <c r="I1268" i="1"/>
  <c r="L1268" i="1" s="1"/>
  <c r="I1239" i="1"/>
  <c r="L1239" i="1" s="1"/>
  <c r="I1211" i="1"/>
  <c r="L1211" i="1" s="1"/>
  <c r="I1183" i="1"/>
  <c r="L1183" i="1" s="1"/>
  <c r="I1153" i="1"/>
  <c r="L1153" i="1" s="1"/>
  <c r="I1125" i="1"/>
  <c r="L1125" i="1" s="1"/>
  <c r="I1097" i="1"/>
  <c r="L1097" i="1" s="1"/>
  <c r="I1065" i="1"/>
  <c r="L1065" i="1" s="1"/>
  <c r="I1025" i="1"/>
  <c r="L1025" i="1" s="1"/>
  <c r="I988" i="1"/>
  <c r="L988" i="1" s="1"/>
  <c r="I945" i="1"/>
  <c r="L945" i="1" s="1"/>
  <c r="I889" i="1"/>
  <c r="L889" i="1" s="1"/>
  <c r="I832" i="1"/>
  <c r="L832" i="1" s="1"/>
  <c r="I775" i="1"/>
  <c r="L775" i="1" s="1"/>
  <c r="I662" i="1"/>
  <c r="L662" i="1" s="1"/>
  <c r="I549" i="1"/>
  <c r="L549" i="1" s="1"/>
  <c r="I435" i="1"/>
  <c r="L435" i="1" s="1"/>
  <c r="I305" i="1"/>
  <c r="L305" i="1" s="1"/>
  <c r="I78" i="1"/>
  <c r="L78" i="1" s="1"/>
  <c r="I1063" i="1"/>
  <c r="L1063" i="1" s="1"/>
  <c r="I1035" i="1"/>
  <c r="L1035" i="1" s="1"/>
  <c r="I1007" i="1"/>
  <c r="L1007" i="1" s="1"/>
  <c r="I977" i="1"/>
  <c r="L977" i="1" s="1"/>
  <c r="I949" i="1"/>
  <c r="L949" i="1" s="1"/>
  <c r="I921" i="1"/>
  <c r="L921" i="1" s="1"/>
  <c r="I892" i="1"/>
  <c r="L892" i="1" s="1"/>
  <c r="I864" i="1"/>
  <c r="L864" i="1" s="1"/>
  <c r="I836" i="1"/>
  <c r="L836" i="1" s="1"/>
  <c r="I807" i="1"/>
  <c r="L807" i="1" s="1"/>
  <c r="I779" i="1"/>
  <c r="L779" i="1" s="1"/>
  <c r="I726" i="1"/>
  <c r="L726" i="1" s="1"/>
  <c r="I670" i="1"/>
  <c r="L670" i="1" s="1"/>
  <c r="I613" i="1"/>
  <c r="L613" i="1" s="1"/>
  <c r="I555" i="1"/>
  <c r="L555" i="1" s="1"/>
  <c r="I499" i="1"/>
  <c r="L499" i="1" s="1"/>
  <c r="I442" i="1"/>
  <c r="L442" i="1" s="1"/>
  <c r="I385" i="1"/>
  <c r="L385" i="1" s="1"/>
  <c r="I320" i="1"/>
  <c r="L320" i="1" s="1"/>
  <c r="I206" i="1"/>
  <c r="L206" i="1" s="1"/>
  <c r="I92" i="1"/>
  <c r="L92" i="1" s="1"/>
  <c r="I951" i="1"/>
  <c r="L951" i="1" s="1"/>
  <c r="I923" i="1"/>
  <c r="L923" i="1" s="1"/>
  <c r="I895" i="1"/>
  <c r="L895" i="1" s="1"/>
  <c r="I865" i="1"/>
  <c r="L865" i="1" s="1"/>
  <c r="I837" i="1"/>
  <c r="L837" i="1" s="1"/>
  <c r="I809" i="1"/>
  <c r="L809" i="1" s="1"/>
  <c r="I780" i="1"/>
  <c r="L780" i="1" s="1"/>
  <c r="I731" i="1"/>
  <c r="L731" i="1" s="1"/>
  <c r="I675" i="1"/>
  <c r="L675" i="1" s="1"/>
  <c r="I618" i="1"/>
  <c r="L618" i="1" s="1"/>
  <c r="I561" i="1"/>
  <c r="L561" i="1" s="1"/>
  <c r="I505" i="1"/>
  <c r="L505" i="1" s="1"/>
  <c r="I447" i="1"/>
  <c r="L447" i="1" s="1"/>
  <c r="I390" i="1"/>
  <c r="L390" i="1" s="1"/>
  <c r="I330" i="1"/>
  <c r="L330" i="1" s="1"/>
  <c r="I218" i="1"/>
  <c r="L218" i="1" s="1"/>
  <c r="I105" i="1"/>
  <c r="L105" i="1" s="1"/>
  <c r="I772" i="1"/>
  <c r="L772" i="1" s="1"/>
  <c r="I745" i="1"/>
  <c r="L745" i="1" s="1"/>
  <c r="I715" i="1"/>
  <c r="L715" i="1" s="1"/>
  <c r="I687" i="1"/>
  <c r="L687" i="1" s="1"/>
  <c r="I659" i="1"/>
  <c r="L659" i="1" s="1"/>
  <c r="I630" i="1"/>
  <c r="L630" i="1" s="1"/>
  <c r="I602" i="1"/>
  <c r="L602" i="1" s="1"/>
  <c r="I574" i="1"/>
  <c r="L574" i="1" s="1"/>
  <c r="I545" i="1"/>
  <c r="L545" i="1" s="1"/>
  <c r="I1457" i="1"/>
  <c r="L1457" i="1" s="1"/>
  <c r="I1436" i="1"/>
  <c r="L1436" i="1" s="1"/>
  <c r="I1412" i="1"/>
  <c r="L1412" i="1" s="1"/>
  <c r="I1383" i="1"/>
  <c r="L1383" i="1" s="1"/>
  <c r="I1355" i="1"/>
  <c r="L1355" i="1" s="1"/>
  <c r="I1327" i="1"/>
  <c r="L1327" i="1" s="1"/>
  <c r="I1297" i="1"/>
  <c r="L1297" i="1" s="1"/>
  <c r="I1269" i="1"/>
  <c r="L1269" i="1" s="1"/>
  <c r="I1241" i="1"/>
  <c r="L1241" i="1" s="1"/>
  <c r="I1212" i="1"/>
  <c r="L1212" i="1" s="1"/>
  <c r="I1184" i="1"/>
  <c r="L1184" i="1" s="1"/>
  <c r="I1156" i="1"/>
  <c r="L1156" i="1" s="1"/>
  <c r="I1127" i="1"/>
  <c r="L1127" i="1" s="1"/>
  <c r="I1099" i="1"/>
  <c r="L1099" i="1" s="1"/>
  <c r="I1067" i="1"/>
  <c r="L1067" i="1" s="1"/>
  <c r="I1029" i="1"/>
  <c r="L1029" i="1" s="1"/>
  <c r="I991" i="1"/>
  <c r="L991" i="1" s="1"/>
  <c r="I948" i="1"/>
  <c r="L948" i="1" s="1"/>
  <c r="I891" i="1"/>
  <c r="L891" i="1" s="1"/>
  <c r="I833" i="1"/>
  <c r="L833" i="1" s="1"/>
  <c r="I777" i="1"/>
  <c r="L777" i="1" s="1"/>
  <c r="I667" i="1"/>
  <c r="L667" i="1" s="1"/>
  <c r="I554" i="1"/>
  <c r="L554" i="1" s="1"/>
  <c r="I441" i="1"/>
  <c r="L441" i="1" s="1"/>
  <c r="I318" i="1"/>
  <c r="L318" i="1" s="1"/>
  <c r="I90" i="1"/>
  <c r="L90" i="1" s="1"/>
  <c r="I1621" i="1"/>
  <c r="L1621" i="1" s="1"/>
  <c r="I1600" i="1"/>
  <c r="L1600" i="1" s="1"/>
  <c r="I1579" i="1"/>
  <c r="L1579" i="1" s="1"/>
  <c r="I1557" i="1"/>
  <c r="L1557" i="1" s="1"/>
  <c r="I1536" i="1"/>
  <c r="L1536" i="1" s="1"/>
  <c r="I1515" i="1"/>
  <c r="L1515" i="1" s="1"/>
  <c r="I1493" i="1"/>
  <c r="L1493" i="1" s="1"/>
  <c r="I1472" i="1"/>
  <c r="L1472" i="1" s="1"/>
  <c r="I1451" i="1"/>
  <c r="L1451" i="1" s="1"/>
  <c r="I1429" i="1"/>
  <c r="L1429" i="1" s="1"/>
  <c r="I1403" i="1"/>
  <c r="L1403" i="1" s="1"/>
  <c r="I1375" i="1"/>
  <c r="L1375" i="1" s="1"/>
  <c r="I1345" i="1"/>
  <c r="L1345" i="1" s="1"/>
  <c r="I1317" i="1"/>
  <c r="L1317" i="1" s="1"/>
  <c r="I1289" i="1"/>
  <c r="L1289" i="1" s="1"/>
  <c r="I1260" i="1"/>
  <c r="L1260" i="1" s="1"/>
  <c r="I1232" i="1"/>
  <c r="L1232" i="1" s="1"/>
  <c r="I1204" i="1"/>
  <c r="L1204" i="1" s="1"/>
  <c r="I1175" i="1"/>
  <c r="L1175" i="1" s="1"/>
  <c r="I1147" i="1"/>
  <c r="L1147" i="1" s="1"/>
  <c r="I1119" i="1"/>
  <c r="L1119" i="1" s="1"/>
  <c r="I1089" i="1"/>
  <c r="L1089" i="1" s="1"/>
  <c r="I1055" i="1"/>
  <c r="L1055" i="1" s="1"/>
  <c r="I1017" i="1"/>
  <c r="L1017" i="1" s="1"/>
  <c r="I980" i="1"/>
  <c r="L980" i="1" s="1"/>
  <c r="I932" i="1"/>
  <c r="L932" i="1" s="1"/>
  <c r="I875" i="1"/>
  <c r="L875" i="1" s="1"/>
  <c r="I817" i="1"/>
  <c r="L817" i="1" s="1"/>
  <c r="I747" i="1"/>
  <c r="L747" i="1" s="1"/>
  <c r="I634" i="1"/>
  <c r="L634" i="1" s="1"/>
  <c r="I521" i="1"/>
  <c r="L521" i="1" s="1"/>
  <c r="I406" i="1"/>
  <c r="L406" i="1" s="1"/>
  <c r="I249" i="1"/>
  <c r="L249" i="1" s="1"/>
  <c r="I21" i="1"/>
  <c r="L21" i="1" s="1"/>
  <c r="I1056" i="1"/>
  <c r="L1056" i="1" s="1"/>
  <c r="I1028" i="1"/>
  <c r="L1028" i="1" s="1"/>
  <c r="I999" i="1"/>
  <c r="L999" i="1" s="1"/>
  <c r="I971" i="1"/>
  <c r="L971" i="1" s="1"/>
  <c r="I943" i="1"/>
  <c r="L943" i="1" s="1"/>
  <c r="I913" i="1"/>
  <c r="L913" i="1" s="1"/>
  <c r="I885" i="1"/>
  <c r="L885" i="1" s="1"/>
  <c r="I857" i="1"/>
  <c r="L857" i="1" s="1"/>
  <c r="I828" i="1"/>
  <c r="L828" i="1" s="1"/>
  <c r="I800" i="1"/>
  <c r="L800" i="1" s="1"/>
  <c r="I769" i="1"/>
  <c r="L769" i="1" s="1"/>
  <c r="I713" i="1"/>
  <c r="L713" i="1" s="1"/>
  <c r="I655" i="1"/>
  <c r="L655" i="1" s="1"/>
  <c r="I598" i="1"/>
  <c r="L598" i="1" s="1"/>
  <c r="I542" i="1"/>
  <c r="L542" i="1" s="1"/>
  <c r="I485" i="1"/>
  <c r="L485" i="1" s="1"/>
  <c r="I427" i="1"/>
  <c r="L427" i="1" s="1"/>
  <c r="I371" i="1"/>
  <c r="L371" i="1" s="1"/>
  <c r="I292" i="1"/>
  <c r="L292" i="1" s="1"/>
  <c r="I177" i="1"/>
  <c r="L177" i="1" s="1"/>
  <c r="I64" i="1"/>
  <c r="L64" i="1" s="1"/>
  <c r="I944" i="1"/>
  <c r="L944" i="1" s="1"/>
  <c r="I916" i="1"/>
  <c r="L916" i="1" s="1"/>
  <c r="I887" i="1"/>
  <c r="L887" i="1" s="1"/>
  <c r="I859" i="1"/>
  <c r="L859" i="1" s="1"/>
  <c r="I831" i="1"/>
  <c r="L831" i="1" s="1"/>
  <c r="I801" i="1"/>
  <c r="L801" i="1" s="1"/>
  <c r="I773" i="1"/>
  <c r="L773" i="1" s="1"/>
  <c r="I718" i="1"/>
  <c r="L718" i="1" s="1"/>
  <c r="I661" i="1"/>
  <c r="L661" i="1" s="1"/>
  <c r="I603" i="1"/>
  <c r="L603" i="1" s="1"/>
  <c r="I547" i="1"/>
  <c r="L547" i="1" s="1"/>
  <c r="I490" i="1"/>
  <c r="L490" i="1" s="1"/>
  <c r="I433" i="1"/>
  <c r="L433" i="1" s="1"/>
  <c r="I377" i="1"/>
  <c r="L377" i="1" s="1"/>
  <c r="I304" i="1"/>
  <c r="L304" i="1" s="1"/>
  <c r="I190" i="1"/>
  <c r="L190" i="1" s="1"/>
  <c r="I76" i="1"/>
  <c r="L76" i="1" s="1"/>
  <c r="I766" i="1"/>
  <c r="L766" i="1" s="1"/>
  <c r="I737" i="1"/>
  <c r="L737" i="1" s="1"/>
  <c r="I709" i="1"/>
  <c r="L709" i="1" s="1"/>
  <c r="I681" i="1"/>
  <c r="L681" i="1" s="1"/>
  <c r="I651" i="1"/>
  <c r="L651" i="1" s="1"/>
  <c r="I623" i="1"/>
  <c r="L623" i="1" s="1"/>
  <c r="I595" i="1"/>
  <c r="L595" i="1" s="1"/>
  <c r="I566" i="1"/>
  <c r="L566" i="1" s="1"/>
  <c r="I538" i="1"/>
  <c r="L538" i="1" s="1"/>
  <c r="I510" i="1"/>
  <c r="L510" i="1" s="1"/>
  <c r="I481" i="1"/>
  <c r="L481" i="1" s="1"/>
  <c r="I453" i="1"/>
  <c r="L453" i="1" s="1"/>
  <c r="I425" i="1"/>
  <c r="L425" i="1" s="1"/>
  <c r="I395" i="1"/>
  <c r="L395" i="1" s="1"/>
  <c r="I367" i="1"/>
  <c r="L367" i="1" s="1"/>
  <c r="I337" i="1"/>
  <c r="L337" i="1" s="1"/>
  <c r="I284" i="1"/>
  <c r="L284" i="1" s="1"/>
  <c r="I228" i="1"/>
  <c r="L228" i="1" s="1"/>
  <c r="I170" i="1"/>
  <c r="L170" i="1" s="1"/>
  <c r="I113" i="1"/>
  <c r="L113" i="1" s="1"/>
  <c r="I57" i="1"/>
  <c r="L57" i="1" s="1"/>
  <c r="I1421" i="1"/>
  <c r="L1421" i="1" s="1"/>
  <c r="I1400" i="1"/>
  <c r="L1400" i="1" s="1"/>
  <c r="I1379" i="1"/>
  <c r="L1379" i="1" s="1"/>
  <c r="I1357" i="1"/>
  <c r="L1357" i="1" s="1"/>
  <c r="I1336" i="1"/>
  <c r="L1336" i="1" s="1"/>
  <c r="I1315" i="1"/>
  <c r="L1315" i="1" s="1"/>
  <c r="I1293" i="1"/>
  <c r="L1293" i="1" s="1"/>
  <c r="I1272" i="1"/>
  <c r="L1272" i="1" s="1"/>
  <c r="I1251" i="1"/>
  <c r="L1251" i="1" s="1"/>
  <c r="I1229" i="1"/>
  <c r="L1229" i="1" s="1"/>
  <c r="I1208" i="1"/>
  <c r="L1208" i="1" s="1"/>
  <c r="I1187" i="1"/>
  <c r="L1187" i="1" s="1"/>
  <c r="I1165" i="1"/>
  <c r="L1165" i="1" s="1"/>
  <c r="I1144" i="1"/>
  <c r="L1144" i="1" s="1"/>
  <c r="I1123" i="1"/>
  <c r="L1123" i="1" s="1"/>
  <c r="I1101" i="1"/>
  <c r="L1101" i="1" s="1"/>
  <c r="I1080" i="1"/>
  <c r="L1080" i="1" s="1"/>
  <c r="I1059" i="1"/>
  <c r="L1059" i="1" s="1"/>
  <c r="I1037" i="1"/>
  <c r="L1037" i="1" s="1"/>
  <c r="I1016" i="1"/>
  <c r="L1016" i="1" s="1"/>
  <c r="I995" i="1"/>
  <c r="L995" i="1" s="1"/>
  <c r="I973" i="1"/>
  <c r="L973" i="1" s="1"/>
  <c r="I952" i="1"/>
  <c r="L952" i="1" s="1"/>
  <c r="I931" i="1"/>
  <c r="L931" i="1" s="1"/>
  <c r="I909" i="1"/>
  <c r="L909" i="1" s="1"/>
  <c r="I888" i="1"/>
  <c r="L888" i="1" s="1"/>
  <c r="I867" i="1"/>
  <c r="L867" i="1" s="1"/>
  <c r="I845" i="1"/>
  <c r="L845" i="1" s="1"/>
  <c r="I824" i="1"/>
  <c r="L824" i="1" s="1"/>
  <c r="I803" i="1"/>
  <c r="L803" i="1" s="1"/>
  <c r="I781" i="1"/>
  <c r="L781" i="1" s="1"/>
  <c r="I757" i="1"/>
  <c r="L757" i="1" s="1"/>
  <c r="I729" i="1"/>
  <c r="L729" i="1" s="1"/>
  <c r="I699" i="1"/>
  <c r="L699" i="1" s="1"/>
  <c r="I671" i="1"/>
  <c r="L671" i="1" s="1"/>
  <c r="I643" i="1"/>
  <c r="L643" i="1" s="1"/>
  <c r="I614" i="1"/>
  <c r="L614" i="1" s="1"/>
  <c r="I586" i="1"/>
  <c r="L586" i="1" s="1"/>
  <c r="I558" i="1"/>
  <c r="L558" i="1" s="1"/>
  <c r="I529" i="1"/>
  <c r="L529" i="1" s="1"/>
  <c r="I501" i="1"/>
  <c r="L501" i="1" s="1"/>
  <c r="I473" i="1"/>
  <c r="L473" i="1" s="1"/>
  <c r="I443" i="1"/>
  <c r="L443" i="1" s="1"/>
  <c r="I415" i="1"/>
  <c r="L415" i="1" s="1"/>
  <c r="I387" i="1"/>
  <c r="L387" i="1" s="1"/>
  <c r="I358" i="1"/>
  <c r="L358" i="1" s="1"/>
  <c r="I325" i="1"/>
  <c r="L325" i="1" s="1"/>
  <c r="I268" i="1"/>
  <c r="L268" i="1" s="1"/>
  <c r="I212" i="1"/>
  <c r="L212" i="1" s="1"/>
  <c r="I154" i="1"/>
  <c r="L154" i="1" s="1"/>
  <c r="I97" i="1"/>
  <c r="L97" i="1" s="1"/>
  <c r="I156" i="1"/>
  <c r="L156" i="1" s="1"/>
  <c r="I100" i="1"/>
  <c r="L100" i="1" s="1"/>
  <c r="I42" i="1"/>
  <c r="L42" i="1" s="1"/>
  <c r="I1416" i="1"/>
  <c r="L1416" i="1" s="1"/>
  <c r="I1395" i="1"/>
  <c r="L1395" i="1" s="1"/>
  <c r="I1373" i="1"/>
  <c r="L1373" i="1" s="1"/>
  <c r="I1352" i="1"/>
  <c r="L1352" i="1" s="1"/>
  <c r="I1331" i="1"/>
  <c r="L1331" i="1" s="1"/>
  <c r="I1309" i="1"/>
  <c r="L1309" i="1" s="1"/>
  <c r="I1288" i="1"/>
  <c r="L1288" i="1" s="1"/>
  <c r="I1267" i="1"/>
  <c r="L1267" i="1" s="1"/>
  <c r="I1245" i="1"/>
  <c r="L1245" i="1" s="1"/>
  <c r="I1224" i="1"/>
  <c r="L1224" i="1" s="1"/>
  <c r="I1203" i="1"/>
  <c r="L1203" i="1" s="1"/>
  <c r="I1181" i="1"/>
  <c r="L1181" i="1" s="1"/>
  <c r="I1160" i="1"/>
  <c r="L1160" i="1" s="1"/>
  <c r="I1139" i="1"/>
  <c r="L1139" i="1" s="1"/>
  <c r="I1117" i="1"/>
  <c r="L1117" i="1" s="1"/>
  <c r="I1096" i="1"/>
  <c r="L1096" i="1" s="1"/>
  <c r="I1075" i="1"/>
  <c r="L1075" i="1" s="1"/>
  <c r="I1053" i="1"/>
  <c r="L1053" i="1" s="1"/>
  <c r="I1032" i="1"/>
  <c r="L1032" i="1" s="1"/>
  <c r="I1011" i="1"/>
  <c r="L1011" i="1" s="1"/>
  <c r="I989" i="1"/>
  <c r="L989" i="1" s="1"/>
  <c r="I968" i="1"/>
  <c r="L968" i="1" s="1"/>
  <c r="I947" i="1"/>
  <c r="L947" i="1" s="1"/>
  <c r="I925" i="1"/>
  <c r="L925" i="1" s="1"/>
  <c r="I904" i="1"/>
  <c r="L904" i="1" s="1"/>
  <c r="I883" i="1"/>
  <c r="L883" i="1" s="1"/>
  <c r="I861" i="1"/>
  <c r="L861" i="1" s="1"/>
  <c r="I840" i="1"/>
  <c r="L840" i="1" s="1"/>
  <c r="I819" i="1"/>
  <c r="L819" i="1" s="1"/>
  <c r="I797" i="1"/>
  <c r="L797" i="1" s="1"/>
  <c r="I776" i="1"/>
  <c r="L776" i="1" s="1"/>
  <c r="I750" i="1"/>
  <c r="L750" i="1" s="1"/>
  <c r="I721" i="1"/>
  <c r="L721" i="1" s="1"/>
  <c r="I693" i="1"/>
  <c r="L693" i="1" s="1"/>
  <c r="I665" i="1"/>
  <c r="L665" i="1" s="1"/>
  <c r="I635" i="1"/>
  <c r="L635" i="1" s="1"/>
  <c r="I607" i="1"/>
  <c r="L607" i="1" s="1"/>
  <c r="I579" i="1"/>
  <c r="L579" i="1" s="1"/>
  <c r="I550" i="1"/>
  <c r="L550" i="1" s="1"/>
  <c r="I522" i="1"/>
  <c r="L522" i="1" s="1"/>
  <c r="I494" i="1"/>
  <c r="L494" i="1" s="1"/>
  <c r="I465" i="1"/>
  <c r="L465" i="1" s="1"/>
  <c r="I437" i="1"/>
  <c r="L437" i="1" s="1"/>
  <c r="I409" i="1"/>
  <c r="L409" i="1" s="1"/>
  <c r="I379" i="1"/>
  <c r="L379" i="1" s="1"/>
  <c r="I351" i="1"/>
  <c r="L351" i="1" s="1"/>
  <c r="I310" i="1"/>
  <c r="L310" i="1" s="1"/>
  <c r="I254" i="1"/>
  <c r="L254" i="1" s="1"/>
  <c r="I197" i="1"/>
  <c r="L197" i="1" s="1"/>
  <c r="I140" i="1"/>
  <c r="L140" i="1" s="1"/>
  <c r="I84" i="1"/>
  <c r="L84" i="1" s="1"/>
  <c r="I26" i="1"/>
  <c r="L26" i="1" s="1"/>
  <c r="I309" i="1"/>
  <c r="L309" i="1" s="1"/>
  <c r="I281" i="1"/>
  <c r="L281" i="1" s="1"/>
  <c r="I252" i="1"/>
  <c r="L252" i="1" s="1"/>
  <c r="I224" i="1"/>
  <c r="L224" i="1" s="1"/>
  <c r="I196" i="1"/>
  <c r="L196" i="1" s="1"/>
  <c r="I166" i="1"/>
  <c r="L166" i="1" s="1"/>
  <c r="I138" i="1"/>
  <c r="L138" i="1" s="1"/>
  <c r="I110" i="1"/>
  <c r="L110" i="1" s="1"/>
  <c r="I81" i="1"/>
  <c r="L81" i="1" s="1"/>
  <c r="I53" i="1"/>
  <c r="L53" i="1" s="1"/>
  <c r="I25" i="1"/>
  <c r="L25" i="1" s="1"/>
  <c r="I1618" i="1"/>
  <c r="L1618" i="1" s="1"/>
  <c r="I1602" i="1"/>
  <c r="L1602" i="1" s="1"/>
  <c r="I1586" i="1"/>
  <c r="L1586" i="1" s="1"/>
  <c r="I1570" i="1"/>
  <c r="L1570" i="1" s="1"/>
  <c r="I1554" i="1"/>
  <c r="L1554" i="1" s="1"/>
  <c r="I1538" i="1"/>
  <c r="L1538" i="1" s="1"/>
  <c r="I1522" i="1"/>
  <c r="L1522" i="1" s="1"/>
  <c r="I1506" i="1"/>
  <c r="L1506" i="1" s="1"/>
  <c r="I1490" i="1"/>
  <c r="L1490" i="1" s="1"/>
  <c r="I1474" i="1"/>
  <c r="L1474" i="1" s="1"/>
  <c r="I1458" i="1"/>
  <c r="L1458" i="1" s="1"/>
  <c r="I1442" i="1"/>
  <c r="L1442" i="1" s="1"/>
  <c r="I1426" i="1"/>
  <c r="L1426" i="1" s="1"/>
  <c r="I1410" i="1"/>
  <c r="L1410" i="1" s="1"/>
  <c r="I1394" i="1"/>
  <c r="L1394" i="1" s="1"/>
  <c r="I1378" i="1"/>
  <c r="L1378" i="1" s="1"/>
  <c r="I1362" i="1"/>
  <c r="L1362" i="1" s="1"/>
  <c r="I1346" i="1"/>
  <c r="L1346" i="1" s="1"/>
  <c r="I1330" i="1"/>
  <c r="L1330" i="1" s="1"/>
  <c r="I467" i="1"/>
  <c r="L467" i="1" s="1"/>
  <c r="I438" i="1"/>
  <c r="L438" i="1" s="1"/>
  <c r="I410" i="1"/>
  <c r="L410" i="1" s="1"/>
  <c r="I382" i="1"/>
  <c r="L382" i="1" s="1"/>
  <c r="I353" i="1"/>
  <c r="L353" i="1" s="1"/>
  <c r="I313" i="1"/>
  <c r="L313" i="1" s="1"/>
  <c r="I256" i="1"/>
  <c r="L256" i="1" s="1"/>
  <c r="I198" i="1"/>
  <c r="L198" i="1" s="1"/>
  <c r="I142" i="1"/>
  <c r="L142" i="1" s="1"/>
  <c r="I85" i="1"/>
  <c r="L85" i="1" s="1"/>
  <c r="I28" i="1"/>
  <c r="L28" i="1" s="1"/>
  <c r="I1411" i="1"/>
  <c r="L1411" i="1" s="1"/>
  <c r="I1389" i="1"/>
  <c r="L1389" i="1" s="1"/>
  <c r="I1368" i="1"/>
  <c r="L1368" i="1" s="1"/>
  <c r="I1347" i="1"/>
  <c r="L1347" i="1" s="1"/>
  <c r="I1325" i="1"/>
  <c r="L1325" i="1" s="1"/>
  <c r="I1304" i="1"/>
  <c r="L1304" i="1" s="1"/>
  <c r="I1283" i="1"/>
  <c r="L1283" i="1" s="1"/>
  <c r="I1261" i="1"/>
  <c r="L1261" i="1" s="1"/>
  <c r="I1240" i="1"/>
  <c r="L1240" i="1" s="1"/>
  <c r="I1219" i="1"/>
  <c r="L1219" i="1" s="1"/>
  <c r="I1197" i="1"/>
  <c r="L1197" i="1" s="1"/>
  <c r="I1176" i="1"/>
  <c r="L1176" i="1" s="1"/>
  <c r="I1155" i="1"/>
  <c r="L1155" i="1" s="1"/>
  <c r="I1133" i="1"/>
  <c r="L1133" i="1" s="1"/>
  <c r="I1112" i="1"/>
  <c r="L1112" i="1" s="1"/>
  <c r="I1091" i="1"/>
  <c r="L1091" i="1" s="1"/>
  <c r="I1069" i="1"/>
  <c r="L1069" i="1" s="1"/>
  <c r="I1048" i="1"/>
  <c r="L1048" i="1" s="1"/>
  <c r="I1027" i="1"/>
  <c r="L1027" i="1" s="1"/>
  <c r="I1005" i="1"/>
  <c r="L1005" i="1" s="1"/>
  <c r="I984" i="1"/>
  <c r="L984" i="1" s="1"/>
  <c r="I963" i="1"/>
  <c r="L963" i="1" s="1"/>
  <c r="I941" i="1"/>
  <c r="L941" i="1" s="1"/>
  <c r="I920" i="1"/>
  <c r="L920" i="1" s="1"/>
  <c r="I899" i="1"/>
  <c r="L899" i="1" s="1"/>
  <c r="I877" i="1"/>
  <c r="L877" i="1" s="1"/>
  <c r="I856" i="1"/>
  <c r="L856" i="1" s="1"/>
  <c r="I835" i="1"/>
  <c r="L835" i="1" s="1"/>
  <c r="I813" i="1"/>
  <c r="L813" i="1" s="1"/>
  <c r="I792" i="1"/>
  <c r="L792" i="1" s="1"/>
  <c r="I771" i="1"/>
  <c r="L771" i="1" s="1"/>
  <c r="I742" i="1"/>
  <c r="L742" i="1" s="1"/>
  <c r="I714" i="1"/>
  <c r="L714" i="1" s="1"/>
  <c r="I686" i="1"/>
  <c r="L686" i="1" s="1"/>
  <c r="I657" i="1"/>
  <c r="L657" i="1" s="1"/>
  <c r="I629" i="1"/>
  <c r="L629" i="1" s="1"/>
  <c r="I601" i="1"/>
  <c r="L601" i="1" s="1"/>
  <c r="I571" i="1"/>
  <c r="L571" i="1" s="1"/>
  <c r="I543" i="1"/>
  <c r="L543" i="1" s="1"/>
  <c r="I515" i="1"/>
  <c r="L515" i="1" s="1"/>
  <c r="I486" i="1"/>
  <c r="L486" i="1" s="1"/>
  <c r="I458" i="1"/>
  <c r="L458" i="1" s="1"/>
  <c r="I430" i="1"/>
  <c r="L430" i="1" s="1"/>
  <c r="I401" i="1"/>
  <c r="L401" i="1" s="1"/>
  <c r="I373" i="1"/>
  <c r="L373" i="1" s="1"/>
  <c r="I345" i="1"/>
  <c r="L345" i="1" s="1"/>
  <c r="I297" i="1"/>
  <c r="L297" i="1" s="1"/>
  <c r="I240" i="1"/>
  <c r="L240" i="1" s="1"/>
  <c r="I182" i="1"/>
  <c r="L182" i="1" s="1"/>
  <c r="I126" i="1"/>
  <c r="L126" i="1" s="1"/>
  <c r="I69" i="1"/>
  <c r="L69" i="1" s="1"/>
  <c r="I12" i="1"/>
  <c r="L12" i="1" s="1"/>
  <c r="I302" i="1"/>
  <c r="L302" i="1" s="1"/>
  <c r="I273" i="1"/>
  <c r="L273" i="1" s="1"/>
  <c r="I245" i="1"/>
  <c r="L245" i="1" s="1"/>
  <c r="I217" i="1"/>
  <c r="L217" i="1" s="1"/>
  <c r="I188" i="1"/>
  <c r="L188" i="1" s="1"/>
  <c r="I160" i="1"/>
  <c r="L160" i="1" s="1"/>
  <c r="I132" i="1"/>
  <c r="L132" i="1" s="1"/>
  <c r="I102" i="1"/>
  <c r="L102" i="1" s="1"/>
  <c r="I74" i="1"/>
  <c r="L74" i="1" s="1"/>
  <c r="I46" i="1"/>
  <c r="L46" i="1" s="1"/>
  <c r="I17" i="1"/>
  <c r="L17" i="1" s="1"/>
  <c r="I1614" i="1"/>
  <c r="L1614" i="1" s="1"/>
  <c r="I1598" i="1"/>
  <c r="L1598" i="1" s="1"/>
  <c r="I1582" i="1"/>
  <c r="L1582" i="1" s="1"/>
  <c r="I1566" i="1"/>
  <c r="L1566" i="1" s="1"/>
  <c r="I1550" i="1"/>
  <c r="L1550" i="1" s="1"/>
  <c r="I1534" i="1"/>
  <c r="L1534" i="1" s="1"/>
  <c r="I1518" i="1"/>
  <c r="L1518" i="1" s="1"/>
  <c r="I1502" i="1"/>
  <c r="L1502" i="1" s="1"/>
  <c r="I1486" i="1"/>
  <c r="L1486" i="1" s="1"/>
  <c r="I1470" i="1"/>
  <c r="L1470" i="1" s="1"/>
  <c r="I1454" i="1"/>
  <c r="L1454" i="1" s="1"/>
  <c r="I1438" i="1"/>
  <c r="L1438" i="1" s="1"/>
  <c r="I1422" i="1"/>
  <c r="L1422" i="1" s="1"/>
  <c r="I1406" i="1"/>
  <c r="L1406" i="1" s="1"/>
  <c r="I1390" i="1"/>
  <c r="L1390" i="1" s="1"/>
  <c r="I517" i="1"/>
  <c r="L517" i="1" s="1"/>
  <c r="I489" i="1"/>
  <c r="L489" i="1" s="1"/>
  <c r="I459" i="1"/>
  <c r="L459" i="1" s="1"/>
  <c r="I431" i="1"/>
  <c r="L431" i="1" s="1"/>
  <c r="I403" i="1"/>
  <c r="L403" i="1" s="1"/>
  <c r="I374" i="1"/>
  <c r="L374" i="1" s="1"/>
  <c r="I346" i="1"/>
  <c r="L346" i="1" s="1"/>
  <c r="I298" i="1"/>
  <c r="L298" i="1" s="1"/>
  <c r="I241" i="1"/>
  <c r="L241" i="1" s="1"/>
  <c r="I185" i="1"/>
  <c r="L185" i="1" s="1"/>
  <c r="I128" i="1"/>
  <c r="L128" i="1" s="1"/>
  <c r="I70" i="1"/>
  <c r="L70" i="1" s="1"/>
  <c r="I14" i="1"/>
  <c r="L14" i="1" s="1"/>
  <c r="I1405" i="1"/>
  <c r="L1405" i="1" s="1"/>
  <c r="I1384" i="1"/>
  <c r="L1384" i="1" s="1"/>
  <c r="I1363" i="1"/>
  <c r="L1363" i="1" s="1"/>
  <c r="I1341" i="1"/>
  <c r="L1341" i="1" s="1"/>
  <c r="I1320" i="1"/>
  <c r="L1320" i="1" s="1"/>
  <c r="I1299" i="1"/>
  <c r="L1299" i="1" s="1"/>
  <c r="I1277" i="1"/>
  <c r="L1277" i="1" s="1"/>
  <c r="I1256" i="1"/>
  <c r="L1256" i="1" s="1"/>
  <c r="I1235" i="1"/>
  <c r="L1235" i="1" s="1"/>
  <c r="I1213" i="1"/>
  <c r="L1213" i="1" s="1"/>
  <c r="I1192" i="1"/>
  <c r="L1192" i="1" s="1"/>
  <c r="I1171" i="1"/>
  <c r="L1171" i="1" s="1"/>
  <c r="I1149" i="1"/>
  <c r="L1149" i="1" s="1"/>
  <c r="I1128" i="1"/>
  <c r="L1128" i="1" s="1"/>
  <c r="I1107" i="1"/>
  <c r="L1107" i="1" s="1"/>
  <c r="I1085" i="1"/>
  <c r="L1085" i="1" s="1"/>
  <c r="I1064" i="1"/>
  <c r="L1064" i="1" s="1"/>
  <c r="I1043" i="1"/>
  <c r="L1043" i="1" s="1"/>
  <c r="I1021" i="1"/>
  <c r="L1021" i="1" s="1"/>
  <c r="I1000" i="1"/>
  <c r="L1000" i="1" s="1"/>
  <c r="I979" i="1"/>
  <c r="L979" i="1" s="1"/>
  <c r="I957" i="1"/>
  <c r="L957" i="1" s="1"/>
  <c r="I936" i="1"/>
  <c r="L936" i="1" s="1"/>
  <c r="I915" i="1"/>
  <c r="L915" i="1" s="1"/>
  <c r="I893" i="1"/>
  <c r="L893" i="1" s="1"/>
  <c r="I872" i="1"/>
  <c r="L872" i="1" s="1"/>
  <c r="I851" i="1"/>
  <c r="L851" i="1" s="1"/>
  <c r="I829" i="1"/>
  <c r="L829" i="1" s="1"/>
  <c r="I808" i="1"/>
  <c r="L808" i="1" s="1"/>
  <c r="I787" i="1"/>
  <c r="L787" i="1" s="1"/>
  <c r="I763" i="1"/>
  <c r="L763" i="1" s="1"/>
  <c r="I735" i="1"/>
  <c r="L735" i="1" s="1"/>
  <c r="I707" i="1"/>
  <c r="L707" i="1" s="1"/>
  <c r="I678" i="1"/>
  <c r="L678" i="1" s="1"/>
  <c r="I650" i="1"/>
  <c r="L650" i="1" s="1"/>
  <c r="I622" i="1"/>
  <c r="L622" i="1" s="1"/>
  <c r="I593" i="1"/>
  <c r="L593" i="1" s="1"/>
  <c r="I565" i="1"/>
  <c r="L565" i="1" s="1"/>
  <c r="I537" i="1"/>
  <c r="L537" i="1" s="1"/>
  <c r="I507" i="1"/>
  <c r="L507" i="1" s="1"/>
  <c r="I479" i="1"/>
  <c r="L479" i="1" s="1"/>
  <c r="I451" i="1"/>
  <c r="L451" i="1" s="1"/>
  <c r="I422" i="1"/>
  <c r="L422" i="1" s="1"/>
  <c r="I394" i="1"/>
  <c r="L394" i="1" s="1"/>
  <c r="I366" i="1"/>
  <c r="L366" i="1" s="1"/>
  <c r="I334" i="1"/>
  <c r="L334" i="1" s="1"/>
  <c r="I282" i="1"/>
  <c r="L282" i="1" s="1"/>
  <c r="I225" i="1"/>
  <c r="L225" i="1" s="1"/>
  <c r="I169" i="1"/>
  <c r="L169" i="1" s="1"/>
  <c r="I112" i="1"/>
  <c r="L112" i="1" s="1"/>
  <c r="I54" i="1"/>
  <c r="L54" i="1" s="1"/>
  <c r="I324" i="1"/>
  <c r="L324" i="1" s="1"/>
  <c r="I294" i="1"/>
  <c r="L294" i="1" s="1"/>
  <c r="I266" i="1"/>
  <c r="L266" i="1" s="1"/>
  <c r="I238" i="1"/>
  <c r="L238" i="1" s="1"/>
  <c r="I209" i="1"/>
  <c r="L209" i="1" s="1"/>
  <c r="I181" i="1"/>
  <c r="L181" i="1" s="1"/>
  <c r="I153" i="1"/>
  <c r="L153" i="1" s="1"/>
  <c r="I124" i="1"/>
  <c r="L124" i="1" s="1"/>
  <c r="I96" i="1"/>
  <c r="L96" i="1" s="1"/>
  <c r="I68" i="1"/>
  <c r="L68" i="1" s="1"/>
  <c r="I38" i="1"/>
  <c r="L38" i="1" s="1"/>
  <c r="I10" i="1"/>
  <c r="L10" i="1" s="1"/>
  <c r="I1610" i="1"/>
  <c r="L1610" i="1" s="1"/>
  <c r="I1594" i="1"/>
  <c r="L1594" i="1" s="1"/>
  <c r="I1578" i="1"/>
  <c r="L1578" i="1" s="1"/>
  <c r="I1562" i="1"/>
  <c r="L1562" i="1" s="1"/>
  <c r="I1546" i="1"/>
  <c r="L1546" i="1" s="1"/>
  <c r="I1530" i="1"/>
  <c r="L1530" i="1" s="1"/>
  <c r="I1514" i="1"/>
  <c r="L1514" i="1" s="1"/>
  <c r="I1498" i="1"/>
  <c r="L1498" i="1" s="1"/>
  <c r="I1482" i="1"/>
  <c r="L1482" i="1" s="1"/>
  <c r="I1466" i="1"/>
  <c r="L1466" i="1" s="1"/>
  <c r="I1450" i="1"/>
  <c r="L1450" i="1" s="1"/>
  <c r="I1434" i="1"/>
  <c r="L1434" i="1" s="1"/>
  <c r="I41" i="1"/>
  <c r="L41" i="1" s="1"/>
  <c r="I316" i="1"/>
  <c r="L316" i="1" s="1"/>
  <c r="I288" i="1"/>
  <c r="L288" i="1" s="1"/>
  <c r="I260" i="1"/>
  <c r="L260" i="1" s="1"/>
  <c r="I230" i="1"/>
  <c r="L230" i="1" s="1"/>
  <c r="I202" i="1"/>
  <c r="L202" i="1" s="1"/>
  <c r="I174" i="1"/>
  <c r="L174" i="1" s="1"/>
  <c r="I145" i="1"/>
  <c r="L145" i="1" s="1"/>
  <c r="I117" i="1"/>
  <c r="L117" i="1" s="1"/>
  <c r="I89" i="1"/>
  <c r="L89" i="1" s="1"/>
  <c r="I60" i="1"/>
  <c r="L60" i="1" s="1"/>
  <c r="I32" i="1"/>
  <c r="L32" i="1" s="1"/>
  <c r="I1622" i="1"/>
  <c r="L1622" i="1" s="1"/>
  <c r="I1606" i="1"/>
  <c r="L1606" i="1" s="1"/>
  <c r="I1590" i="1"/>
  <c r="L1590" i="1" s="1"/>
  <c r="I1574" i="1"/>
  <c r="L1574" i="1" s="1"/>
  <c r="I1558" i="1"/>
  <c r="L1558" i="1" s="1"/>
  <c r="I1542" i="1"/>
  <c r="L1542" i="1" s="1"/>
  <c r="I1526" i="1"/>
  <c r="L1526" i="1" s="1"/>
  <c r="I1510" i="1"/>
  <c r="L1510" i="1" s="1"/>
  <c r="I1494" i="1"/>
  <c r="L1494" i="1" s="1"/>
  <c r="I1478" i="1"/>
  <c r="L1478" i="1" s="1"/>
  <c r="I1462" i="1"/>
  <c r="L1462" i="1" s="1"/>
  <c r="I1446" i="1"/>
  <c r="L1446" i="1" s="1"/>
  <c r="I1430" i="1"/>
  <c r="L1430" i="1" s="1"/>
  <c r="I1414" i="1"/>
  <c r="L1414" i="1" s="1"/>
  <c r="I1398" i="1"/>
  <c r="L1398" i="1" s="1"/>
  <c r="I1382" i="1"/>
  <c r="L1382" i="1" s="1"/>
  <c r="I1366" i="1"/>
  <c r="L1366" i="1" s="1"/>
  <c r="I1350" i="1"/>
  <c r="L1350" i="1" s="1"/>
  <c r="I1334" i="1"/>
  <c r="L1334" i="1" s="1"/>
  <c r="I1318" i="1"/>
  <c r="L1318" i="1" s="1"/>
  <c r="I1302" i="1"/>
  <c r="L1302" i="1" s="1"/>
  <c r="I1286" i="1"/>
  <c r="L1286" i="1" s="1"/>
  <c r="I1270" i="1"/>
  <c r="L1270" i="1" s="1"/>
  <c r="I1254" i="1"/>
  <c r="L1254" i="1" s="1"/>
  <c r="I1238" i="1"/>
  <c r="L1238" i="1" s="1"/>
  <c r="I1222" i="1"/>
  <c r="L1222" i="1" s="1"/>
  <c r="I1206" i="1"/>
  <c r="L1206" i="1" s="1"/>
  <c r="I1190" i="1"/>
  <c r="L1190" i="1" s="1"/>
  <c r="I1174" i="1"/>
  <c r="L1174" i="1" s="1"/>
  <c r="I1158" i="1"/>
  <c r="L1158" i="1" s="1"/>
  <c r="I1142" i="1"/>
  <c r="L1142" i="1" s="1"/>
  <c r="I1126" i="1"/>
  <c r="L1126" i="1" s="1"/>
  <c r="I1110" i="1"/>
  <c r="L1110" i="1" s="1"/>
  <c r="I1094" i="1"/>
  <c r="L1094" i="1" s="1"/>
  <c r="I1078" i="1"/>
  <c r="L1078" i="1" s="1"/>
  <c r="I1062" i="1"/>
  <c r="L1062" i="1" s="1"/>
  <c r="I1046" i="1"/>
  <c r="L1046" i="1" s="1"/>
  <c r="I1030" i="1"/>
  <c r="L1030" i="1" s="1"/>
  <c r="I1014" i="1"/>
  <c r="L1014" i="1" s="1"/>
  <c r="I998" i="1"/>
  <c r="L998" i="1" s="1"/>
  <c r="I982" i="1"/>
  <c r="L982" i="1" s="1"/>
  <c r="I966" i="1"/>
  <c r="L966" i="1" s="1"/>
  <c r="I950" i="1"/>
  <c r="L950" i="1" s="1"/>
  <c r="I934" i="1"/>
  <c r="L934" i="1" s="1"/>
  <c r="I918" i="1"/>
  <c r="L918" i="1" s="1"/>
  <c r="I902" i="1"/>
  <c r="L902" i="1" s="1"/>
  <c r="I886" i="1"/>
  <c r="L886" i="1" s="1"/>
  <c r="I870" i="1"/>
  <c r="L870" i="1" s="1"/>
  <c r="I854" i="1"/>
  <c r="L854" i="1" s="1"/>
  <c r="I838" i="1"/>
  <c r="L838" i="1" s="1"/>
  <c r="I822" i="1"/>
  <c r="L822" i="1" s="1"/>
  <c r="I806" i="1"/>
  <c r="L806" i="1" s="1"/>
  <c r="I790" i="1"/>
  <c r="L790" i="1" s="1"/>
  <c r="I774" i="1"/>
  <c r="L774" i="1" s="1"/>
  <c r="I754" i="1"/>
  <c r="L754" i="1" s="1"/>
  <c r="I733" i="1"/>
  <c r="L733" i="1" s="1"/>
  <c r="I711" i="1"/>
  <c r="L711" i="1" s="1"/>
  <c r="I690" i="1"/>
  <c r="L690" i="1" s="1"/>
  <c r="I669" i="1"/>
  <c r="L669" i="1" s="1"/>
  <c r="I647" i="1"/>
  <c r="L647" i="1" s="1"/>
  <c r="I626" i="1"/>
  <c r="L626" i="1" s="1"/>
  <c r="I605" i="1"/>
  <c r="L605" i="1" s="1"/>
  <c r="I583" i="1"/>
  <c r="L583" i="1" s="1"/>
  <c r="I562" i="1"/>
  <c r="L562" i="1" s="1"/>
  <c r="I1314" i="1"/>
  <c r="L1314" i="1" s="1"/>
  <c r="I1298" i="1"/>
  <c r="L1298" i="1" s="1"/>
  <c r="I1282" i="1"/>
  <c r="L1282" i="1" s="1"/>
  <c r="I1266" i="1"/>
  <c r="L1266" i="1" s="1"/>
  <c r="I1250" i="1"/>
  <c r="L1250" i="1" s="1"/>
  <c r="I1234" i="1"/>
  <c r="L1234" i="1" s="1"/>
  <c r="I1218" i="1"/>
  <c r="L1218" i="1" s="1"/>
  <c r="I1202" i="1"/>
  <c r="L1202" i="1" s="1"/>
  <c r="I1186" i="1"/>
  <c r="L1186" i="1" s="1"/>
  <c r="I1170" i="1"/>
  <c r="L1170" i="1" s="1"/>
  <c r="I1154" i="1"/>
  <c r="L1154" i="1" s="1"/>
  <c r="I1138" i="1"/>
  <c r="L1138" i="1" s="1"/>
  <c r="I1122" i="1"/>
  <c r="L1122" i="1" s="1"/>
  <c r="I1106" i="1"/>
  <c r="L1106" i="1" s="1"/>
  <c r="I1090" i="1"/>
  <c r="L1090" i="1" s="1"/>
  <c r="I1074" i="1"/>
  <c r="L1074" i="1" s="1"/>
  <c r="I1058" i="1"/>
  <c r="L1058" i="1" s="1"/>
  <c r="I1042" i="1"/>
  <c r="L1042" i="1" s="1"/>
  <c r="I1026" i="1"/>
  <c r="L1026" i="1" s="1"/>
  <c r="I1010" i="1"/>
  <c r="L1010" i="1" s="1"/>
  <c r="I994" i="1"/>
  <c r="L994" i="1" s="1"/>
  <c r="I978" i="1"/>
  <c r="L978" i="1" s="1"/>
  <c r="I962" i="1"/>
  <c r="L962" i="1" s="1"/>
  <c r="I946" i="1"/>
  <c r="L946" i="1" s="1"/>
  <c r="I930" i="1"/>
  <c r="L930" i="1" s="1"/>
  <c r="I914" i="1"/>
  <c r="L914" i="1" s="1"/>
  <c r="I898" i="1"/>
  <c r="L898" i="1" s="1"/>
  <c r="I882" i="1"/>
  <c r="L882" i="1" s="1"/>
  <c r="I866" i="1"/>
  <c r="L866" i="1" s="1"/>
  <c r="I850" i="1"/>
  <c r="L850" i="1" s="1"/>
  <c r="I834" i="1"/>
  <c r="L834" i="1" s="1"/>
  <c r="I818" i="1"/>
  <c r="L818" i="1" s="1"/>
  <c r="I802" i="1"/>
  <c r="L802" i="1" s="1"/>
  <c r="I786" i="1"/>
  <c r="L786" i="1" s="1"/>
  <c r="I770" i="1"/>
  <c r="L770" i="1" s="1"/>
  <c r="I749" i="1"/>
  <c r="L749" i="1" s="1"/>
  <c r="I727" i="1"/>
  <c r="L727" i="1" s="1"/>
  <c r="I706" i="1"/>
  <c r="L706" i="1" s="1"/>
  <c r="I685" i="1"/>
  <c r="L685" i="1" s="1"/>
  <c r="I663" i="1"/>
  <c r="L663" i="1" s="1"/>
  <c r="I642" i="1"/>
  <c r="L642" i="1" s="1"/>
  <c r="I621" i="1"/>
  <c r="L621" i="1" s="1"/>
  <c r="I599" i="1"/>
  <c r="L599" i="1" s="1"/>
  <c r="I578" i="1"/>
  <c r="L578" i="1" s="1"/>
  <c r="I557" i="1"/>
  <c r="L557" i="1" s="1"/>
  <c r="I535" i="1"/>
  <c r="L535" i="1" s="1"/>
  <c r="I514" i="1"/>
  <c r="L514" i="1" s="1"/>
  <c r="I493" i="1"/>
  <c r="L493" i="1" s="1"/>
  <c r="I471" i="1"/>
  <c r="L471" i="1" s="1"/>
  <c r="I1374" i="1"/>
  <c r="L1374" i="1" s="1"/>
  <c r="I1358" i="1"/>
  <c r="L1358" i="1" s="1"/>
  <c r="I1342" i="1"/>
  <c r="L1342" i="1" s="1"/>
  <c r="I1326" i="1"/>
  <c r="L1326" i="1" s="1"/>
  <c r="I1310" i="1"/>
  <c r="L1310" i="1" s="1"/>
  <c r="I1294" i="1"/>
  <c r="L1294" i="1" s="1"/>
  <c r="I1278" i="1"/>
  <c r="L1278" i="1" s="1"/>
  <c r="I1262" i="1"/>
  <c r="L1262" i="1" s="1"/>
  <c r="I1246" i="1"/>
  <c r="L1246" i="1" s="1"/>
  <c r="I1230" i="1"/>
  <c r="L1230" i="1" s="1"/>
  <c r="I1214" i="1"/>
  <c r="L1214" i="1" s="1"/>
  <c r="I1198" i="1"/>
  <c r="L1198" i="1" s="1"/>
  <c r="I1182" i="1"/>
  <c r="L1182" i="1" s="1"/>
  <c r="I1166" i="1"/>
  <c r="L1166" i="1" s="1"/>
  <c r="I1150" i="1"/>
  <c r="L1150" i="1" s="1"/>
  <c r="I1134" i="1"/>
  <c r="L1134" i="1" s="1"/>
  <c r="I1118" i="1"/>
  <c r="L1118" i="1" s="1"/>
  <c r="I1102" i="1"/>
  <c r="L1102" i="1" s="1"/>
  <c r="I1086" i="1"/>
  <c r="L1086" i="1" s="1"/>
  <c r="I1070" i="1"/>
  <c r="L1070" i="1" s="1"/>
  <c r="I1054" i="1"/>
  <c r="L1054" i="1" s="1"/>
  <c r="I1038" i="1"/>
  <c r="L1038" i="1" s="1"/>
  <c r="I1022" i="1"/>
  <c r="L1022" i="1" s="1"/>
  <c r="I1006" i="1"/>
  <c r="L1006" i="1" s="1"/>
  <c r="I990" i="1"/>
  <c r="L990" i="1" s="1"/>
  <c r="I974" i="1"/>
  <c r="L974" i="1" s="1"/>
  <c r="I958" i="1"/>
  <c r="L958" i="1" s="1"/>
  <c r="I942" i="1"/>
  <c r="L942" i="1" s="1"/>
  <c r="I926" i="1"/>
  <c r="L926" i="1" s="1"/>
  <c r="I910" i="1"/>
  <c r="L910" i="1" s="1"/>
  <c r="I894" i="1"/>
  <c r="L894" i="1" s="1"/>
  <c r="I878" i="1"/>
  <c r="L878" i="1" s="1"/>
  <c r="I862" i="1"/>
  <c r="L862" i="1" s="1"/>
  <c r="I846" i="1"/>
  <c r="L846" i="1" s="1"/>
  <c r="I830" i="1"/>
  <c r="L830" i="1" s="1"/>
  <c r="I814" i="1"/>
  <c r="L814" i="1" s="1"/>
  <c r="I798" i="1"/>
  <c r="L798" i="1" s="1"/>
  <c r="I782" i="1"/>
  <c r="L782" i="1" s="1"/>
  <c r="I765" i="1"/>
  <c r="L765" i="1" s="1"/>
  <c r="I743" i="1"/>
  <c r="L743" i="1" s="1"/>
  <c r="I722" i="1"/>
  <c r="L722" i="1" s="1"/>
  <c r="I701" i="1"/>
  <c r="L701" i="1" s="1"/>
  <c r="I679" i="1"/>
  <c r="L679" i="1" s="1"/>
  <c r="I658" i="1"/>
  <c r="L658" i="1" s="1"/>
  <c r="I637" i="1"/>
  <c r="L637" i="1" s="1"/>
  <c r="I615" i="1"/>
  <c r="L615" i="1" s="1"/>
  <c r="I594" i="1"/>
  <c r="L594" i="1" s="1"/>
  <c r="I573" i="1"/>
  <c r="L573" i="1" s="1"/>
  <c r="I551" i="1"/>
  <c r="L551" i="1" s="1"/>
  <c r="I1418" i="1"/>
  <c r="L1418" i="1" s="1"/>
  <c r="I1402" i="1"/>
  <c r="L1402" i="1" s="1"/>
  <c r="I1386" i="1"/>
  <c r="L1386" i="1" s="1"/>
  <c r="I1370" i="1"/>
  <c r="L1370" i="1" s="1"/>
  <c r="I1354" i="1"/>
  <c r="L1354" i="1" s="1"/>
  <c r="I1338" i="1"/>
  <c r="L1338" i="1" s="1"/>
  <c r="I1322" i="1"/>
  <c r="L1322" i="1" s="1"/>
  <c r="I1306" i="1"/>
  <c r="L1306" i="1" s="1"/>
  <c r="I1290" i="1"/>
  <c r="L1290" i="1" s="1"/>
  <c r="I1274" i="1"/>
  <c r="L1274" i="1" s="1"/>
  <c r="I1258" i="1"/>
  <c r="L1258" i="1" s="1"/>
  <c r="I1242" i="1"/>
  <c r="L1242" i="1" s="1"/>
  <c r="I1226" i="1"/>
  <c r="L1226" i="1" s="1"/>
  <c r="I1210" i="1"/>
  <c r="L1210" i="1" s="1"/>
  <c r="I1194" i="1"/>
  <c r="L1194" i="1" s="1"/>
  <c r="I1178" i="1"/>
  <c r="L1178" i="1" s="1"/>
  <c r="I1162" i="1"/>
  <c r="L1162" i="1" s="1"/>
  <c r="I1146" i="1"/>
  <c r="L1146" i="1" s="1"/>
  <c r="I1130" i="1"/>
  <c r="L1130" i="1" s="1"/>
  <c r="I1114" i="1"/>
  <c r="L1114" i="1" s="1"/>
  <c r="I1098" i="1"/>
  <c r="L1098" i="1" s="1"/>
  <c r="I1082" i="1"/>
  <c r="L1082" i="1" s="1"/>
  <c r="I1066" i="1"/>
  <c r="L1066" i="1" s="1"/>
  <c r="I1050" i="1"/>
  <c r="L1050" i="1" s="1"/>
  <c r="I1034" i="1"/>
  <c r="L1034" i="1" s="1"/>
  <c r="I1018" i="1"/>
  <c r="L1018" i="1" s="1"/>
  <c r="I1002" i="1"/>
  <c r="L1002" i="1" s="1"/>
  <c r="I986" i="1"/>
  <c r="L986" i="1" s="1"/>
  <c r="I970" i="1"/>
  <c r="L970" i="1" s="1"/>
  <c r="I954" i="1"/>
  <c r="L954" i="1" s="1"/>
  <c r="I938" i="1"/>
  <c r="L938" i="1" s="1"/>
  <c r="I922" i="1"/>
  <c r="L922" i="1" s="1"/>
  <c r="I906" i="1"/>
  <c r="L906" i="1" s="1"/>
  <c r="I890" i="1"/>
  <c r="L890" i="1" s="1"/>
  <c r="I874" i="1"/>
  <c r="L874" i="1" s="1"/>
  <c r="I858" i="1"/>
  <c r="L858" i="1" s="1"/>
  <c r="I842" i="1"/>
  <c r="L842" i="1" s="1"/>
  <c r="I826" i="1"/>
  <c r="L826" i="1" s="1"/>
  <c r="I810" i="1"/>
  <c r="L810" i="1" s="1"/>
  <c r="I794" i="1"/>
  <c r="L794" i="1" s="1"/>
  <c r="I778" i="1"/>
  <c r="L778" i="1" s="1"/>
  <c r="I759" i="1"/>
  <c r="L759" i="1" s="1"/>
  <c r="I738" i="1"/>
  <c r="L738" i="1" s="1"/>
  <c r="I717" i="1"/>
  <c r="L717" i="1" s="1"/>
  <c r="I695" i="1"/>
  <c r="L695" i="1" s="1"/>
  <c r="I541" i="1"/>
  <c r="L541" i="1" s="1"/>
  <c r="I519" i="1"/>
  <c r="L519" i="1" s="1"/>
  <c r="I498" i="1"/>
  <c r="L498" i="1" s="1"/>
  <c r="I477" i="1"/>
  <c r="L477" i="1" s="1"/>
  <c r="I455" i="1"/>
  <c r="L455" i="1" s="1"/>
  <c r="I434" i="1"/>
  <c r="L434" i="1" s="1"/>
  <c r="I413" i="1"/>
  <c r="L413" i="1" s="1"/>
  <c r="I391" i="1"/>
  <c r="L391" i="1" s="1"/>
  <c r="I370" i="1"/>
  <c r="L370" i="1" s="1"/>
  <c r="I349" i="1"/>
  <c r="L349" i="1" s="1"/>
  <c r="I321" i="1"/>
  <c r="L321" i="1" s="1"/>
  <c r="I293" i="1"/>
  <c r="L293" i="1" s="1"/>
  <c r="I265" i="1"/>
  <c r="L265" i="1" s="1"/>
  <c r="I236" i="1"/>
  <c r="L236" i="1" s="1"/>
  <c r="I208" i="1"/>
  <c r="L208" i="1" s="1"/>
  <c r="I180" i="1"/>
  <c r="L180" i="1" s="1"/>
  <c r="I150" i="1"/>
  <c r="L150" i="1" s="1"/>
  <c r="I122" i="1"/>
  <c r="L122" i="1" s="1"/>
  <c r="I94" i="1"/>
  <c r="L94" i="1" s="1"/>
  <c r="I65" i="1"/>
  <c r="L65" i="1" s="1"/>
  <c r="I37" i="1"/>
  <c r="L37" i="1" s="1"/>
  <c r="I9" i="1"/>
  <c r="L9" i="1" s="1"/>
  <c r="I756" i="1"/>
  <c r="L756" i="1" s="1"/>
  <c r="I740" i="1"/>
  <c r="L740" i="1" s="1"/>
  <c r="I724" i="1"/>
  <c r="L724" i="1" s="1"/>
  <c r="I708" i="1"/>
  <c r="L708" i="1" s="1"/>
  <c r="I692" i="1"/>
  <c r="L692" i="1" s="1"/>
  <c r="I676" i="1"/>
  <c r="L676" i="1" s="1"/>
  <c r="I660" i="1"/>
  <c r="L660" i="1" s="1"/>
  <c r="I644" i="1"/>
  <c r="L644" i="1" s="1"/>
  <c r="I628" i="1"/>
  <c r="L628" i="1" s="1"/>
  <c r="I612" i="1"/>
  <c r="L612" i="1" s="1"/>
  <c r="I596" i="1"/>
  <c r="L596" i="1" s="1"/>
  <c r="I580" i="1"/>
  <c r="L580" i="1" s="1"/>
  <c r="I564" i="1"/>
  <c r="L564" i="1" s="1"/>
  <c r="I548" i="1"/>
  <c r="L548" i="1" s="1"/>
  <c r="I532" i="1"/>
  <c r="L532" i="1" s="1"/>
  <c r="I516" i="1"/>
  <c r="L516" i="1" s="1"/>
  <c r="I500" i="1"/>
  <c r="L500" i="1" s="1"/>
  <c r="I484" i="1"/>
  <c r="L484" i="1" s="1"/>
  <c r="I468" i="1"/>
  <c r="L468" i="1" s="1"/>
  <c r="I452" i="1"/>
  <c r="L452" i="1" s="1"/>
  <c r="I436" i="1"/>
  <c r="L436" i="1" s="1"/>
  <c r="I420" i="1"/>
  <c r="L420" i="1" s="1"/>
  <c r="I404" i="1"/>
  <c r="L404" i="1" s="1"/>
  <c r="I388" i="1"/>
  <c r="L388" i="1" s="1"/>
  <c r="I372" i="1"/>
  <c r="L372" i="1" s="1"/>
  <c r="I356" i="1"/>
  <c r="L356" i="1" s="1"/>
  <c r="I338" i="1"/>
  <c r="L338" i="1" s="1"/>
  <c r="I317" i="1"/>
  <c r="L317" i="1" s="1"/>
  <c r="I296" i="1"/>
  <c r="L296" i="1" s="1"/>
  <c r="I274" i="1"/>
  <c r="L274" i="1" s="1"/>
  <c r="I253" i="1"/>
  <c r="L253" i="1" s="1"/>
  <c r="I232" i="1"/>
  <c r="L232" i="1" s="1"/>
  <c r="I210" i="1"/>
  <c r="L210" i="1" s="1"/>
  <c r="I189" i="1"/>
  <c r="L189" i="1" s="1"/>
  <c r="I168" i="1"/>
  <c r="L168" i="1" s="1"/>
  <c r="I146" i="1"/>
  <c r="L146" i="1" s="1"/>
  <c r="I125" i="1"/>
  <c r="L125" i="1" s="1"/>
  <c r="I104" i="1"/>
  <c r="L104" i="1" s="1"/>
  <c r="I82" i="1"/>
  <c r="L82" i="1" s="1"/>
  <c r="I61" i="1"/>
  <c r="L61" i="1" s="1"/>
  <c r="I40" i="1"/>
  <c r="L40" i="1" s="1"/>
  <c r="I18" i="1"/>
  <c r="L18" i="1" s="1"/>
  <c r="I339" i="1"/>
  <c r="L339" i="1" s="1"/>
  <c r="I323" i="1"/>
  <c r="L323" i="1" s="1"/>
  <c r="I307" i="1"/>
  <c r="L307" i="1" s="1"/>
  <c r="I291" i="1"/>
  <c r="L291" i="1" s="1"/>
  <c r="I275" i="1"/>
  <c r="L275" i="1" s="1"/>
  <c r="I259" i="1"/>
  <c r="L259" i="1" s="1"/>
  <c r="I243" i="1"/>
  <c r="L243" i="1" s="1"/>
  <c r="I227" i="1"/>
  <c r="L227" i="1" s="1"/>
  <c r="I211" i="1"/>
  <c r="L211" i="1" s="1"/>
  <c r="I195" i="1"/>
  <c r="L195" i="1" s="1"/>
  <c r="I179" i="1"/>
  <c r="L179" i="1" s="1"/>
  <c r="I163" i="1"/>
  <c r="L163" i="1" s="1"/>
  <c r="I147" i="1"/>
  <c r="L147" i="1" s="1"/>
  <c r="I131" i="1"/>
  <c r="L131" i="1" s="1"/>
  <c r="I115" i="1"/>
  <c r="L115" i="1" s="1"/>
  <c r="I99" i="1"/>
  <c r="L99" i="1" s="1"/>
  <c r="I83" i="1"/>
  <c r="L83" i="1" s="1"/>
  <c r="I67" i="1"/>
  <c r="L67" i="1" s="1"/>
  <c r="I51" i="1"/>
  <c r="L51" i="1" s="1"/>
  <c r="I35" i="1"/>
  <c r="L35" i="1" s="1"/>
  <c r="I19" i="1"/>
  <c r="L19" i="1" s="1"/>
  <c r="I450" i="1"/>
  <c r="L450" i="1" s="1"/>
  <c r="I429" i="1"/>
  <c r="L429" i="1" s="1"/>
  <c r="I407" i="1"/>
  <c r="L407" i="1" s="1"/>
  <c r="I386" i="1"/>
  <c r="L386" i="1" s="1"/>
  <c r="I365" i="1"/>
  <c r="L365" i="1" s="1"/>
  <c r="I342" i="1"/>
  <c r="L342" i="1" s="1"/>
  <c r="I314" i="1"/>
  <c r="L314" i="1" s="1"/>
  <c r="I286" i="1"/>
  <c r="L286" i="1" s="1"/>
  <c r="I257" i="1"/>
  <c r="L257" i="1" s="1"/>
  <c r="I229" i="1"/>
  <c r="L229" i="1" s="1"/>
  <c r="I201" i="1"/>
  <c r="L201" i="1" s="1"/>
  <c r="I172" i="1"/>
  <c r="L172" i="1" s="1"/>
  <c r="I144" i="1"/>
  <c r="L144" i="1" s="1"/>
  <c r="I116" i="1"/>
  <c r="L116" i="1" s="1"/>
  <c r="I86" i="1"/>
  <c r="L86" i="1" s="1"/>
  <c r="I58" i="1"/>
  <c r="L58" i="1" s="1"/>
  <c r="I30" i="1"/>
  <c r="L30" i="1" s="1"/>
  <c r="I768" i="1"/>
  <c r="L768" i="1" s="1"/>
  <c r="I752" i="1"/>
  <c r="L752" i="1" s="1"/>
  <c r="I736" i="1"/>
  <c r="L736" i="1" s="1"/>
  <c r="I720" i="1"/>
  <c r="L720" i="1" s="1"/>
  <c r="I704" i="1"/>
  <c r="L704" i="1" s="1"/>
  <c r="I688" i="1"/>
  <c r="L688" i="1" s="1"/>
  <c r="I672" i="1"/>
  <c r="L672" i="1" s="1"/>
  <c r="I656" i="1"/>
  <c r="L656" i="1" s="1"/>
  <c r="I640" i="1"/>
  <c r="L640" i="1" s="1"/>
  <c r="I624" i="1"/>
  <c r="L624" i="1" s="1"/>
  <c r="I608" i="1"/>
  <c r="L608" i="1" s="1"/>
  <c r="I592" i="1"/>
  <c r="L592" i="1" s="1"/>
  <c r="I576" i="1"/>
  <c r="L576" i="1" s="1"/>
  <c r="I560" i="1"/>
  <c r="L560" i="1" s="1"/>
  <c r="I544" i="1"/>
  <c r="L544" i="1" s="1"/>
  <c r="I528" i="1"/>
  <c r="L528" i="1" s="1"/>
  <c r="I512" i="1"/>
  <c r="L512" i="1" s="1"/>
  <c r="I496" i="1"/>
  <c r="L496" i="1" s="1"/>
  <c r="I480" i="1"/>
  <c r="L480" i="1" s="1"/>
  <c r="I464" i="1"/>
  <c r="L464" i="1" s="1"/>
  <c r="I448" i="1"/>
  <c r="L448" i="1" s="1"/>
  <c r="I432" i="1"/>
  <c r="L432" i="1" s="1"/>
  <c r="I416" i="1"/>
  <c r="L416" i="1" s="1"/>
  <c r="I400" i="1"/>
  <c r="L400" i="1" s="1"/>
  <c r="I384" i="1"/>
  <c r="L384" i="1" s="1"/>
  <c r="I368" i="1"/>
  <c r="L368" i="1" s="1"/>
  <c r="I352" i="1"/>
  <c r="L352" i="1" s="1"/>
  <c r="I333" i="1"/>
  <c r="L333" i="1" s="1"/>
  <c r="I312" i="1"/>
  <c r="L312" i="1" s="1"/>
  <c r="I290" i="1"/>
  <c r="L290" i="1" s="1"/>
  <c r="I269" i="1"/>
  <c r="L269" i="1" s="1"/>
  <c r="I248" i="1"/>
  <c r="L248" i="1" s="1"/>
  <c r="I226" i="1"/>
  <c r="L226" i="1" s="1"/>
  <c r="I205" i="1"/>
  <c r="L205" i="1" s="1"/>
  <c r="I184" i="1"/>
  <c r="L184" i="1" s="1"/>
  <c r="I162" i="1"/>
  <c r="L162" i="1" s="1"/>
  <c r="I141" i="1"/>
  <c r="L141" i="1" s="1"/>
  <c r="I120" i="1"/>
  <c r="L120" i="1" s="1"/>
  <c r="I98" i="1"/>
  <c r="L98" i="1" s="1"/>
  <c r="I77" i="1"/>
  <c r="L77" i="1" s="1"/>
  <c r="I56" i="1"/>
  <c r="L56" i="1" s="1"/>
  <c r="I34" i="1"/>
  <c r="L34" i="1" s="1"/>
  <c r="I13" i="1"/>
  <c r="L13" i="1" s="1"/>
  <c r="I335" i="1"/>
  <c r="L335" i="1" s="1"/>
  <c r="I319" i="1"/>
  <c r="L319" i="1" s="1"/>
  <c r="I303" i="1"/>
  <c r="L303" i="1" s="1"/>
  <c r="I287" i="1"/>
  <c r="L287" i="1" s="1"/>
  <c r="I271" i="1"/>
  <c r="L271" i="1" s="1"/>
  <c r="I255" i="1"/>
  <c r="L255" i="1" s="1"/>
  <c r="I239" i="1"/>
  <c r="L239" i="1" s="1"/>
  <c r="I223" i="1"/>
  <c r="L223" i="1" s="1"/>
  <c r="I207" i="1"/>
  <c r="L207" i="1" s="1"/>
  <c r="I191" i="1"/>
  <c r="L191" i="1" s="1"/>
  <c r="I175" i="1"/>
  <c r="L175" i="1" s="1"/>
  <c r="I159" i="1"/>
  <c r="L159" i="1" s="1"/>
  <c r="I143" i="1"/>
  <c r="L143" i="1" s="1"/>
  <c r="I127" i="1"/>
  <c r="L127" i="1" s="1"/>
  <c r="I111" i="1"/>
  <c r="L111" i="1" s="1"/>
  <c r="I95" i="1"/>
  <c r="L95" i="1" s="1"/>
  <c r="I79" i="1"/>
  <c r="L79" i="1" s="1"/>
  <c r="I63" i="1"/>
  <c r="L63" i="1" s="1"/>
  <c r="I47" i="1"/>
  <c r="L47" i="1" s="1"/>
  <c r="I31" i="1"/>
  <c r="L31" i="1" s="1"/>
  <c r="I15" i="1"/>
  <c r="L15" i="1" s="1"/>
  <c r="I530" i="1"/>
  <c r="L530" i="1" s="1"/>
  <c r="I509" i="1"/>
  <c r="L509" i="1" s="1"/>
  <c r="I487" i="1"/>
  <c r="L487" i="1" s="1"/>
  <c r="I466" i="1"/>
  <c r="L466" i="1" s="1"/>
  <c r="I445" i="1"/>
  <c r="L445" i="1" s="1"/>
  <c r="I423" i="1"/>
  <c r="L423" i="1" s="1"/>
  <c r="I402" i="1"/>
  <c r="L402" i="1" s="1"/>
  <c r="I381" i="1"/>
  <c r="L381" i="1" s="1"/>
  <c r="I359" i="1"/>
  <c r="L359" i="1" s="1"/>
  <c r="I336" i="1"/>
  <c r="L336" i="1" s="1"/>
  <c r="I308" i="1"/>
  <c r="L308" i="1" s="1"/>
  <c r="I278" i="1"/>
  <c r="L278" i="1" s="1"/>
  <c r="I250" i="1"/>
  <c r="L250" i="1" s="1"/>
  <c r="I222" i="1"/>
  <c r="L222" i="1" s="1"/>
  <c r="I193" i="1"/>
  <c r="L193" i="1" s="1"/>
  <c r="I165" i="1"/>
  <c r="L165" i="1" s="1"/>
  <c r="I137" i="1"/>
  <c r="L137" i="1" s="1"/>
  <c r="I108" i="1"/>
  <c r="L108" i="1" s="1"/>
  <c r="I80" i="1"/>
  <c r="L80" i="1" s="1"/>
  <c r="I52" i="1"/>
  <c r="L52" i="1" s="1"/>
  <c r="I22" i="1"/>
  <c r="L22" i="1" s="1"/>
  <c r="I764" i="1"/>
  <c r="L764" i="1" s="1"/>
  <c r="I748" i="1"/>
  <c r="L748" i="1" s="1"/>
  <c r="I732" i="1"/>
  <c r="L732" i="1" s="1"/>
  <c r="I716" i="1"/>
  <c r="L716" i="1" s="1"/>
  <c r="I700" i="1"/>
  <c r="L700" i="1" s="1"/>
  <c r="I684" i="1"/>
  <c r="L684" i="1" s="1"/>
  <c r="I668" i="1"/>
  <c r="L668" i="1" s="1"/>
  <c r="I652" i="1"/>
  <c r="L652" i="1" s="1"/>
  <c r="I636" i="1"/>
  <c r="L636" i="1" s="1"/>
  <c r="I620" i="1"/>
  <c r="L620" i="1" s="1"/>
  <c r="I604" i="1"/>
  <c r="L604" i="1" s="1"/>
  <c r="I588" i="1"/>
  <c r="L588" i="1" s="1"/>
  <c r="I572" i="1"/>
  <c r="L572" i="1" s="1"/>
  <c r="I556" i="1"/>
  <c r="L556" i="1" s="1"/>
  <c r="I540" i="1"/>
  <c r="L540" i="1" s="1"/>
  <c r="I524" i="1"/>
  <c r="L524" i="1" s="1"/>
  <c r="I508" i="1"/>
  <c r="L508" i="1" s="1"/>
  <c r="I492" i="1"/>
  <c r="L492" i="1" s="1"/>
  <c r="I476" i="1"/>
  <c r="L476" i="1" s="1"/>
  <c r="I460" i="1"/>
  <c r="L460" i="1" s="1"/>
  <c r="I444" i="1"/>
  <c r="L444" i="1" s="1"/>
  <c r="I428" i="1"/>
  <c r="L428" i="1" s="1"/>
  <c r="I412" i="1"/>
  <c r="L412" i="1" s="1"/>
  <c r="I396" i="1"/>
  <c r="L396" i="1" s="1"/>
  <c r="I380" i="1"/>
  <c r="L380" i="1" s="1"/>
  <c r="I364" i="1"/>
  <c r="L364" i="1" s="1"/>
  <c r="I348" i="1"/>
  <c r="L348" i="1" s="1"/>
  <c r="I328" i="1"/>
  <c r="L328" i="1" s="1"/>
  <c r="I306" i="1"/>
  <c r="L306" i="1" s="1"/>
  <c r="I285" i="1"/>
  <c r="L285" i="1" s="1"/>
  <c r="I264" i="1"/>
  <c r="L264" i="1" s="1"/>
  <c r="I242" i="1"/>
  <c r="L242" i="1" s="1"/>
  <c r="I221" i="1"/>
  <c r="L221" i="1" s="1"/>
  <c r="I200" i="1"/>
  <c r="L200" i="1" s="1"/>
  <c r="I178" i="1"/>
  <c r="L178" i="1" s="1"/>
  <c r="I157" i="1"/>
  <c r="L157" i="1" s="1"/>
  <c r="I136" i="1"/>
  <c r="L136" i="1" s="1"/>
  <c r="I114" i="1"/>
  <c r="L114" i="1" s="1"/>
  <c r="I93" i="1"/>
  <c r="L93" i="1" s="1"/>
  <c r="I72" i="1"/>
  <c r="L72" i="1" s="1"/>
  <c r="I50" i="1"/>
  <c r="L50" i="1" s="1"/>
  <c r="I29" i="1"/>
  <c r="L29" i="1" s="1"/>
  <c r="I8" i="1"/>
  <c r="L8" i="1" s="1"/>
  <c r="I331" i="1"/>
  <c r="L331" i="1" s="1"/>
  <c r="I315" i="1"/>
  <c r="L315" i="1" s="1"/>
  <c r="I299" i="1"/>
  <c r="L299" i="1" s="1"/>
  <c r="I283" i="1"/>
  <c r="L283" i="1" s="1"/>
  <c r="I267" i="1"/>
  <c r="L267" i="1" s="1"/>
  <c r="I251" i="1"/>
  <c r="L251" i="1" s="1"/>
  <c r="I235" i="1"/>
  <c r="L235" i="1" s="1"/>
  <c r="I219" i="1"/>
  <c r="L219" i="1" s="1"/>
  <c r="I203" i="1"/>
  <c r="L203" i="1" s="1"/>
  <c r="I187" i="1"/>
  <c r="L187" i="1" s="1"/>
  <c r="I171" i="1"/>
  <c r="L171" i="1" s="1"/>
  <c r="I155" i="1"/>
  <c r="L155" i="1" s="1"/>
  <c r="I139" i="1"/>
  <c r="L139" i="1" s="1"/>
  <c r="I123" i="1"/>
  <c r="L123" i="1" s="1"/>
  <c r="I107" i="1"/>
  <c r="L107" i="1" s="1"/>
  <c r="I91" i="1"/>
  <c r="L91" i="1" s="1"/>
  <c r="I75" i="1"/>
  <c r="L75" i="1" s="1"/>
  <c r="I59" i="1"/>
  <c r="L59" i="1" s="1"/>
  <c r="I43" i="1"/>
  <c r="L43" i="1" s="1"/>
  <c r="I27" i="1"/>
  <c r="L27" i="1" s="1"/>
  <c r="I11" i="1"/>
  <c r="L11" i="1" s="1"/>
  <c r="I674" i="1"/>
  <c r="L674" i="1" s="1"/>
  <c r="I653" i="1"/>
  <c r="L653" i="1" s="1"/>
  <c r="I631" i="1"/>
  <c r="L631" i="1" s="1"/>
  <c r="I610" i="1"/>
  <c r="L610" i="1" s="1"/>
  <c r="I589" i="1"/>
  <c r="L589" i="1" s="1"/>
  <c r="I567" i="1"/>
  <c r="L567" i="1" s="1"/>
  <c r="I546" i="1"/>
  <c r="L546" i="1" s="1"/>
  <c r="I525" i="1"/>
  <c r="L525" i="1" s="1"/>
  <c r="I503" i="1"/>
  <c r="L503" i="1" s="1"/>
  <c r="I482" i="1"/>
  <c r="L482" i="1" s="1"/>
  <c r="I461" i="1"/>
  <c r="L461" i="1" s="1"/>
  <c r="I439" i="1"/>
  <c r="L439" i="1" s="1"/>
  <c r="I418" i="1"/>
  <c r="L418" i="1" s="1"/>
  <c r="I397" i="1"/>
  <c r="L397" i="1" s="1"/>
  <c r="I375" i="1"/>
  <c r="L375" i="1" s="1"/>
  <c r="I354" i="1"/>
  <c r="L354" i="1" s="1"/>
  <c r="I329" i="1"/>
  <c r="L329" i="1" s="1"/>
  <c r="I300" i="1"/>
  <c r="L300" i="1" s="1"/>
  <c r="I272" i="1"/>
  <c r="L272" i="1" s="1"/>
  <c r="I244" i="1"/>
  <c r="L244" i="1" s="1"/>
  <c r="I214" i="1"/>
  <c r="L214" i="1" s="1"/>
  <c r="I186" i="1"/>
  <c r="L186" i="1" s="1"/>
  <c r="I158" i="1"/>
  <c r="L158" i="1" s="1"/>
  <c r="I129" i="1"/>
  <c r="L129" i="1" s="1"/>
  <c r="I101" i="1"/>
  <c r="L101" i="1" s="1"/>
  <c r="I73" i="1"/>
  <c r="L73" i="1" s="1"/>
  <c r="I44" i="1"/>
  <c r="L44" i="1" s="1"/>
  <c r="I16" i="1"/>
  <c r="L16" i="1" s="1"/>
  <c r="I760" i="1"/>
  <c r="L760" i="1" s="1"/>
  <c r="I744" i="1"/>
  <c r="L744" i="1" s="1"/>
  <c r="I728" i="1"/>
  <c r="L728" i="1" s="1"/>
  <c r="I712" i="1"/>
  <c r="L712" i="1" s="1"/>
  <c r="I696" i="1"/>
  <c r="L696" i="1" s="1"/>
  <c r="I680" i="1"/>
  <c r="L680" i="1" s="1"/>
  <c r="I664" i="1"/>
  <c r="L664" i="1" s="1"/>
  <c r="I648" i="1"/>
  <c r="L648" i="1" s="1"/>
  <c r="I632" i="1"/>
  <c r="L632" i="1" s="1"/>
  <c r="I616" i="1"/>
  <c r="L616" i="1" s="1"/>
  <c r="I600" i="1"/>
  <c r="L600" i="1" s="1"/>
  <c r="I584" i="1"/>
  <c r="L584" i="1" s="1"/>
  <c r="I568" i="1"/>
  <c r="L568" i="1" s="1"/>
  <c r="I552" i="1"/>
  <c r="L552" i="1" s="1"/>
  <c r="I536" i="1"/>
  <c r="L536" i="1" s="1"/>
  <c r="I520" i="1"/>
  <c r="L520" i="1" s="1"/>
  <c r="I504" i="1"/>
  <c r="L504" i="1" s="1"/>
  <c r="I488" i="1"/>
  <c r="L488" i="1" s="1"/>
  <c r="I472" i="1"/>
  <c r="L472" i="1" s="1"/>
  <c r="I456" i="1"/>
  <c r="L456" i="1" s="1"/>
  <c r="I440" i="1"/>
  <c r="L440" i="1" s="1"/>
  <c r="I424" i="1"/>
  <c r="L424" i="1" s="1"/>
  <c r="I408" i="1"/>
  <c r="L408" i="1" s="1"/>
  <c r="I392" i="1"/>
  <c r="L392" i="1" s="1"/>
  <c r="I376" i="1"/>
  <c r="L376" i="1" s="1"/>
  <c r="I360" i="1"/>
  <c r="L360" i="1" s="1"/>
  <c r="I344" i="1"/>
  <c r="L344" i="1" s="1"/>
  <c r="I322" i="1"/>
  <c r="L322" i="1" s="1"/>
  <c r="I301" i="1"/>
  <c r="L301" i="1" s="1"/>
  <c r="I280" i="1"/>
  <c r="L280" i="1" s="1"/>
  <c r="I258" i="1"/>
  <c r="L258" i="1" s="1"/>
  <c r="I237" i="1"/>
  <c r="L237" i="1" s="1"/>
  <c r="I216" i="1"/>
  <c r="L216" i="1" s="1"/>
  <c r="I194" i="1"/>
  <c r="L194" i="1" s="1"/>
  <c r="I173" i="1"/>
  <c r="L173" i="1" s="1"/>
  <c r="I152" i="1"/>
  <c r="L152" i="1" s="1"/>
  <c r="I130" i="1"/>
  <c r="L130" i="1" s="1"/>
  <c r="I109" i="1"/>
  <c r="L109" i="1" s="1"/>
  <c r="I88" i="1"/>
  <c r="L88" i="1" s="1"/>
  <c r="I66" i="1"/>
  <c r="L66" i="1" s="1"/>
  <c r="I45" i="1"/>
  <c r="L45" i="1" s="1"/>
  <c r="I24" i="1"/>
  <c r="L24" i="1" s="1"/>
  <c r="I343" i="1"/>
  <c r="L343" i="1" s="1"/>
  <c r="I327" i="1"/>
  <c r="L327" i="1" s="1"/>
  <c r="I311" i="1"/>
  <c r="L311" i="1" s="1"/>
  <c r="I295" i="1"/>
  <c r="L295" i="1" s="1"/>
  <c r="I279" i="1"/>
  <c r="L279" i="1" s="1"/>
  <c r="I263" i="1"/>
  <c r="L263" i="1" s="1"/>
  <c r="I247" i="1"/>
  <c r="L247" i="1" s="1"/>
  <c r="I231" i="1"/>
  <c r="L231" i="1" s="1"/>
  <c r="I215" i="1"/>
  <c r="L215" i="1" s="1"/>
  <c r="I199" i="1"/>
  <c r="L199" i="1" s="1"/>
  <c r="I183" i="1"/>
  <c r="L183" i="1" s="1"/>
  <c r="I167" i="1"/>
  <c r="L167" i="1" s="1"/>
  <c r="I151" i="1"/>
  <c r="L151" i="1" s="1"/>
  <c r="I135" i="1"/>
  <c r="L135" i="1" s="1"/>
  <c r="I119" i="1"/>
  <c r="L119" i="1" s="1"/>
  <c r="I103" i="1"/>
  <c r="L103" i="1" s="1"/>
  <c r="I87" i="1"/>
  <c r="L87" i="1" s="1"/>
  <c r="I71" i="1"/>
  <c r="L71" i="1" s="1"/>
  <c r="I55" i="1"/>
  <c r="L55" i="1" s="1"/>
  <c r="I39" i="1"/>
  <c r="L39" i="1" s="1"/>
  <c r="I23" i="1"/>
  <c r="L23" i="1" s="1"/>
  <c r="I7" i="1"/>
  <c r="L7" i="1" s="1"/>
  <c r="K4698" i="1"/>
  <c r="K4693" i="1"/>
  <c r="K4672" i="1"/>
  <c r="K4650" i="1"/>
  <c r="K4629" i="1"/>
  <c r="K4608" i="1"/>
  <c r="K4586" i="1"/>
  <c r="K4565" i="1"/>
  <c r="K4544" i="1"/>
  <c r="K4522" i="1"/>
  <c r="K4501" i="1"/>
  <c r="K4480" i="1"/>
  <c r="K4458" i="1"/>
  <c r="K4437" i="1"/>
  <c r="K4416" i="1"/>
  <c r="K4394" i="1"/>
  <c r="K4373" i="1"/>
  <c r="K4352" i="1"/>
  <c r="K4330" i="1"/>
  <c r="K4309" i="1"/>
  <c r="K4288" i="1"/>
  <c r="K4266" i="1"/>
  <c r="K4245" i="1"/>
  <c r="K4224" i="1"/>
  <c r="K4202" i="1"/>
  <c r="K4181" i="1"/>
  <c r="K4160" i="1"/>
  <c r="K4138" i="1"/>
  <c r="K4117" i="1"/>
  <c r="K4096" i="1"/>
  <c r="K4074" i="1"/>
  <c r="K4053" i="1"/>
  <c r="K4032" i="1"/>
  <c r="K4010" i="1"/>
  <c r="K3989" i="1"/>
  <c r="K3968" i="1"/>
  <c r="K3946" i="1"/>
  <c r="K3925" i="1"/>
  <c r="K3904" i="1"/>
  <c r="K3882" i="1"/>
  <c r="K3861" i="1"/>
  <c r="K3840" i="1"/>
  <c r="K3818" i="1"/>
  <c r="K3797" i="1"/>
  <c r="K3776" i="1"/>
  <c r="K3754" i="1"/>
  <c r="K3733" i="1"/>
  <c r="K3712" i="1"/>
  <c r="K3690" i="1"/>
  <c r="K3669" i="1"/>
  <c r="K3648" i="1"/>
  <c r="K3626" i="1"/>
  <c r="K3605" i="1"/>
  <c r="K3584" i="1"/>
  <c r="K3562" i="1"/>
  <c r="K3541" i="1"/>
  <c r="K3520" i="1"/>
  <c r="K3498" i="1"/>
  <c r="K3477" i="1"/>
  <c r="K3456" i="1"/>
  <c r="K3434" i="1"/>
  <c r="K3413" i="1"/>
  <c r="K3392" i="1"/>
  <c r="K3370" i="1"/>
  <c r="K3349" i="1"/>
  <c r="K3327" i="1"/>
  <c r="K3286" i="1"/>
  <c r="K3243" i="1"/>
  <c r="K3200" i="1"/>
  <c r="K3158" i="1"/>
  <c r="K3115" i="1"/>
  <c r="K3072" i="1"/>
  <c r="K3030" i="1"/>
  <c r="K2987" i="1"/>
  <c r="K2944" i="1"/>
  <c r="K2902" i="1"/>
  <c r="K2859" i="1"/>
  <c r="K2816" i="1"/>
  <c r="K2774" i="1"/>
  <c r="K2731" i="1"/>
  <c r="K2688" i="1"/>
  <c r="K2646" i="1"/>
  <c r="K2603" i="1"/>
  <c r="K2560" i="1"/>
  <c r="K2518" i="1"/>
  <c r="K2475" i="1"/>
  <c r="K2432" i="1"/>
  <c r="K2390" i="1"/>
  <c r="K2347" i="1"/>
  <c r="K2304" i="1"/>
  <c r="K2262" i="1"/>
  <c r="K2219" i="1"/>
  <c r="K2176" i="1"/>
  <c r="K2134" i="1"/>
  <c r="K2091" i="1"/>
  <c r="K2048" i="1"/>
  <c r="K2006" i="1"/>
  <c r="K1963" i="1"/>
  <c r="K1920" i="1"/>
  <c r="K1878" i="1"/>
  <c r="K1835" i="1"/>
  <c r="K1792" i="1"/>
  <c r="K1750" i="1"/>
  <c r="K1707" i="1"/>
  <c r="K1664" i="1"/>
  <c r="K1621" i="1"/>
  <c r="K1563" i="1"/>
  <c r="K1506" i="1"/>
  <c r="K1450" i="1"/>
  <c r="K1393" i="1"/>
  <c r="K1335" i="1"/>
  <c r="K1279" i="1"/>
  <c r="K1222" i="1"/>
  <c r="K1165" i="1"/>
  <c r="K1109" i="1"/>
  <c r="K1051" i="1"/>
  <c r="K994" i="1"/>
  <c r="K938" i="1"/>
  <c r="K881" i="1"/>
  <c r="K823" i="1"/>
  <c r="K765" i="1"/>
  <c r="K689" i="1"/>
  <c r="K613" i="1"/>
  <c r="K539" i="1"/>
  <c r="K461" i="1"/>
  <c r="K385" i="1"/>
  <c r="K299" i="1"/>
  <c r="K198" i="1"/>
  <c r="K94" i="1"/>
  <c r="K4697" i="1"/>
  <c r="K4676" i="1"/>
  <c r="K4654" i="1"/>
  <c r="K4633" i="1"/>
  <c r="K4612" i="1"/>
  <c r="K4590" i="1"/>
  <c r="K4569" i="1"/>
  <c r="K4548" i="1"/>
  <c r="K4526" i="1"/>
  <c r="K4505" i="1"/>
  <c r="K4484" i="1"/>
  <c r="K4462" i="1"/>
  <c r="K4441" i="1"/>
  <c r="K4420" i="1"/>
  <c r="K4398" i="1"/>
  <c r="K4377" i="1"/>
  <c r="K4356" i="1"/>
  <c r="K4334" i="1"/>
  <c r="K4313" i="1"/>
  <c r="K4292" i="1"/>
  <c r="K4270" i="1"/>
  <c r="K4249" i="1"/>
  <c r="K4228" i="1"/>
  <c r="K4206" i="1"/>
  <c r="K4185" i="1"/>
  <c r="K4164" i="1"/>
  <c r="K4142" i="1"/>
  <c r="K4121" i="1"/>
  <c r="K4100" i="1"/>
  <c r="K4078" i="1"/>
  <c r="K4057" i="1"/>
  <c r="K4036" i="1"/>
  <c r="K4014" i="1"/>
  <c r="K3993" i="1"/>
  <c r="K3972" i="1"/>
  <c r="K3950" i="1"/>
  <c r="K3929" i="1"/>
  <c r="K3908" i="1"/>
  <c r="K3886" i="1"/>
  <c r="K3865" i="1"/>
  <c r="K3844" i="1"/>
  <c r="K3822" i="1"/>
  <c r="K3801" i="1"/>
  <c r="K3780" i="1"/>
  <c r="K3758" i="1"/>
  <c r="K3737" i="1"/>
  <c r="K3716" i="1"/>
  <c r="K3694" i="1"/>
  <c r="K3673" i="1"/>
  <c r="K3652" i="1"/>
  <c r="K3630" i="1"/>
  <c r="K3609" i="1"/>
  <c r="K3588" i="1"/>
  <c r="K3566" i="1"/>
  <c r="K3545" i="1"/>
  <c r="K3524" i="1"/>
  <c r="K3502" i="1"/>
  <c r="K3481" i="1"/>
  <c r="K3460" i="1"/>
  <c r="K3438" i="1"/>
  <c r="K3417" i="1"/>
  <c r="K3396" i="1"/>
  <c r="K3374" i="1"/>
  <c r="K3353" i="1"/>
  <c r="K3332" i="1"/>
  <c r="K3292" i="1"/>
  <c r="K3250" i="1"/>
  <c r="K3207" i="1"/>
  <c r="K3164" i="1"/>
  <c r="K3122" i="1"/>
  <c r="K3079" i="1"/>
  <c r="K3036" i="1"/>
  <c r="K2994" i="1"/>
  <c r="K2951" i="1"/>
  <c r="K2908" i="1"/>
  <c r="K2866" i="1"/>
  <c r="K2823" i="1"/>
  <c r="K2780" i="1"/>
  <c r="K2738" i="1"/>
  <c r="K2695" i="1"/>
  <c r="K2652" i="1"/>
  <c r="K2610" i="1"/>
  <c r="K2567" i="1"/>
  <c r="K2524" i="1"/>
  <c r="K2482" i="1"/>
  <c r="K2439" i="1"/>
  <c r="K2396" i="1"/>
  <c r="K2354" i="1"/>
  <c r="K2311" i="1"/>
  <c r="K2268" i="1"/>
  <c r="K2226" i="1"/>
  <c r="K2183" i="1"/>
  <c r="K2140" i="1"/>
  <c r="K2098" i="1"/>
  <c r="K2055" i="1"/>
  <c r="K2012" i="1"/>
  <c r="K1970" i="1"/>
  <c r="K1927" i="1"/>
  <c r="K1884" i="1"/>
  <c r="K1842" i="1"/>
  <c r="K1799" i="1"/>
  <c r="K1756" i="1"/>
  <c r="K1714" i="1"/>
  <c r="K1671" i="1"/>
  <c r="K1628" i="1"/>
  <c r="K1573" i="1"/>
  <c r="K1515" i="1"/>
  <c r="K1458" i="1"/>
  <c r="K1402" i="1"/>
  <c r="K1345" i="1"/>
  <c r="K1287" i="1"/>
  <c r="K1231" i="1"/>
  <c r="K1174" i="1"/>
  <c r="K1117" i="1"/>
  <c r="K1061" i="1"/>
  <c r="K1003" i="1"/>
  <c r="K946" i="1"/>
  <c r="K890" i="1"/>
  <c r="K833" i="1"/>
  <c r="K775" i="1"/>
  <c r="K701" i="1"/>
  <c r="K625" i="1"/>
  <c r="K549" i="1"/>
  <c r="K475" i="1"/>
  <c r="K397" i="1"/>
  <c r="K312" i="1"/>
  <c r="K214" i="1"/>
  <c r="K112" i="1"/>
  <c r="K8" i="1"/>
  <c r="K4680" i="1"/>
  <c r="K4658" i="1"/>
  <c r="K4637" i="1"/>
  <c r="K4616" i="1"/>
  <c r="K4594" i="1"/>
  <c r="K4573" i="1"/>
  <c r="K4552" i="1"/>
  <c r="K4530" i="1"/>
  <c r="K4509" i="1"/>
  <c r="K4488" i="1"/>
  <c r="K4466" i="1"/>
  <c r="K4445" i="1"/>
  <c r="K4424" i="1"/>
  <c r="K4402" i="1"/>
  <c r="K4381" i="1"/>
  <c r="K4360" i="1"/>
  <c r="K4338" i="1"/>
  <c r="K4317" i="1"/>
  <c r="K4296" i="1"/>
  <c r="K4274" i="1"/>
  <c r="K4253" i="1"/>
  <c r="K4232" i="1"/>
  <c r="K4210" i="1"/>
  <c r="K4189" i="1"/>
  <c r="K4168" i="1"/>
  <c r="K4146" i="1"/>
  <c r="K4125" i="1"/>
  <c r="K4104" i="1"/>
  <c r="K4082" i="1"/>
  <c r="K4061" i="1"/>
  <c r="K4040" i="1"/>
  <c r="K4018" i="1"/>
  <c r="K3997" i="1"/>
  <c r="K3976" i="1"/>
  <c r="K3954" i="1"/>
  <c r="K3933" i="1"/>
  <c r="K3912" i="1"/>
  <c r="K3890" i="1"/>
  <c r="K3869" i="1"/>
  <c r="K3848" i="1"/>
  <c r="K3826" i="1"/>
  <c r="K3805" i="1"/>
  <c r="K3784" i="1"/>
  <c r="K3762" i="1"/>
  <c r="K3741" i="1"/>
  <c r="K3720" i="1"/>
  <c r="K3698" i="1"/>
  <c r="K3677" i="1"/>
  <c r="K3656" i="1"/>
  <c r="K3634" i="1"/>
  <c r="K3613" i="1"/>
  <c r="K3592" i="1"/>
  <c r="K3570" i="1"/>
  <c r="K3549" i="1"/>
  <c r="K3528" i="1"/>
  <c r="K3506" i="1"/>
  <c r="K3485" i="1"/>
  <c r="K3464" i="1"/>
  <c r="K3442" i="1"/>
  <c r="K3421" i="1"/>
  <c r="K3400" i="1"/>
  <c r="K3378" i="1"/>
  <c r="K3357" i="1"/>
  <c r="K3336" i="1"/>
  <c r="K3302" i="1"/>
  <c r="K3259" i="1"/>
  <c r="K3216" i="1"/>
  <c r="Q7" i="1"/>
  <c r="T7" i="1" s="1"/>
  <c r="Q8" i="1"/>
  <c r="Q9" i="1"/>
  <c r="K4688" i="1"/>
  <c r="K4666" i="1"/>
  <c r="K4645" i="1"/>
  <c r="K4624" i="1"/>
  <c r="K4602" i="1"/>
  <c r="K4581" i="1"/>
  <c r="K4560" i="1"/>
  <c r="K4538" i="1"/>
  <c r="K4517" i="1"/>
  <c r="K4496" i="1"/>
  <c r="K4474" i="1"/>
  <c r="K4453" i="1"/>
  <c r="K4432" i="1"/>
  <c r="K4410" i="1"/>
  <c r="K4389" i="1"/>
  <c r="K4368" i="1"/>
  <c r="K4346" i="1"/>
  <c r="K4325" i="1"/>
  <c r="K4304" i="1"/>
  <c r="K4282" i="1"/>
  <c r="K4261" i="1"/>
  <c r="K4240" i="1"/>
  <c r="K4218" i="1"/>
  <c r="K4197" i="1"/>
  <c r="K4176" i="1"/>
  <c r="K4154" i="1"/>
  <c r="K4133" i="1"/>
  <c r="K4112" i="1"/>
  <c r="K4090" i="1"/>
  <c r="K4069" i="1"/>
  <c r="K4048" i="1"/>
  <c r="K4026" i="1"/>
  <c r="K4005" i="1"/>
  <c r="K3984" i="1"/>
  <c r="K3962" i="1"/>
  <c r="K3941" i="1"/>
  <c r="K3920" i="1"/>
  <c r="K3898" i="1"/>
  <c r="K3877" i="1"/>
  <c r="K3856" i="1"/>
  <c r="K3834" i="1"/>
  <c r="K3813" i="1"/>
  <c r="K3792" i="1"/>
  <c r="K3770" i="1"/>
  <c r="K3749" i="1"/>
  <c r="K3728" i="1"/>
  <c r="K3706" i="1"/>
  <c r="K3685" i="1"/>
  <c r="K3664" i="1"/>
  <c r="K3642" i="1"/>
  <c r="K3621" i="1"/>
  <c r="K3600" i="1"/>
  <c r="K3578" i="1"/>
  <c r="K3557" i="1"/>
  <c r="K3536" i="1"/>
  <c r="K3514" i="1"/>
  <c r="K3493" i="1"/>
  <c r="K3472" i="1"/>
  <c r="K3450" i="1"/>
  <c r="K3429" i="1"/>
  <c r="K3408" i="1"/>
  <c r="K3386" i="1"/>
  <c r="K3365" i="1"/>
  <c r="K3344" i="1"/>
  <c r="K3318" i="1"/>
  <c r="K3275" i="1"/>
  <c r="K3232" i="1"/>
  <c r="K3190" i="1"/>
  <c r="K3147" i="1"/>
  <c r="K3104" i="1"/>
  <c r="K3062" i="1"/>
  <c r="K3019" i="1"/>
  <c r="K2976" i="1"/>
  <c r="K2934" i="1"/>
  <c r="K2891" i="1"/>
  <c r="K2848" i="1"/>
  <c r="K2806" i="1"/>
  <c r="K2763" i="1"/>
  <c r="K2720" i="1"/>
  <c r="K2678" i="1"/>
  <c r="K2635" i="1"/>
  <c r="K2592" i="1"/>
  <c r="K2550" i="1"/>
  <c r="K2507" i="1"/>
  <c r="K2464" i="1"/>
  <c r="K2422" i="1"/>
  <c r="K2379" i="1"/>
  <c r="K2336" i="1"/>
  <c r="K2294" i="1"/>
  <c r="K2251" i="1"/>
  <c r="K2208" i="1"/>
  <c r="K2166" i="1"/>
  <c r="K2123" i="1"/>
  <c r="K2080" i="1"/>
  <c r="K2038" i="1"/>
  <c r="K1995" i="1"/>
  <c r="K1952" i="1"/>
  <c r="K1910" i="1"/>
  <c r="K1867" i="1"/>
  <c r="K1824" i="1"/>
  <c r="K1782" i="1"/>
  <c r="K1739" i="1"/>
  <c r="K1696" i="1"/>
  <c r="K1654" i="1"/>
  <c r="K1606" i="1"/>
  <c r="K1549" i="1"/>
  <c r="K1493" i="1"/>
  <c r="K1435" i="1"/>
  <c r="K1378" i="1"/>
  <c r="K1322" i="1"/>
  <c r="K1265" i="1"/>
  <c r="K1207" i="1"/>
  <c r="K1151" i="1"/>
  <c r="K1094" i="1"/>
  <c r="K1037" i="1"/>
  <c r="K981" i="1"/>
  <c r="K923" i="1"/>
  <c r="K866" i="1"/>
  <c r="K810" i="1"/>
  <c r="K747" i="1"/>
  <c r="K669" i="1"/>
  <c r="K595" i="1"/>
  <c r="K519" i="1"/>
  <c r="K443" i="1"/>
  <c r="K368" i="1"/>
  <c r="K272" i="1"/>
  <c r="K171" i="1"/>
  <c r="K71" i="1"/>
  <c r="K4692" i="1"/>
  <c r="K4670" i="1"/>
  <c r="K4649" i="1"/>
  <c r="K4628" i="1"/>
  <c r="K4606" i="1"/>
  <c r="K4585" i="1"/>
  <c r="K4564" i="1"/>
  <c r="K4542" i="1"/>
  <c r="K4521" i="1"/>
  <c r="K4500" i="1"/>
  <c r="K4478" i="1"/>
  <c r="K4457" i="1"/>
  <c r="K4436" i="1"/>
  <c r="K4414" i="1"/>
  <c r="K4393" i="1"/>
  <c r="K4372" i="1"/>
  <c r="K4350" i="1"/>
  <c r="K4329" i="1"/>
  <c r="K4308" i="1"/>
  <c r="K4286" i="1"/>
  <c r="K4265" i="1"/>
  <c r="K4244" i="1"/>
  <c r="K4222" i="1"/>
  <c r="K4201" i="1"/>
  <c r="K4180" i="1"/>
  <c r="K4158" i="1"/>
  <c r="K4137" i="1"/>
  <c r="K4116" i="1"/>
  <c r="K4094" i="1"/>
  <c r="K4073" i="1"/>
  <c r="K4052" i="1"/>
  <c r="K4030" i="1"/>
  <c r="K4009" i="1"/>
  <c r="K3988" i="1"/>
  <c r="K3966" i="1"/>
  <c r="K3945" i="1"/>
  <c r="K3924" i="1"/>
  <c r="K3902" i="1"/>
  <c r="K3881" i="1"/>
  <c r="K3860" i="1"/>
  <c r="K3838" i="1"/>
  <c r="K3817" i="1"/>
  <c r="K3796" i="1"/>
  <c r="K3774" i="1"/>
  <c r="K3753" i="1"/>
  <c r="K3732" i="1"/>
  <c r="K3710" i="1"/>
  <c r="K3689" i="1"/>
  <c r="K3668" i="1"/>
  <c r="K3646" i="1"/>
  <c r="K3625" i="1"/>
  <c r="K3604" i="1"/>
  <c r="K3582" i="1"/>
  <c r="K3561" i="1"/>
  <c r="K3540" i="1"/>
  <c r="K3518" i="1"/>
  <c r="K3497" i="1"/>
  <c r="K3476" i="1"/>
  <c r="K3454" i="1"/>
  <c r="K3433" i="1"/>
  <c r="K3412" i="1"/>
  <c r="K3390" i="1"/>
  <c r="K3369" i="1"/>
  <c r="K3348" i="1"/>
  <c r="K3324" i="1"/>
  <c r="K3282" i="1"/>
  <c r="K3239" i="1"/>
  <c r="K3196" i="1"/>
  <c r="K3154" i="1"/>
  <c r="K3111" i="1"/>
  <c r="K3068" i="1"/>
  <c r="K3026" i="1"/>
  <c r="K2983" i="1"/>
  <c r="K2940" i="1"/>
  <c r="K2898" i="1"/>
  <c r="K2855" i="1"/>
  <c r="K2812" i="1"/>
  <c r="K2770" i="1"/>
  <c r="K2727" i="1"/>
  <c r="K2684" i="1"/>
  <c r="K2642" i="1"/>
  <c r="K2599" i="1"/>
  <c r="K2556" i="1"/>
  <c r="K2514" i="1"/>
  <c r="K2471" i="1"/>
  <c r="K2428" i="1"/>
  <c r="K2386" i="1"/>
  <c r="K2343" i="1"/>
  <c r="K2300" i="1"/>
  <c r="K2258" i="1"/>
  <c r="K2215" i="1"/>
  <c r="K2172" i="1"/>
  <c r="K2130" i="1"/>
  <c r="K2087" i="1"/>
  <c r="K2044" i="1"/>
  <c r="K2002" i="1"/>
  <c r="K1959" i="1"/>
  <c r="K1916" i="1"/>
  <c r="K1874" i="1"/>
  <c r="K1831" i="1"/>
  <c r="K1788" i="1"/>
  <c r="K1746" i="1"/>
  <c r="K1703" i="1"/>
  <c r="K1660" i="1"/>
  <c r="K1615" i="1"/>
  <c r="K1558" i="1"/>
  <c r="K1501" i="1"/>
  <c r="K1445" i="1"/>
  <c r="K1387" i="1"/>
  <c r="K1330" i="1"/>
  <c r="K1274" i="1"/>
  <c r="K1217" i="1"/>
  <c r="K1159" i="1"/>
  <c r="K1103" i="1"/>
  <c r="K1046" i="1"/>
  <c r="K989" i="1"/>
  <c r="K933" i="1"/>
  <c r="K875" i="1"/>
  <c r="K818" i="1"/>
  <c r="K759" i="1"/>
  <c r="K683" i="1"/>
  <c r="K605" i="1"/>
  <c r="K531" i="1"/>
  <c r="K455" i="1"/>
  <c r="K379" i="1"/>
  <c r="K290" i="1"/>
  <c r="K187" i="1"/>
  <c r="K86" i="1"/>
  <c r="K4696" i="1"/>
  <c r="K4674" i="1"/>
  <c r="K4653" i="1"/>
  <c r="K4632" i="1"/>
  <c r="K4610" i="1"/>
  <c r="K4589" i="1"/>
  <c r="K4568" i="1"/>
  <c r="K4546" i="1"/>
  <c r="K4525" i="1"/>
  <c r="K4504" i="1"/>
  <c r="K4482" i="1"/>
  <c r="K4461" i="1"/>
  <c r="K4440" i="1"/>
  <c r="K4418" i="1"/>
  <c r="K4397" i="1"/>
  <c r="K4376" i="1"/>
  <c r="K4354" i="1"/>
  <c r="K4333" i="1"/>
  <c r="K4312" i="1"/>
  <c r="K4290" i="1"/>
  <c r="K4269" i="1"/>
  <c r="K4248" i="1"/>
  <c r="K4226" i="1"/>
  <c r="K4205" i="1"/>
  <c r="K4184" i="1"/>
  <c r="K4162" i="1"/>
  <c r="K4141" i="1"/>
  <c r="K4120" i="1"/>
  <c r="K4098" i="1"/>
  <c r="K4077" i="1"/>
  <c r="K4056" i="1"/>
  <c r="K4034" i="1"/>
  <c r="K4013" i="1"/>
  <c r="K3992" i="1"/>
  <c r="K3970" i="1"/>
  <c r="K3949" i="1"/>
  <c r="K3928" i="1"/>
  <c r="K3906" i="1"/>
  <c r="K3885" i="1"/>
  <c r="K3864" i="1"/>
  <c r="K3842" i="1"/>
  <c r="K3821" i="1"/>
  <c r="K3800" i="1"/>
  <c r="K3778" i="1"/>
  <c r="K3757" i="1"/>
  <c r="K3736" i="1"/>
  <c r="K3714" i="1"/>
  <c r="K3693" i="1"/>
  <c r="K3672" i="1"/>
  <c r="K3650" i="1"/>
  <c r="K3629" i="1"/>
  <c r="K3608" i="1"/>
  <c r="K3586" i="1"/>
  <c r="K4682" i="1"/>
  <c r="K4661" i="1"/>
  <c r="K4640" i="1"/>
  <c r="K4618" i="1"/>
  <c r="K4597" i="1"/>
  <c r="K4576" i="1"/>
  <c r="K4554" i="1"/>
  <c r="K4533" i="1"/>
  <c r="K4512" i="1"/>
  <c r="K4490" i="1"/>
  <c r="K4469" i="1"/>
  <c r="K4448" i="1"/>
  <c r="K4426" i="1"/>
  <c r="K4405" i="1"/>
  <c r="K4384" i="1"/>
  <c r="K4362" i="1"/>
  <c r="K4341" i="1"/>
  <c r="K4320" i="1"/>
  <c r="K4298" i="1"/>
  <c r="K4277" i="1"/>
  <c r="K4256" i="1"/>
  <c r="K4234" i="1"/>
  <c r="K4213" i="1"/>
  <c r="K4192" i="1"/>
  <c r="K4170" i="1"/>
  <c r="K4149" i="1"/>
  <c r="K4128" i="1"/>
  <c r="K4106" i="1"/>
  <c r="K4085" i="1"/>
  <c r="K4064" i="1"/>
  <c r="K4042" i="1"/>
  <c r="K4021" i="1"/>
  <c r="K4000" i="1"/>
  <c r="K3978" i="1"/>
  <c r="K3957" i="1"/>
  <c r="K3936" i="1"/>
  <c r="K3914" i="1"/>
  <c r="K3893" i="1"/>
  <c r="K3872" i="1"/>
  <c r="K3850" i="1"/>
  <c r="K3829" i="1"/>
  <c r="K3808" i="1"/>
  <c r="K3786" i="1"/>
  <c r="K3765" i="1"/>
  <c r="K3744" i="1"/>
  <c r="K3722" i="1"/>
  <c r="K3701" i="1"/>
  <c r="K3680" i="1"/>
  <c r="K3658" i="1"/>
  <c r="K3637" i="1"/>
  <c r="K3616" i="1"/>
  <c r="K3594" i="1"/>
  <c r="K3573" i="1"/>
  <c r="K3552" i="1"/>
  <c r="K3530" i="1"/>
  <c r="K3509" i="1"/>
  <c r="K3488" i="1"/>
  <c r="K3466" i="1"/>
  <c r="K3445" i="1"/>
  <c r="K3424" i="1"/>
  <c r="K3402" i="1"/>
  <c r="K3381" i="1"/>
  <c r="K3360" i="1"/>
  <c r="K3338" i="1"/>
  <c r="K3307" i="1"/>
  <c r="K3264" i="1"/>
  <c r="K3222" i="1"/>
  <c r="K3179" i="1"/>
  <c r="K3136" i="1"/>
  <c r="K3094" i="1"/>
  <c r="K3051" i="1"/>
  <c r="K3008" i="1"/>
  <c r="K2966" i="1"/>
  <c r="K2923" i="1"/>
  <c r="K2880" i="1"/>
  <c r="K2838" i="1"/>
  <c r="K2795" i="1"/>
  <c r="K2752" i="1"/>
  <c r="K2710" i="1"/>
  <c r="K2667" i="1"/>
  <c r="K2624" i="1"/>
  <c r="K2582" i="1"/>
  <c r="K2539" i="1"/>
  <c r="K2496" i="1"/>
  <c r="K2454" i="1"/>
  <c r="K2411" i="1"/>
  <c r="K2368" i="1"/>
  <c r="K2326" i="1"/>
  <c r="K2283" i="1"/>
  <c r="K2240" i="1"/>
  <c r="K2198" i="1"/>
  <c r="K2155" i="1"/>
  <c r="K2112" i="1"/>
  <c r="K2070" i="1"/>
  <c r="K2027" i="1"/>
  <c r="K1984" i="1"/>
  <c r="K1942" i="1"/>
  <c r="K1899" i="1"/>
  <c r="K1856" i="1"/>
  <c r="K1814" i="1"/>
  <c r="K1771" i="1"/>
  <c r="K1728" i="1"/>
  <c r="K1686" i="1"/>
  <c r="K1643" i="1"/>
  <c r="K1591" i="1"/>
  <c r="K1535" i="1"/>
  <c r="K1478" i="1"/>
  <c r="K1421" i="1"/>
  <c r="K1365" i="1"/>
  <c r="K1307" i="1"/>
  <c r="K1250" i="1"/>
  <c r="K1194" i="1"/>
  <c r="K1137" i="1"/>
  <c r="K1079" i="1"/>
  <c r="K1023" i="1"/>
  <c r="K966" i="1"/>
  <c r="K909" i="1"/>
  <c r="K853" i="1"/>
  <c r="K795" i="1"/>
  <c r="K727" i="1"/>
  <c r="K652" i="1"/>
  <c r="K576" i="1"/>
  <c r="K499" i="1"/>
  <c r="K424" i="1"/>
  <c r="K348" i="1"/>
  <c r="K247" i="1"/>
  <c r="K147" i="1"/>
  <c r="K44" i="1"/>
  <c r="K4686" i="1"/>
  <c r="K4665" i="1"/>
  <c r="K4644" i="1"/>
  <c r="K4622" i="1"/>
  <c r="K4601" i="1"/>
  <c r="K4580" i="1"/>
  <c r="K4558" i="1"/>
  <c r="K4537" i="1"/>
  <c r="K4516" i="1"/>
  <c r="K4494" i="1"/>
  <c r="K4473" i="1"/>
  <c r="K4452" i="1"/>
  <c r="K4430" i="1"/>
  <c r="K4409" i="1"/>
  <c r="K4388" i="1"/>
  <c r="K4366" i="1"/>
  <c r="K4345" i="1"/>
  <c r="K4324" i="1"/>
  <c r="K4302" i="1"/>
  <c r="K4281" i="1"/>
  <c r="K4260" i="1"/>
  <c r="K4238" i="1"/>
  <c r="K4217" i="1"/>
  <c r="K4196" i="1"/>
  <c r="K4174" i="1"/>
  <c r="K4153" i="1"/>
  <c r="K4132" i="1"/>
  <c r="K4110" i="1"/>
  <c r="K4089" i="1"/>
  <c r="K4068" i="1"/>
  <c r="K4046" i="1"/>
  <c r="K4025" i="1"/>
  <c r="K4004" i="1"/>
  <c r="K3982" i="1"/>
  <c r="K3961" i="1"/>
  <c r="K3940" i="1"/>
  <c r="K3918" i="1"/>
  <c r="K3897" i="1"/>
  <c r="K3876" i="1"/>
  <c r="K3854" i="1"/>
  <c r="K3833" i="1"/>
  <c r="K3812" i="1"/>
  <c r="K3790" i="1"/>
  <c r="K3769" i="1"/>
  <c r="K3748" i="1"/>
  <c r="K3726" i="1"/>
  <c r="K3705" i="1"/>
  <c r="K3684" i="1"/>
  <c r="K3662" i="1"/>
  <c r="K3641" i="1"/>
  <c r="K3620" i="1"/>
  <c r="K3598" i="1"/>
  <c r="K3577" i="1"/>
  <c r="K3556" i="1"/>
  <c r="K3534" i="1"/>
  <c r="K3513" i="1"/>
  <c r="K3492" i="1"/>
  <c r="K3470" i="1"/>
  <c r="K3449" i="1"/>
  <c r="K3428" i="1"/>
  <c r="K3406" i="1"/>
  <c r="K3385" i="1"/>
  <c r="K3364" i="1"/>
  <c r="K3342" i="1"/>
  <c r="K3314" i="1"/>
  <c r="K3271" i="1"/>
  <c r="K3228" i="1"/>
  <c r="K3186" i="1"/>
  <c r="K3143" i="1"/>
  <c r="K3100" i="1"/>
  <c r="K3058" i="1"/>
  <c r="K3015" i="1"/>
  <c r="K2972" i="1"/>
  <c r="K2930" i="1"/>
  <c r="K2887" i="1"/>
  <c r="K2844" i="1"/>
  <c r="K2802" i="1"/>
  <c r="K2759" i="1"/>
  <c r="K2716" i="1"/>
  <c r="K2674" i="1"/>
  <c r="K2631" i="1"/>
  <c r="K2588" i="1"/>
  <c r="K2546" i="1"/>
  <c r="K2503" i="1"/>
  <c r="K2460" i="1"/>
  <c r="K2418" i="1"/>
  <c r="K2375" i="1"/>
  <c r="K2332" i="1"/>
  <c r="K2290" i="1"/>
  <c r="K2247" i="1"/>
  <c r="K2204" i="1"/>
  <c r="K2162" i="1"/>
  <c r="K2119" i="1"/>
  <c r="K2076" i="1"/>
  <c r="K2034" i="1"/>
  <c r="K1991" i="1"/>
  <c r="K1948" i="1"/>
  <c r="K1906" i="1"/>
  <c r="K1863" i="1"/>
  <c r="K1820" i="1"/>
  <c r="K1778" i="1"/>
  <c r="K1735" i="1"/>
  <c r="K1692" i="1"/>
  <c r="K1650" i="1"/>
  <c r="K1601" i="1"/>
  <c r="K1543" i="1"/>
  <c r="K1487" i="1"/>
  <c r="K1430" i="1"/>
  <c r="K1373" i="1"/>
  <c r="K1317" i="1"/>
  <c r="K1259" i="1"/>
  <c r="K1202" i="1"/>
  <c r="K1146" i="1"/>
  <c r="K1089" i="1"/>
  <c r="K1031" i="1"/>
  <c r="K975" i="1"/>
  <c r="K918" i="1"/>
  <c r="K861" i="1"/>
  <c r="K805" i="1"/>
  <c r="K739" i="1"/>
  <c r="K663" i="1"/>
  <c r="K588" i="1"/>
  <c r="K512" i="1"/>
  <c r="K435" i="1"/>
  <c r="K360" i="1"/>
  <c r="K263" i="1"/>
  <c r="K162" i="1"/>
  <c r="K62" i="1"/>
  <c r="K4690" i="1"/>
  <c r="K4669" i="1"/>
  <c r="K4648" i="1"/>
  <c r="K4626" i="1"/>
  <c r="K4605" i="1"/>
  <c r="K4584" i="1"/>
  <c r="K4562" i="1"/>
  <c r="K4541" i="1"/>
  <c r="K4520" i="1"/>
  <c r="K4498" i="1"/>
  <c r="K4477" i="1"/>
  <c r="K4456" i="1"/>
  <c r="K4434" i="1"/>
  <c r="K4413" i="1"/>
  <c r="K4392" i="1"/>
  <c r="K4370" i="1"/>
  <c r="K4349" i="1"/>
  <c r="K4328" i="1"/>
  <c r="K4306" i="1"/>
  <c r="K4285" i="1"/>
  <c r="K4264" i="1"/>
  <c r="K4242" i="1"/>
  <c r="K4221" i="1"/>
  <c r="K4200" i="1"/>
  <c r="K4178" i="1"/>
  <c r="K4157" i="1"/>
  <c r="K4136" i="1"/>
  <c r="K4114" i="1"/>
  <c r="K4093" i="1"/>
  <c r="K4072" i="1"/>
  <c r="K4050" i="1"/>
  <c r="K4029" i="1"/>
  <c r="K4008" i="1"/>
  <c r="K3986" i="1"/>
  <c r="K3965" i="1"/>
  <c r="K3944" i="1"/>
  <c r="K3922" i="1"/>
  <c r="K3901" i="1"/>
  <c r="K3880" i="1"/>
  <c r="K3858" i="1"/>
  <c r="K3837" i="1"/>
  <c r="K3816" i="1"/>
  <c r="K3794" i="1"/>
  <c r="K3773" i="1"/>
  <c r="K3752" i="1"/>
  <c r="K3730" i="1"/>
  <c r="K3709" i="1"/>
  <c r="K3688" i="1"/>
  <c r="K3666" i="1"/>
  <c r="K3645" i="1"/>
  <c r="K3624" i="1"/>
  <c r="K3602" i="1"/>
  <c r="K3581" i="1"/>
  <c r="K3560" i="1"/>
  <c r="K3538" i="1"/>
  <c r="K3517" i="1"/>
  <c r="K3496" i="1"/>
  <c r="K4677" i="1"/>
  <c r="K4656" i="1"/>
  <c r="K4634" i="1"/>
  <c r="K4613" i="1"/>
  <c r="K4592" i="1"/>
  <c r="K4570" i="1"/>
  <c r="K4549" i="1"/>
  <c r="K4528" i="1"/>
  <c r="K4506" i="1"/>
  <c r="K4485" i="1"/>
  <c r="K4464" i="1"/>
  <c r="K4442" i="1"/>
  <c r="K4421" i="1"/>
  <c r="K4400" i="1"/>
  <c r="K4378" i="1"/>
  <c r="K4357" i="1"/>
  <c r="K4336" i="1"/>
  <c r="K4314" i="1"/>
  <c r="K4293" i="1"/>
  <c r="K4272" i="1"/>
  <c r="K4250" i="1"/>
  <c r="K4229" i="1"/>
  <c r="K4208" i="1"/>
  <c r="K4186" i="1"/>
  <c r="K4165" i="1"/>
  <c r="K4144" i="1"/>
  <c r="K4122" i="1"/>
  <c r="K4101" i="1"/>
  <c r="K4080" i="1"/>
  <c r="K4058" i="1"/>
  <c r="K4037" i="1"/>
  <c r="K4016" i="1"/>
  <c r="K3994" i="1"/>
  <c r="K3973" i="1"/>
  <c r="K3952" i="1"/>
  <c r="K3930" i="1"/>
  <c r="K3909" i="1"/>
  <c r="K3888" i="1"/>
  <c r="K3866" i="1"/>
  <c r="K3845" i="1"/>
  <c r="K3824" i="1"/>
  <c r="K3802" i="1"/>
  <c r="K3781" i="1"/>
  <c r="K3760" i="1"/>
  <c r="K3738" i="1"/>
  <c r="K3717" i="1"/>
  <c r="K3696" i="1"/>
  <c r="K3674" i="1"/>
  <c r="K3653" i="1"/>
  <c r="K3632" i="1"/>
  <c r="K3610" i="1"/>
  <c r="K3589" i="1"/>
  <c r="K3568" i="1"/>
  <c r="K3546" i="1"/>
  <c r="K3525" i="1"/>
  <c r="K3504" i="1"/>
  <c r="K3482" i="1"/>
  <c r="K3461" i="1"/>
  <c r="K3440" i="1"/>
  <c r="K3418" i="1"/>
  <c r="K3397" i="1"/>
  <c r="K3376" i="1"/>
  <c r="K3354" i="1"/>
  <c r="K3333" i="1"/>
  <c r="K3296" i="1"/>
  <c r="K3254" i="1"/>
  <c r="K3211" i="1"/>
  <c r="K3168" i="1"/>
  <c r="K3126" i="1"/>
  <c r="K3083" i="1"/>
  <c r="K3040" i="1"/>
  <c r="K2998" i="1"/>
  <c r="K2955" i="1"/>
  <c r="K2912" i="1"/>
  <c r="K2870" i="1"/>
  <c r="K2827" i="1"/>
  <c r="K2784" i="1"/>
  <c r="K2742" i="1"/>
  <c r="K2699" i="1"/>
  <c r="K2656" i="1"/>
  <c r="K2614" i="1"/>
  <c r="K2571" i="1"/>
  <c r="K2528" i="1"/>
  <c r="K2486" i="1"/>
  <c r="K2443" i="1"/>
  <c r="K2400" i="1"/>
  <c r="K2358" i="1"/>
  <c r="K2315" i="1"/>
  <c r="K2272" i="1"/>
  <c r="K2230" i="1"/>
  <c r="K2187" i="1"/>
  <c r="K2144" i="1"/>
  <c r="K2102" i="1"/>
  <c r="K2059" i="1"/>
  <c r="K2016" i="1"/>
  <c r="K1974" i="1"/>
  <c r="K1931" i="1"/>
  <c r="K1888" i="1"/>
  <c r="K1846" i="1"/>
  <c r="K1803" i="1"/>
  <c r="K1760" i="1"/>
  <c r="K1718" i="1"/>
  <c r="K1675" i="1"/>
  <c r="K1632" i="1"/>
  <c r="K1578" i="1"/>
  <c r="K1521" i="1"/>
  <c r="K1463" i="1"/>
  <c r="K1407" i="1"/>
  <c r="K1350" i="1"/>
  <c r="K1293" i="1"/>
  <c r="K1237" i="1"/>
  <c r="K1179" i="1"/>
  <c r="K1122" i="1"/>
  <c r="K1066" i="1"/>
  <c r="K1009" i="1"/>
  <c r="K951" i="1"/>
  <c r="K895" i="1"/>
  <c r="K838" i="1"/>
  <c r="K781" i="1"/>
  <c r="K709" i="1"/>
  <c r="K632" i="1"/>
  <c r="K556" i="1"/>
  <c r="K481" i="1"/>
  <c r="K405" i="1"/>
  <c r="K322" i="1"/>
  <c r="K222" i="1"/>
  <c r="K120" i="1"/>
  <c r="K19" i="1"/>
  <c r="K4681" i="1"/>
  <c r="K4660" i="1"/>
  <c r="K4638" i="1"/>
  <c r="K4617" i="1"/>
  <c r="K4596" i="1"/>
  <c r="K4574" i="1"/>
  <c r="K4553" i="1"/>
  <c r="K4532" i="1"/>
  <c r="K4510" i="1"/>
  <c r="K4489" i="1"/>
  <c r="K4468" i="1"/>
  <c r="K4446" i="1"/>
  <c r="K4425" i="1"/>
  <c r="K4404" i="1"/>
  <c r="K4382" i="1"/>
  <c r="K4361" i="1"/>
  <c r="K4340" i="1"/>
  <c r="K4318" i="1"/>
  <c r="K4297" i="1"/>
  <c r="K4276" i="1"/>
  <c r="K4254" i="1"/>
  <c r="K4233" i="1"/>
  <c r="K4212" i="1"/>
  <c r="K4190" i="1"/>
  <c r="K4169" i="1"/>
  <c r="K4148" i="1"/>
  <c r="K4126" i="1"/>
  <c r="K4105" i="1"/>
  <c r="K4084" i="1"/>
  <c r="K4062" i="1"/>
  <c r="K4041" i="1"/>
  <c r="K4020" i="1"/>
  <c r="K3998" i="1"/>
  <c r="K3977" i="1"/>
  <c r="K3956" i="1"/>
  <c r="K3934" i="1"/>
  <c r="K3913" i="1"/>
  <c r="K3892" i="1"/>
  <c r="K3870" i="1"/>
  <c r="K3849" i="1"/>
  <c r="K3828" i="1"/>
  <c r="K3806" i="1"/>
  <c r="K3785" i="1"/>
  <c r="K3764" i="1"/>
  <c r="K3742" i="1"/>
  <c r="K3721" i="1"/>
  <c r="K3700" i="1"/>
  <c r="K3678" i="1"/>
  <c r="K3657" i="1"/>
  <c r="K3636" i="1"/>
  <c r="K3614" i="1"/>
  <c r="K3593" i="1"/>
  <c r="K3572" i="1"/>
  <c r="K3550" i="1"/>
  <c r="K3529" i="1"/>
  <c r="K3508" i="1"/>
  <c r="K3486" i="1"/>
  <c r="K3465" i="1"/>
  <c r="K3444" i="1"/>
  <c r="K3422" i="1"/>
  <c r="K3401" i="1"/>
  <c r="K3380" i="1"/>
  <c r="K3358" i="1"/>
  <c r="K3337" i="1"/>
  <c r="K3303" i="1"/>
  <c r="K3260" i="1"/>
  <c r="K3218" i="1"/>
  <c r="K3175" i="1"/>
  <c r="K3132" i="1"/>
  <c r="K3090" i="1"/>
  <c r="K3047" i="1"/>
  <c r="K3004" i="1"/>
  <c r="K2962" i="1"/>
  <c r="K2919" i="1"/>
  <c r="K2876" i="1"/>
  <c r="K2834" i="1"/>
  <c r="K2791" i="1"/>
  <c r="K2748" i="1"/>
  <c r="K2706" i="1"/>
  <c r="K2663" i="1"/>
  <c r="K2620" i="1"/>
  <c r="K2578" i="1"/>
  <c r="K2535" i="1"/>
  <c r="K2492" i="1"/>
  <c r="K2450" i="1"/>
  <c r="K2407" i="1"/>
  <c r="K2364" i="1"/>
  <c r="K2322" i="1"/>
  <c r="K2279" i="1"/>
  <c r="K2236" i="1"/>
  <c r="K2194" i="1"/>
  <c r="K2151" i="1"/>
  <c r="K2108" i="1"/>
  <c r="K2066" i="1"/>
  <c r="K2023" i="1"/>
  <c r="K1980" i="1"/>
  <c r="K1938" i="1"/>
  <c r="K1895" i="1"/>
  <c r="K1852" i="1"/>
  <c r="K1810" i="1"/>
  <c r="K1767" i="1"/>
  <c r="K1724" i="1"/>
  <c r="K1682" i="1"/>
  <c r="K1639" i="1"/>
  <c r="K1586" i="1"/>
  <c r="K1530" i="1"/>
  <c r="K1473" i="1"/>
  <c r="K1415" i="1"/>
  <c r="K1359" i="1"/>
  <c r="K1302" i="1"/>
  <c r="K1245" i="1"/>
  <c r="K1189" i="1"/>
  <c r="K1131" i="1"/>
  <c r="K1074" i="1"/>
  <c r="K1018" i="1"/>
  <c r="K961" i="1"/>
  <c r="K903" i="1"/>
  <c r="K847" i="1"/>
  <c r="K790" i="1"/>
  <c r="K720" i="1"/>
  <c r="K645" i="1"/>
  <c r="K568" i="1"/>
  <c r="K492" i="1"/>
  <c r="K417" i="1"/>
  <c r="K339" i="1"/>
  <c r="K236" i="1"/>
  <c r="K136" i="1"/>
  <c r="K35" i="1"/>
  <c r="K4685" i="1"/>
  <c r="K4664" i="1"/>
  <c r="K4642" i="1"/>
  <c r="K4621" i="1"/>
  <c r="K4600" i="1"/>
  <c r="K4578" i="1"/>
  <c r="K4557" i="1"/>
  <c r="K4536" i="1"/>
  <c r="K4514" i="1"/>
  <c r="K4493" i="1"/>
  <c r="K4472" i="1"/>
  <c r="K4450" i="1"/>
  <c r="K4429" i="1"/>
  <c r="K4408" i="1"/>
  <c r="K4386" i="1"/>
  <c r="K4365" i="1"/>
  <c r="K4344" i="1"/>
  <c r="K4322" i="1"/>
  <c r="K4301" i="1"/>
  <c r="K4280" i="1"/>
  <c r="K4258" i="1"/>
  <c r="K4237" i="1"/>
  <c r="K4216" i="1"/>
  <c r="K4194" i="1"/>
  <c r="K4173" i="1"/>
  <c r="K4152" i="1"/>
  <c r="K4130" i="1"/>
  <c r="K4109" i="1"/>
  <c r="K4088" i="1"/>
  <c r="K4066" i="1"/>
  <c r="K4045" i="1"/>
  <c r="K4024" i="1"/>
  <c r="K4002" i="1"/>
  <c r="K3981" i="1"/>
  <c r="K3960" i="1"/>
  <c r="K3938" i="1"/>
  <c r="K3917" i="1"/>
  <c r="K3896" i="1"/>
  <c r="K3874" i="1"/>
  <c r="K3853" i="1"/>
  <c r="K3832" i="1"/>
  <c r="K3810" i="1"/>
  <c r="K3789" i="1"/>
  <c r="K3768" i="1"/>
  <c r="K3746" i="1"/>
  <c r="K3725" i="1"/>
  <c r="K3704" i="1"/>
  <c r="K3682" i="1"/>
  <c r="K3661" i="1"/>
  <c r="K3640" i="1"/>
  <c r="K3618" i="1"/>
  <c r="K3597" i="1"/>
  <c r="K3576" i="1"/>
  <c r="K3554" i="1"/>
  <c r="K3533" i="1"/>
  <c r="K3512" i="1"/>
  <c r="K3490" i="1"/>
  <c r="K3469" i="1"/>
  <c r="K3448" i="1"/>
  <c r="K3426" i="1"/>
  <c r="K3405" i="1"/>
  <c r="K3384" i="1"/>
  <c r="K3362" i="1"/>
  <c r="K3341" i="1"/>
  <c r="K3312" i="1"/>
  <c r="K3270" i="1"/>
  <c r="K3227" i="1"/>
  <c r="K3184" i="1"/>
  <c r="K3142" i="1"/>
  <c r="K3099" i="1"/>
  <c r="K3056" i="1"/>
  <c r="K3014" i="1"/>
  <c r="K2971" i="1"/>
  <c r="K2928" i="1"/>
  <c r="K2886" i="1"/>
  <c r="K3174" i="1"/>
  <c r="K3131" i="1"/>
  <c r="K3088" i="1"/>
  <c r="K3046" i="1"/>
  <c r="K3003" i="1"/>
  <c r="K2960" i="1"/>
  <c r="K2918" i="1"/>
  <c r="K2875" i="1"/>
  <c r="K2832" i="1"/>
  <c r="K2790" i="1"/>
  <c r="K2747" i="1"/>
  <c r="K2704" i="1"/>
  <c r="K2662" i="1"/>
  <c r="K2619" i="1"/>
  <c r="K2576" i="1"/>
  <c r="K2534" i="1"/>
  <c r="K2491" i="1"/>
  <c r="K2448" i="1"/>
  <c r="K2406" i="1"/>
  <c r="K2363" i="1"/>
  <c r="K2320" i="1"/>
  <c r="K2278" i="1"/>
  <c r="K2235" i="1"/>
  <c r="K2192" i="1"/>
  <c r="K2150" i="1"/>
  <c r="K2107" i="1"/>
  <c r="K2064" i="1"/>
  <c r="K2022" i="1"/>
  <c r="K1979" i="1"/>
  <c r="K1936" i="1"/>
  <c r="K1894" i="1"/>
  <c r="K1851" i="1"/>
  <c r="K1808" i="1"/>
  <c r="K1766" i="1"/>
  <c r="K1723" i="1"/>
  <c r="K1680" i="1"/>
  <c r="K1638" i="1"/>
  <c r="K1585" i="1"/>
  <c r="K1527" i="1"/>
  <c r="K1471" i="1"/>
  <c r="K1414" i="1"/>
  <c r="K1357" i="1"/>
  <c r="K1301" i="1"/>
  <c r="K1243" i="1"/>
  <c r="K1186" i="1"/>
  <c r="K1130" i="1"/>
  <c r="K1073" i="1"/>
  <c r="K1015" i="1"/>
  <c r="K959" i="1"/>
  <c r="K902" i="1"/>
  <c r="K845" i="1"/>
  <c r="K789" i="1"/>
  <c r="K717" i="1"/>
  <c r="K641" i="1"/>
  <c r="K567" i="1"/>
  <c r="K491" i="1"/>
  <c r="K413" i="1"/>
  <c r="K336" i="1"/>
  <c r="K235" i="1"/>
  <c r="K134" i="1"/>
  <c r="K34" i="1"/>
  <c r="K4684" i="1"/>
  <c r="K4662" i="1"/>
  <c r="K4641" i="1"/>
  <c r="K4620" i="1"/>
  <c r="K4598" i="1"/>
  <c r="K4577" i="1"/>
  <c r="K4556" i="1"/>
  <c r="K4534" i="1"/>
  <c r="K4513" i="1"/>
  <c r="K4492" i="1"/>
  <c r="K4470" i="1"/>
  <c r="K4449" i="1"/>
  <c r="K4428" i="1"/>
  <c r="K4406" i="1"/>
  <c r="K4385" i="1"/>
  <c r="K4364" i="1"/>
  <c r="K4342" i="1"/>
  <c r="K4321" i="1"/>
  <c r="K4300" i="1"/>
  <c r="K4278" i="1"/>
  <c r="K4257" i="1"/>
  <c r="K4236" i="1"/>
  <c r="K4214" i="1"/>
  <c r="K4193" i="1"/>
  <c r="K4172" i="1"/>
  <c r="K4150" i="1"/>
  <c r="K4129" i="1"/>
  <c r="K4108" i="1"/>
  <c r="K4086" i="1"/>
  <c r="K4065" i="1"/>
  <c r="K4044" i="1"/>
  <c r="K4022" i="1"/>
  <c r="K4001" i="1"/>
  <c r="K3980" i="1"/>
  <c r="K3958" i="1"/>
  <c r="K3937" i="1"/>
  <c r="K3916" i="1"/>
  <c r="K3894" i="1"/>
  <c r="K3873" i="1"/>
  <c r="K3852" i="1"/>
  <c r="K3830" i="1"/>
  <c r="K3809" i="1"/>
  <c r="K3788" i="1"/>
  <c r="K3766" i="1"/>
  <c r="K3745" i="1"/>
  <c r="K3724" i="1"/>
  <c r="K3702" i="1"/>
  <c r="K3681" i="1"/>
  <c r="K3660" i="1"/>
  <c r="K3638" i="1"/>
  <c r="K3617" i="1"/>
  <c r="K3596" i="1"/>
  <c r="K3574" i="1"/>
  <c r="K3553" i="1"/>
  <c r="K3532" i="1"/>
  <c r="K3510" i="1"/>
  <c r="K3489" i="1"/>
  <c r="K3468" i="1"/>
  <c r="K3446" i="1"/>
  <c r="K3425" i="1"/>
  <c r="K3404" i="1"/>
  <c r="K3382" i="1"/>
  <c r="K3361" i="1"/>
  <c r="K3340" i="1"/>
  <c r="K3308" i="1"/>
  <c r="K3266" i="1"/>
  <c r="K3223" i="1"/>
  <c r="K3180" i="1"/>
  <c r="K3138" i="1"/>
  <c r="K3095" i="1"/>
  <c r="K3052" i="1"/>
  <c r="K3010" i="1"/>
  <c r="K2967" i="1"/>
  <c r="K2924" i="1"/>
  <c r="K2882" i="1"/>
  <c r="K2839" i="1"/>
  <c r="K2796" i="1"/>
  <c r="K2754" i="1"/>
  <c r="K2711" i="1"/>
  <c r="K2668" i="1"/>
  <c r="K2626" i="1"/>
  <c r="K2583" i="1"/>
  <c r="K2540" i="1"/>
  <c r="K2498" i="1"/>
  <c r="K2455" i="1"/>
  <c r="K2412" i="1"/>
  <c r="K2370" i="1"/>
  <c r="K2327" i="1"/>
  <c r="K2284" i="1"/>
  <c r="K2242" i="1"/>
  <c r="K2199" i="1"/>
  <c r="K2156" i="1"/>
  <c r="K2114" i="1"/>
  <c r="K2071" i="1"/>
  <c r="K2028" i="1"/>
  <c r="K1986" i="1"/>
  <c r="K1943" i="1"/>
  <c r="K1900" i="1"/>
  <c r="K1858" i="1"/>
  <c r="K1815" i="1"/>
  <c r="K1772" i="1"/>
  <c r="K1730" i="1"/>
  <c r="K1687" i="1"/>
  <c r="K1644" i="1"/>
  <c r="K1594" i="1"/>
  <c r="K1537" i="1"/>
  <c r="K1479" i="1"/>
  <c r="K1423" i="1"/>
  <c r="K1366" i="1"/>
  <c r="K1309" i="1"/>
  <c r="K1253" i="1"/>
  <c r="K1195" i="1"/>
  <c r="K1138" i="1"/>
  <c r="K1082" i="1"/>
  <c r="K1025" i="1"/>
  <c r="K967" i="1"/>
  <c r="K911" i="1"/>
  <c r="K854" i="1"/>
  <c r="K797" i="1"/>
  <c r="K731" i="1"/>
  <c r="K653" i="1"/>
  <c r="K577" i="1"/>
  <c r="K503" i="1"/>
  <c r="K427" i="1"/>
  <c r="K349" i="1"/>
  <c r="K251" i="1"/>
  <c r="K150" i="1"/>
  <c r="K48" i="1"/>
  <c r="K3311" i="1"/>
  <c r="K3290" i="1"/>
  <c r="K3268" i="1"/>
  <c r="K3247" i="1"/>
  <c r="K3226" i="1"/>
  <c r="K3204" i="1"/>
  <c r="K3183" i="1"/>
  <c r="K3162" i="1"/>
  <c r="K3140" i="1"/>
  <c r="K3119" i="1"/>
  <c r="K3098" i="1"/>
  <c r="K3076" i="1"/>
  <c r="K3055" i="1"/>
  <c r="K3034" i="1"/>
  <c r="K3012" i="1"/>
  <c r="K2991" i="1"/>
  <c r="K2970" i="1"/>
  <c r="K2948" i="1"/>
  <c r="K2927" i="1"/>
  <c r="K2906" i="1"/>
  <c r="K2884" i="1"/>
  <c r="K2863" i="1"/>
  <c r="K2842" i="1"/>
  <c r="K2820" i="1"/>
  <c r="K2799" i="1"/>
  <c r="K2778" i="1"/>
  <c r="K2756" i="1"/>
  <c r="K2735" i="1"/>
  <c r="K2714" i="1"/>
  <c r="K2692" i="1"/>
  <c r="K2671" i="1"/>
  <c r="K2650" i="1"/>
  <c r="K2628" i="1"/>
  <c r="K2607" i="1"/>
  <c r="K2586" i="1"/>
  <c r="K2564" i="1"/>
  <c r="K2543" i="1"/>
  <c r="K2522" i="1"/>
  <c r="K2500" i="1"/>
  <c r="K2479" i="1"/>
  <c r="K2458" i="1"/>
  <c r="K2436" i="1"/>
  <c r="K2415" i="1"/>
  <c r="K2394" i="1"/>
  <c r="K2372" i="1"/>
  <c r="K2351" i="1"/>
  <c r="K2330" i="1"/>
  <c r="K2308" i="1"/>
  <c r="K2287" i="1"/>
  <c r="K2266" i="1"/>
  <c r="K2244" i="1"/>
  <c r="K2223" i="1"/>
  <c r="K2202" i="1"/>
  <c r="K2180" i="1"/>
  <c r="K2159" i="1"/>
  <c r="K2138" i="1"/>
  <c r="K2116" i="1"/>
  <c r="K2095" i="1"/>
  <c r="K2074" i="1"/>
  <c r="K2052" i="1"/>
  <c r="K2031" i="1"/>
  <c r="K2010" i="1"/>
  <c r="K1988" i="1"/>
  <c r="K1967" i="1"/>
  <c r="K1946" i="1"/>
  <c r="K1924" i="1"/>
  <c r="K1903" i="1"/>
  <c r="K1882" i="1"/>
  <c r="K1860" i="1"/>
  <c r="K1839" i="1"/>
  <c r="K1818" i="1"/>
  <c r="K1796" i="1"/>
  <c r="K1775" i="1"/>
  <c r="K1754" i="1"/>
  <c r="K1732" i="1"/>
  <c r="K1711" i="1"/>
  <c r="K1690" i="1"/>
  <c r="K1668" i="1"/>
  <c r="K1647" i="1"/>
  <c r="K1626" i="1"/>
  <c r="K1597" i="1"/>
  <c r="K1569" i="1"/>
  <c r="K1541" i="1"/>
  <c r="K1511" i="1"/>
  <c r="K1483" i="1"/>
  <c r="K1455" i="1"/>
  <c r="K1426" i="1"/>
  <c r="K1398" i="1"/>
  <c r="K1370" i="1"/>
  <c r="K1341" i="1"/>
  <c r="K1313" i="1"/>
  <c r="K1285" i="1"/>
  <c r="K1255" i="1"/>
  <c r="K1227" i="1"/>
  <c r="K1199" i="1"/>
  <c r="K1170" i="1"/>
  <c r="K1142" i="1"/>
  <c r="K1114" i="1"/>
  <c r="K1085" i="1"/>
  <c r="K1057" i="1"/>
  <c r="K1029" i="1"/>
  <c r="K999" i="1"/>
  <c r="K971" i="1"/>
  <c r="K943" i="1"/>
  <c r="K914" i="1"/>
  <c r="K886" i="1"/>
  <c r="K858" i="1"/>
  <c r="K829" i="1"/>
  <c r="K801" i="1"/>
  <c r="K773" i="1"/>
  <c r="K733" i="1"/>
  <c r="K696" i="1"/>
  <c r="K659" i="1"/>
  <c r="K620" i="1"/>
  <c r="K583" i="1"/>
  <c r="K545" i="1"/>
  <c r="K507" i="1"/>
  <c r="K469" i="1"/>
  <c r="K432" i="1"/>
  <c r="K392" i="1"/>
  <c r="K355" i="1"/>
  <c r="K307" i="1"/>
  <c r="K256" i="1"/>
  <c r="K206" i="1"/>
  <c r="K156" i="1"/>
  <c r="K104" i="1"/>
  <c r="K55" i="1"/>
  <c r="K4699" i="1"/>
  <c r="K4683" i="1"/>
  <c r="K4667" i="1"/>
  <c r="K4651" i="1"/>
  <c r="K4635" i="1"/>
  <c r="K4619" i="1"/>
  <c r="K4603" i="1"/>
  <c r="K4587" i="1"/>
  <c r="K4571" i="1"/>
  <c r="K4555" i="1"/>
  <c r="K4539" i="1"/>
  <c r="K4523" i="1"/>
  <c r="K4507" i="1"/>
  <c r="K4491" i="1"/>
  <c r="K4475" i="1"/>
  <c r="K4459" i="1"/>
  <c r="K4443" i="1"/>
  <c r="K4427" i="1"/>
  <c r="K4411" i="1"/>
  <c r="K4395" i="1"/>
  <c r="K4379" i="1"/>
  <c r="K4363" i="1"/>
  <c r="K3565" i="1"/>
  <c r="K3544" i="1"/>
  <c r="K3522" i="1"/>
  <c r="K3501" i="1"/>
  <c r="K3480" i="1"/>
  <c r="K3458" i="1"/>
  <c r="K3437" i="1"/>
  <c r="K3416" i="1"/>
  <c r="K3394" i="1"/>
  <c r="K3373" i="1"/>
  <c r="K3352" i="1"/>
  <c r="K3330" i="1"/>
  <c r="K3291" i="1"/>
  <c r="K3248" i="1"/>
  <c r="K3206" i="1"/>
  <c r="K3163" i="1"/>
  <c r="K3120" i="1"/>
  <c r="K3078" i="1"/>
  <c r="K3035" i="1"/>
  <c r="K2992" i="1"/>
  <c r="K2950" i="1"/>
  <c r="K2907" i="1"/>
  <c r="K2864" i="1"/>
  <c r="K2822" i="1"/>
  <c r="K2779" i="1"/>
  <c r="K2736" i="1"/>
  <c r="K2694" i="1"/>
  <c r="K2651" i="1"/>
  <c r="K2608" i="1"/>
  <c r="K2566" i="1"/>
  <c r="K2523" i="1"/>
  <c r="K2480" i="1"/>
  <c r="K2438" i="1"/>
  <c r="K2395" i="1"/>
  <c r="K2352" i="1"/>
  <c r="K2310" i="1"/>
  <c r="K2267" i="1"/>
  <c r="K2224" i="1"/>
  <c r="K2182" i="1"/>
  <c r="K2139" i="1"/>
  <c r="K2096" i="1"/>
  <c r="K2054" i="1"/>
  <c r="K2011" i="1"/>
  <c r="K1968" i="1"/>
  <c r="K1926" i="1"/>
  <c r="K1883" i="1"/>
  <c r="K1840" i="1"/>
  <c r="K1798" i="1"/>
  <c r="K1755" i="1"/>
  <c r="K1712" i="1"/>
  <c r="K1670" i="1"/>
  <c r="K1627" i="1"/>
  <c r="K1570" i="1"/>
  <c r="K1514" i="1"/>
  <c r="K1457" i="1"/>
  <c r="K1399" i="1"/>
  <c r="K1343" i="1"/>
  <c r="K1286" i="1"/>
  <c r="K1229" i="1"/>
  <c r="K1173" i="1"/>
  <c r="K1115" i="1"/>
  <c r="K1058" i="1"/>
  <c r="K1002" i="1"/>
  <c r="K945" i="1"/>
  <c r="K887" i="1"/>
  <c r="K831" i="1"/>
  <c r="K774" i="1"/>
  <c r="K699" i="1"/>
  <c r="K624" i="1"/>
  <c r="K547" i="1"/>
  <c r="K471" i="1"/>
  <c r="K396" i="1"/>
  <c r="K311" i="1"/>
  <c r="K208" i="1"/>
  <c r="K108" i="1"/>
  <c r="K7" i="1"/>
  <c r="K4678" i="1"/>
  <c r="K4657" i="1"/>
  <c r="K4636" i="1"/>
  <c r="K4614" i="1"/>
  <c r="K4593" i="1"/>
  <c r="K4572" i="1"/>
  <c r="K4550" i="1"/>
  <c r="K4529" i="1"/>
  <c r="K4508" i="1"/>
  <c r="K4486" i="1"/>
  <c r="K4465" i="1"/>
  <c r="K4444" i="1"/>
  <c r="K4422" i="1"/>
  <c r="K4401" i="1"/>
  <c r="K4380" i="1"/>
  <c r="K4358" i="1"/>
  <c r="K4337" i="1"/>
  <c r="K4316" i="1"/>
  <c r="K4294" i="1"/>
  <c r="K4273" i="1"/>
  <c r="K4252" i="1"/>
  <c r="K4230" i="1"/>
  <c r="K4209" i="1"/>
  <c r="K4188" i="1"/>
  <c r="K4166" i="1"/>
  <c r="K4145" i="1"/>
  <c r="K4124" i="1"/>
  <c r="K4102" i="1"/>
  <c r="K4081" i="1"/>
  <c r="K4060" i="1"/>
  <c r="K4038" i="1"/>
  <c r="K4017" i="1"/>
  <c r="K3996" i="1"/>
  <c r="K3974" i="1"/>
  <c r="K3953" i="1"/>
  <c r="K3932" i="1"/>
  <c r="K3910" i="1"/>
  <c r="K3889" i="1"/>
  <c r="K3868" i="1"/>
  <c r="K3846" i="1"/>
  <c r="K3825" i="1"/>
  <c r="K3804" i="1"/>
  <c r="K3782" i="1"/>
  <c r="K3761" i="1"/>
  <c r="K3740" i="1"/>
  <c r="K3718" i="1"/>
  <c r="K3697" i="1"/>
  <c r="K3676" i="1"/>
  <c r="K3654" i="1"/>
  <c r="K3633" i="1"/>
  <c r="K3612" i="1"/>
  <c r="K3590" i="1"/>
  <c r="K3569" i="1"/>
  <c r="K3548" i="1"/>
  <c r="K3526" i="1"/>
  <c r="K3505" i="1"/>
  <c r="K3484" i="1"/>
  <c r="K3462" i="1"/>
  <c r="K3441" i="1"/>
  <c r="K3420" i="1"/>
  <c r="K3398" i="1"/>
  <c r="K3377" i="1"/>
  <c r="K3356" i="1"/>
  <c r="K3334" i="1"/>
  <c r="K3298" i="1"/>
  <c r="K3255" i="1"/>
  <c r="K3212" i="1"/>
  <c r="K3170" i="1"/>
  <c r="K3127" i="1"/>
  <c r="K3084" i="1"/>
  <c r="K3042" i="1"/>
  <c r="K2999" i="1"/>
  <c r="K2956" i="1"/>
  <c r="K2914" i="1"/>
  <c r="K2871" i="1"/>
  <c r="K2828" i="1"/>
  <c r="K2786" i="1"/>
  <c r="K2743" i="1"/>
  <c r="K2700" i="1"/>
  <c r="K2658" i="1"/>
  <c r="K2615" i="1"/>
  <c r="K2572" i="1"/>
  <c r="K2530" i="1"/>
  <c r="K2487" i="1"/>
  <c r="K2444" i="1"/>
  <c r="K2402" i="1"/>
  <c r="K2359" i="1"/>
  <c r="K2316" i="1"/>
  <c r="K2274" i="1"/>
  <c r="K2231" i="1"/>
  <c r="K2188" i="1"/>
  <c r="K2146" i="1"/>
  <c r="K2103" i="1"/>
  <c r="K2060" i="1"/>
  <c r="K2018" i="1"/>
  <c r="K1975" i="1"/>
  <c r="K1932" i="1"/>
  <c r="K1890" i="1"/>
  <c r="K1847" i="1"/>
  <c r="K1804" i="1"/>
  <c r="K1762" i="1"/>
  <c r="K1719" i="1"/>
  <c r="K1676" i="1"/>
  <c r="K1634" i="1"/>
  <c r="K1579" i="1"/>
  <c r="K1522" i="1"/>
  <c r="K1466" i="1"/>
  <c r="K1409" i="1"/>
  <c r="K1351" i="1"/>
  <c r="K1295" i="1"/>
  <c r="K1238" i="1"/>
  <c r="K1181" i="1"/>
  <c r="K1125" i="1"/>
  <c r="K1067" i="1"/>
  <c r="K1010" i="1"/>
  <c r="K954" i="1"/>
  <c r="K897" i="1"/>
  <c r="K839" i="1"/>
  <c r="K783" i="1"/>
  <c r="K711" i="1"/>
  <c r="K635" i="1"/>
  <c r="K560" i="1"/>
  <c r="K483" i="1"/>
  <c r="K407" i="1"/>
  <c r="K327" i="1"/>
  <c r="K226" i="1"/>
  <c r="K123" i="1"/>
  <c r="K23" i="1"/>
  <c r="K3306" i="1"/>
  <c r="K3284" i="1"/>
  <c r="K3263" i="1"/>
  <c r="K3242" i="1"/>
  <c r="K3220" i="1"/>
  <c r="K3199" i="1"/>
  <c r="K3178" i="1"/>
  <c r="K3156" i="1"/>
  <c r="K3135" i="1"/>
  <c r="K3114" i="1"/>
  <c r="K3092" i="1"/>
  <c r="K3071" i="1"/>
  <c r="K3050" i="1"/>
  <c r="K3028" i="1"/>
  <c r="K3007" i="1"/>
  <c r="K2986" i="1"/>
  <c r="K2964" i="1"/>
  <c r="K2943" i="1"/>
  <c r="K2922" i="1"/>
  <c r="K2900" i="1"/>
  <c r="K2879" i="1"/>
  <c r="K2858" i="1"/>
  <c r="K2836" i="1"/>
  <c r="K2815" i="1"/>
  <c r="K2794" i="1"/>
  <c r="K2772" i="1"/>
  <c r="K2751" i="1"/>
  <c r="K2730" i="1"/>
  <c r="K2708" i="1"/>
  <c r="K2687" i="1"/>
  <c r="K2666" i="1"/>
  <c r="K2644" i="1"/>
  <c r="K2623" i="1"/>
  <c r="K2602" i="1"/>
  <c r="K2580" i="1"/>
  <c r="K2559" i="1"/>
  <c r="K2538" i="1"/>
  <c r="K2516" i="1"/>
  <c r="K2495" i="1"/>
  <c r="K2474" i="1"/>
  <c r="K2452" i="1"/>
  <c r="K2431" i="1"/>
  <c r="K2410" i="1"/>
  <c r="K2388" i="1"/>
  <c r="K2367" i="1"/>
  <c r="K2346" i="1"/>
  <c r="K2324" i="1"/>
  <c r="K2303" i="1"/>
  <c r="K2282" i="1"/>
  <c r="K2260" i="1"/>
  <c r="K2239" i="1"/>
  <c r="K2218" i="1"/>
  <c r="K2196" i="1"/>
  <c r="K2175" i="1"/>
  <c r="K2154" i="1"/>
  <c r="K2132" i="1"/>
  <c r="K2111" i="1"/>
  <c r="K2090" i="1"/>
  <c r="K2068" i="1"/>
  <c r="K2047" i="1"/>
  <c r="K2026" i="1"/>
  <c r="K2004" i="1"/>
  <c r="K1983" i="1"/>
  <c r="K1962" i="1"/>
  <c r="K1940" i="1"/>
  <c r="K1919" i="1"/>
  <c r="K1898" i="1"/>
  <c r="K1876" i="1"/>
  <c r="K1855" i="1"/>
  <c r="K1834" i="1"/>
  <c r="K1812" i="1"/>
  <c r="K1791" i="1"/>
  <c r="K1770" i="1"/>
  <c r="K1748" i="1"/>
  <c r="K1727" i="1"/>
  <c r="K1706" i="1"/>
  <c r="K1684" i="1"/>
  <c r="K1663" i="1"/>
  <c r="K1642" i="1"/>
  <c r="K1618" i="1"/>
  <c r="K1590" i="1"/>
  <c r="K1562" i="1"/>
  <c r="K1533" i="1"/>
  <c r="K1505" i="1"/>
  <c r="K1477" i="1"/>
  <c r="K1447" i="1"/>
  <c r="K1419" i="1"/>
  <c r="K1391" i="1"/>
  <c r="K1362" i="1"/>
  <c r="K1334" i="1"/>
  <c r="K1306" i="1"/>
  <c r="K1277" i="1"/>
  <c r="K1249" i="1"/>
  <c r="K1221" i="1"/>
  <c r="K1191" i="1"/>
  <c r="K1163" i="1"/>
  <c r="K1135" i="1"/>
  <c r="K1106" i="1"/>
  <c r="K1078" i="1"/>
  <c r="K1050" i="1"/>
  <c r="K1021" i="1"/>
  <c r="K993" i="1"/>
  <c r="K965" i="1"/>
  <c r="K935" i="1"/>
  <c r="K907" i="1"/>
  <c r="K879" i="1"/>
  <c r="K850" i="1"/>
  <c r="K822" i="1"/>
  <c r="K794" i="1"/>
  <c r="K763" i="1"/>
  <c r="K725" i="1"/>
  <c r="K688" i="1"/>
  <c r="K648" i="1"/>
  <c r="K611" i="1"/>
  <c r="K573" i="1"/>
  <c r="K535" i="1"/>
  <c r="K497" i="1"/>
  <c r="K460" i="1"/>
  <c r="K421" i="1"/>
  <c r="K384" i="1"/>
  <c r="K347" i="1"/>
  <c r="K294" i="1"/>
  <c r="K243" i="1"/>
  <c r="K194" i="1"/>
  <c r="K142" i="1"/>
  <c r="K92" i="1"/>
  <c r="K43" i="1"/>
  <c r="K4695" i="1"/>
  <c r="K4679" i="1"/>
  <c r="K4663" i="1"/>
  <c r="K4647" i="1"/>
  <c r="K4631" i="1"/>
  <c r="K4615" i="1"/>
  <c r="K4599" i="1"/>
  <c r="K4583" i="1"/>
  <c r="K4567" i="1"/>
  <c r="K4551" i="1"/>
  <c r="K4535" i="1"/>
  <c r="K4519" i="1"/>
  <c r="K4503" i="1"/>
  <c r="K4487" i="1"/>
  <c r="K4471" i="1"/>
  <c r="K4455" i="1"/>
  <c r="K4439" i="1"/>
  <c r="K3474" i="1"/>
  <c r="K3453" i="1"/>
  <c r="K3432" i="1"/>
  <c r="K3410" i="1"/>
  <c r="K3389" i="1"/>
  <c r="K3368" i="1"/>
  <c r="K3346" i="1"/>
  <c r="K3323" i="1"/>
  <c r="K3280" i="1"/>
  <c r="K3238" i="1"/>
  <c r="K3195" i="1"/>
  <c r="K3152" i="1"/>
  <c r="K3110" i="1"/>
  <c r="K3067" i="1"/>
  <c r="K3024" i="1"/>
  <c r="K2982" i="1"/>
  <c r="K2939" i="1"/>
  <c r="K2896" i="1"/>
  <c r="K2854" i="1"/>
  <c r="K2811" i="1"/>
  <c r="K2768" i="1"/>
  <c r="K2726" i="1"/>
  <c r="K2683" i="1"/>
  <c r="K2640" i="1"/>
  <c r="K2598" i="1"/>
  <c r="K2555" i="1"/>
  <c r="K2512" i="1"/>
  <c r="K2470" i="1"/>
  <c r="K2427" i="1"/>
  <c r="K2384" i="1"/>
  <c r="K2342" i="1"/>
  <c r="K2299" i="1"/>
  <c r="K2256" i="1"/>
  <c r="K2214" i="1"/>
  <c r="K2171" i="1"/>
  <c r="K2128" i="1"/>
  <c r="K2086" i="1"/>
  <c r="K2043" i="1"/>
  <c r="K2000" i="1"/>
  <c r="K1958" i="1"/>
  <c r="K1915" i="1"/>
  <c r="K1872" i="1"/>
  <c r="K1830" i="1"/>
  <c r="K1787" i="1"/>
  <c r="K1744" i="1"/>
  <c r="K1702" i="1"/>
  <c r="K1659" i="1"/>
  <c r="K1613" i="1"/>
  <c r="K1557" i="1"/>
  <c r="K1499" i="1"/>
  <c r="K1442" i="1"/>
  <c r="K1386" i="1"/>
  <c r="K1329" i="1"/>
  <c r="K1271" i="1"/>
  <c r="K1215" i="1"/>
  <c r="K1158" i="1"/>
  <c r="K1101" i="1"/>
  <c r="K1045" i="1"/>
  <c r="K987" i="1"/>
  <c r="K930" i="1"/>
  <c r="K874" i="1"/>
  <c r="K817" i="1"/>
  <c r="K755" i="1"/>
  <c r="K680" i="1"/>
  <c r="K604" i="1"/>
  <c r="K528" i="1"/>
  <c r="K453" i="1"/>
  <c r="K376" i="1"/>
  <c r="K284" i="1"/>
  <c r="K184" i="1"/>
  <c r="K83" i="1"/>
  <c r="K4694" i="1"/>
  <c r="K4673" i="1"/>
  <c r="K4652" i="1"/>
  <c r="K4630" i="1"/>
  <c r="K4609" i="1"/>
  <c r="K4588" i="1"/>
  <c r="K4566" i="1"/>
  <c r="K4545" i="1"/>
  <c r="K4524" i="1"/>
  <c r="K4502" i="1"/>
  <c r="K4481" i="1"/>
  <c r="K4460" i="1"/>
  <c r="K4438" i="1"/>
  <c r="K4417" i="1"/>
  <c r="K4396" i="1"/>
  <c r="K4374" i="1"/>
  <c r="K4353" i="1"/>
  <c r="K4332" i="1"/>
  <c r="K4310" i="1"/>
  <c r="K4289" i="1"/>
  <c r="K4268" i="1"/>
  <c r="K4246" i="1"/>
  <c r="K4225" i="1"/>
  <c r="K4204" i="1"/>
  <c r="K4182" i="1"/>
  <c r="K4161" i="1"/>
  <c r="K4140" i="1"/>
  <c r="K4118" i="1"/>
  <c r="K4097" i="1"/>
  <c r="K4076" i="1"/>
  <c r="K4054" i="1"/>
  <c r="K4033" i="1"/>
  <c r="K4012" i="1"/>
  <c r="K3990" i="1"/>
  <c r="K3969" i="1"/>
  <c r="K3948" i="1"/>
  <c r="K3926" i="1"/>
  <c r="K3905" i="1"/>
  <c r="K3884" i="1"/>
  <c r="K3862" i="1"/>
  <c r="K3841" i="1"/>
  <c r="K3820" i="1"/>
  <c r="K3798" i="1"/>
  <c r="K3777" i="1"/>
  <c r="K3756" i="1"/>
  <c r="K3734" i="1"/>
  <c r="K3713" i="1"/>
  <c r="K3692" i="1"/>
  <c r="K3670" i="1"/>
  <c r="K3649" i="1"/>
  <c r="K3628" i="1"/>
  <c r="K3606" i="1"/>
  <c r="K3585" i="1"/>
  <c r="K3564" i="1"/>
  <c r="K3542" i="1"/>
  <c r="K3521" i="1"/>
  <c r="K3500" i="1"/>
  <c r="K3478" i="1"/>
  <c r="K3457" i="1"/>
  <c r="K3436" i="1"/>
  <c r="K3414" i="1"/>
  <c r="K3393" i="1"/>
  <c r="K3372" i="1"/>
  <c r="K3350" i="1"/>
  <c r="K3328" i="1"/>
  <c r="K3287" i="1"/>
  <c r="K3244" i="1"/>
  <c r="K3202" i="1"/>
  <c r="K3159" i="1"/>
  <c r="K3116" i="1"/>
  <c r="K3074" i="1"/>
  <c r="K3031" i="1"/>
  <c r="K2988" i="1"/>
  <c r="K2946" i="1"/>
  <c r="K2903" i="1"/>
  <c r="K2860" i="1"/>
  <c r="K2818" i="1"/>
  <c r="K2775" i="1"/>
  <c r="K2732" i="1"/>
  <c r="K2690" i="1"/>
  <c r="K2647" i="1"/>
  <c r="K2604" i="1"/>
  <c r="K2562" i="1"/>
  <c r="K2519" i="1"/>
  <c r="K2476" i="1"/>
  <c r="K2434" i="1"/>
  <c r="K2391" i="1"/>
  <c r="K2348" i="1"/>
  <c r="K2306" i="1"/>
  <c r="K2263" i="1"/>
  <c r="K2220" i="1"/>
  <c r="K2178" i="1"/>
  <c r="K2135" i="1"/>
  <c r="K2092" i="1"/>
  <c r="K2050" i="1"/>
  <c r="K2007" i="1"/>
  <c r="K1964" i="1"/>
  <c r="K1922" i="1"/>
  <c r="K1879" i="1"/>
  <c r="K1836" i="1"/>
  <c r="K1794" i="1"/>
  <c r="K1751" i="1"/>
  <c r="K1708" i="1"/>
  <c r="K1666" i="1"/>
  <c r="K1622" i="1"/>
  <c r="K1565" i="1"/>
  <c r="K1509" i="1"/>
  <c r="K1451" i="1"/>
  <c r="K1394" i="1"/>
  <c r="K1338" i="1"/>
  <c r="K1281" i="1"/>
  <c r="K1223" i="1"/>
  <c r="K1167" i="1"/>
  <c r="K1110" i="1"/>
  <c r="K1053" i="1"/>
  <c r="K997" i="1"/>
  <c r="K939" i="1"/>
  <c r="K882" i="1"/>
  <c r="K826" i="1"/>
  <c r="K768" i="1"/>
  <c r="K691" i="1"/>
  <c r="K616" i="1"/>
  <c r="K540" i="1"/>
  <c r="K464" i="1"/>
  <c r="K389" i="1"/>
  <c r="K300" i="1"/>
  <c r="K199" i="1"/>
  <c r="K99" i="1"/>
  <c r="K3322" i="1"/>
  <c r="K3300" i="1"/>
  <c r="K3279" i="1"/>
  <c r="K3258" i="1"/>
  <c r="K3236" i="1"/>
  <c r="K3215" i="1"/>
  <c r="K3194" i="1"/>
  <c r="K3172" i="1"/>
  <c r="K3151" i="1"/>
  <c r="K3130" i="1"/>
  <c r="K3108" i="1"/>
  <c r="K3087" i="1"/>
  <c r="K3066" i="1"/>
  <c r="K3044" i="1"/>
  <c r="K3023" i="1"/>
  <c r="K3002" i="1"/>
  <c r="K2980" i="1"/>
  <c r="K2959" i="1"/>
  <c r="K2938" i="1"/>
  <c r="K2916" i="1"/>
  <c r="K2895" i="1"/>
  <c r="K2874" i="1"/>
  <c r="K2852" i="1"/>
  <c r="K2831" i="1"/>
  <c r="K2810" i="1"/>
  <c r="K2788" i="1"/>
  <c r="K2767" i="1"/>
  <c r="K2746" i="1"/>
  <c r="K2724" i="1"/>
  <c r="K2703" i="1"/>
  <c r="K2682" i="1"/>
  <c r="K2660" i="1"/>
  <c r="K2639" i="1"/>
  <c r="K2618" i="1"/>
  <c r="K2596" i="1"/>
  <c r="K2575" i="1"/>
  <c r="K2554" i="1"/>
  <c r="K2532" i="1"/>
  <c r="K2511" i="1"/>
  <c r="K2490" i="1"/>
  <c r="K2468" i="1"/>
  <c r="K2447" i="1"/>
  <c r="K2426" i="1"/>
  <c r="K2404" i="1"/>
  <c r="K2383" i="1"/>
  <c r="K2362" i="1"/>
  <c r="K2340" i="1"/>
  <c r="K2319" i="1"/>
  <c r="K2298" i="1"/>
  <c r="K2276" i="1"/>
  <c r="K2255" i="1"/>
  <c r="K2234" i="1"/>
  <c r="K2212" i="1"/>
  <c r="K2191" i="1"/>
  <c r="K2170" i="1"/>
  <c r="K2148" i="1"/>
  <c r="K2127" i="1"/>
  <c r="K2106" i="1"/>
  <c r="K2084" i="1"/>
  <c r="K2063" i="1"/>
  <c r="K2042" i="1"/>
  <c r="K2020" i="1"/>
  <c r="K1999" i="1"/>
  <c r="K1978" i="1"/>
  <c r="K1956" i="1"/>
  <c r="K1935" i="1"/>
  <c r="K1914" i="1"/>
  <c r="K1892" i="1"/>
  <c r="K1871" i="1"/>
  <c r="K1850" i="1"/>
  <c r="K1828" i="1"/>
  <c r="K1807" i="1"/>
  <c r="K1786" i="1"/>
  <c r="K1764" i="1"/>
  <c r="K1743" i="1"/>
  <c r="K1722" i="1"/>
  <c r="K1700" i="1"/>
  <c r="K1679" i="1"/>
  <c r="K1658" i="1"/>
  <c r="K1636" i="1"/>
  <c r="K1611" i="1"/>
  <c r="K1583" i="1"/>
  <c r="K1554" i="1"/>
  <c r="K1526" i="1"/>
  <c r="K1498" i="1"/>
  <c r="K1469" i="1"/>
  <c r="K1441" i="1"/>
  <c r="K1413" i="1"/>
  <c r="K1383" i="1"/>
  <c r="K1355" i="1"/>
  <c r="K1327" i="1"/>
  <c r="K1298" i="1"/>
  <c r="K1270" i="1"/>
  <c r="K1242" i="1"/>
  <c r="K1213" i="1"/>
  <c r="K1185" i="1"/>
  <c r="K1157" i="1"/>
  <c r="K1127" i="1"/>
  <c r="K1099" i="1"/>
  <c r="K1071" i="1"/>
  <c r="K1042" i="1"/>
  <c r="K1014" i="1"/>
  <c r="K986" i="1"/>
  <c r="K957" i="1"/>
  <c r="K929" i="1"/>
  <c r="K901" i="1"/>
  <c r="K871" i="1"/>
  <c r="K843" i="1"/>
  <c r="K815" i="1"/>
  <c r="K786" i="1"/>
  <c r="K753" i="1"/>
  <c r="K716" i="1"/>
  <c r="K677" i="1"/>
  <c r="K640" i="1"/>
  <c r="K603" i="1"/>
  <c r="K563" i="1"/>
  <c r="K525" i="1"/>
  <c r="K488" i="1"/>
  <c r="K449" i="1"/>
  <c r="K412" i="1"/>
  <c r="K375" i="1"/>
  <c r="K332" i="1"/>
  <c r="K283" i="1"/>
  <c r="K232" i="1"/>
  <c r="K179" i="1"/>
  <c r="K130" i="1"/>
  <c r="K80" i="1"/>
  <c r="K28" i="1"/>
  <c r="K4691" i="1"/>
  <c r="K4675" i="1"/>
  <c r="K4659" i="1"/>
  <c r="K4643" i="1"/>
  <c r="K4627" i="1"/>
  <c r="K4611" i="1"/>
  <c r="K4595" i="1"/>
  <c r="K4579" i="1"/>
  <c r="K4563" i="1"/>
  <c r="K4547" i="1"/>
  <c r="K4531" i="1"/>
  <c r="K4515" i="1"/>
  <c r="K4499" i="1"/>
  <c r="K4483" i="1"/>
  <c r="K2843" i="1"/>
  <c r="K2800" i="1"/>
  <c r="K2758" i="1"/>
  <c r="K2715" i="1"/>
  <c r="K2672" i="1"/>
  <c r="K2630" i="1"/>
  <c r="K2587" i="1"/>
  <c r="K2544" i="1"/>
  <c r="K2502" i="1"/>
  <c r="K2459" i="1"/>
  <c r="K2416" i="1"/>
  <c r="K2374" i="1"/>
  <c r="K2331" i="1"/>
  <c r="K2288" i="1"/>
  <c r="K2246" i="1"/>
  <c r="K2203" i="1"/>
  <c r="K2160" i="1"/>
  <c r="K2118" i="1"/>
  <c r="K2075" i="1"/>
  <c r="K2032" i="1"/>
  <c r="K1990" i="1"/>
  <c r="K1947" i="1"/>
  <c r="K1904" i="1"/>
  <c r="K1862" i="1"/>
  <c r="K1819" i="1"/>
  <c r="K1776" i="1"/>
  <c r="K1734" i="1"/>
  <c r="K1691" i="1"/>
  <c r="K1648" i="1"/>
  <c r="K1599" i="1"/>
  <c r="K1542" i="1"/>
  <c r="K1485" i="1"/>
  <c r="K1429" i="1"/>
  <c r="K1371" i="1"/>
  <c r="K1314" i="1"/>
  <c r="K1258" i="1"/>
  <c r="K1201" i="1"/>
  <c r="K1143" i="1"/>
  <c r="K1087" i="1"/>
  <c r="K1030" i="1"/>
  <c r="K973" i="1"/>
  <c r="K917" i="1"/>
  <c r="K859" i="1"/>
  <c r="K802" i="1"/>
  <c r="K737" i="1"/>
  <c r="K661" i="1"/>
  <c r="K584" i="1"/>
  <c r="K509" i="1"/>
  <c r="K433" i="1"/>
  <c r="K357" i="1"/>
  <c r="K262" i="1"/>
  <c r="K158" i="1"/>
  <c r="K56" i="1"/>
  <c r="K4689" i="1"/>
  <c r="K4668" i="1"/>
  <c r="K4646" i="1"/>
  <c r="K4625" i="1"/>
  <c r="K4604" i="1"/>
  <c r="K4582" i="1"/>
  <c r="K4561" i="1"/>
  <c r="K4540" i="1"/>
  <c r="K4518" i="1"/>
  <c r="K4497" i="1"/>
  <c r="K4476" i="1"/>
  <c r="K4454" i="1"/>
  <c r="K4433" i="1"/>
  <c r="K4412" i="1"/>
  <c r="K4390" i="1"/>
  <c r="K4369" i="1"/>
  <c r="K4348" i="1"/>
  <c r="K4326" i="1"/>
  <c r="K4305" i="1"/>
  <c r="K4284" i="1"/>
  <c r="K4262" i="1"/>
  <c r="K4241" i="1"/>
  <c r="K4220" i="1"/>
  <c r="K4198" i="1"/>
  <c r="K4177" i="1"/>
  <c r="K4156" i="1"/>
  <c r="K4134" i="1"/>
  <c r="K4113" i="1"/>
  <c r="K4092" i="1"/>
  <c r="K4070" i="1"/>
  <c r="K4049" i="1"/>
  <c r="K4028" i="1"/>
  <c r="K4006" i="1"/>
  <c r="K3985" i="1"/>
  <c r="K3964" i="1"/>
  <c r="K3942" i="1"/>
  <c r="K3921" i="1"/>
  <c r="K3900" i="1"/>
  <c r="K3878" i="1"/>
  <c r="K3857" i="1"/>
  <c r="K3836" i="1"/>
  <c r="K3814" i="1"/>
  <c r="K3793" i="1"/>
  <c r="K3772" i="1"/>
  <c r="K3750" i="1"/>
  <c r="K3729" i="1"/>
  <c r="K3708" i="1"/>
  <c r="K3686" i="1"/>
  <c r="K3665" i="1"/>
  <c r="K3644" i="1"/>
  <c r="K3622" i="1"/>
  <c r="K3601" i="1"/>
  <c r="K3580" i="1"/>
  <c r="K3558" i="1"/>
  <c r="K3537" i="1"/>
  <c r="K3516" i="1"/>
  <c r="K3494" i="1"/>
  <c r="K3473" i="1"/>
  <c r="K3452" i="1"/>
  <c r="K3430" i="1"/>
  <c r="K3409" i="1"/>
  <c r="K3388" i="1"/>
  <c r="K3366" i="1"/>
  <c r="K3345" i="1"/>
  <c r="K3319" i="1"/>
  <c r="K3276" i="1"/>
  <c r="K3234" i="1"/>
  <c r="K3191" i="1"/>
  <c r="K3148" i="1"/>
  <c r="K3106" i="1"/>
  <c r="K3063" i="1"/>
  <c r="K3020" i="1"/>
  <c r="K2978" i="1"/>
  <c r="K2935" i="1"/>
  <c r="K2892" i="1"/>
  <c r="K2850" i="1"/>
  <c r="K2807" i="1"/>
  <c r="K2764" i="1"/>
  <c r="K2722" i="1"/>
  <c r="K2679" i="1"/>
  <c r="K2636" i="1"/>
  <c r="K2594" i="1"/>
  <c r="K2551" i="1"/>
  <c r="K2508" i="1"/>
  <c r="K2466" i="1"/>
  <c r="K2423" i="1"/>
  <c r="K2380" i="1"/>
  <c r="K2338" i="1"/>
  <c r="K2295" i="1"/>
  <c r="K2252" i="1"/>
  <c r="K2210" i="1"/>
  <c r="K2167" i="1"/>
  <c r="K2124" i="1"/>
  <c r="K2082" i="1"/>
  <c r="K2039" i="1"/>
  <c r="K1996" i="1"/>
  <c r="K1954" i="1"/>
  <c r="K1911" i="1"/>
  <c r="K1868" i="1"/>
  <c r="K1826" i="1"/>
  <c r="K1783" i="1"/>
  <c r="K1740" i="1"/>
  <c r="K1698" i="1"/>
  <c r="K1655" i="1"/>
  <c r="K1607" i="1"/>
  <c r="K1551" i="1"/>
  <c r="K1494" i="1"/>
  <c r="K1437" i="1"/>
  <c r="K1381" i="1"/>
  <c r="K1323" i="1"/>
  <c r="K1266" i="1"/>
  <c r="K1210" i="1"/>
  <c r="K1153" i="1"/>
  <c r="K1095" i="1"/>
  <c r="K1039" i="1"/>
  <c r="K982" i="1"/>
  <c r="K925" i="1"/>
  <c r="K869" i="1"/>
  <c r="K811" i="1"/>
  <c r="K748" i="1"/>
  <c r="K673" i="1"/>
  <c r="K597" i="1"/>
  <c r="K520" i="1"/>
  <c r="K445" i="1"/>
  <c r="K369" i="1"/>
  <c r="K275" i="1"/>
  <c r="K176" i="1"/>
  <c r="K72" i="1"/>
  <c r="K3316" i="1"/>
  <c r="K3295" i="1"/>
  <c r="K3274" i="1"/>
  <c r="K3252" i="1"/>
  <c r="K3231" i="1"/>
  <c r="K3210" i="1"/>
  <c r="K3188" i="1"/>
  <c r="K3167" i="1"/>
  <c r="K3146" i="1"/>
  <c r="K3124" i="1"/>
  <c r="K3103" i="1"/>
  <c r="K3082" i="1"/>
  <c r="K3060" i="1"/>
  <c r="K3039" i="1"/>
  <c r="K3018" i="1"/>
  <c r="K2996" i="1"/>
  <c r="K2975" i="1"/>
  <c r="K2954" i="1"/>
  <c r="K2932" i="1"/>
  <c r="K2911" i="1"/>
  <c r="K2890" i="1"/>
  <c r="K2868" i="1"/>
  <c r="K2847" i="1"/>
  <c r="K2826" i="1"/>
  <c r="K2804" i="1"/>
  <c r="K2783" i="1"/>
  <c r="K2762" i="1"/>
  <c r="K2740" i="1"/>
  <c r="K2719" i="1"/>
  <c r="K2698" i="1"/>
  <c r="K2676" i="1"/>
  <c r="K2655" i="1"/>
  <c r="K2634" i="1"/>
  <c r="K2612" i="1"/>
  <c r="K2591" i="1"/>
  <c r="K2570" i="1"/>
  <c r="K2548" i="1"/>
  <c r="K2527" i="1"/>
  <c r="K2506" i="1"/>
  <c r="K2484" i="1"/>
  <c r="K2463" i="1"/>
  <c r="K2442" i="1"/>
  <c r="K2420" i="1"/>
  <c r="K2399" i="1"/>
  <c r="K2378" i="1"/>
  <c r="K2356" i="1"/>
  <c r="K2335" i="1"/>
  <c r="K2314" i="1"/>
  <c r="K2292" i="1"/>
  <c r="K2271" i="1"/>
  <c r="K2250" i="1"/>
  <c r="K2228" i="1"/>
  <c r="K2207" i="1"/>
  <c r="K2186" i="1"/>
  <c r="K2164" i="1"/>
  <c r="K2143" i="1"/>
  <c r="K2122" i="1"/>
  <c r="K2100" i="1"/>
  <c r="K2079" i="1"/>
  <c r="K2058" i="1"/>
  <c r="K2036" i="1"/>
  <c r="K2015" i="1"/>
  <c r="K1994" i="1"/>
  <c r="K1972" i="1"/>
  <c r="K1951" i="1"/>
  <c r="K1930" i="1"/>
  <c r="K1908" i="1"/>
  <c r="K1887" i="1"/>
  <c r="K1866" i="1"/>
  <c r="K1844" i="1"/>
  <c r="K1823" i="1"/>
  <c r="K1802" i="1"/>
  <c r="K1780" i="1"/>
  <c r="K1759" i="1"/>
  <c r="K1738" i="1"/>
  <c r="K1716" i="1"/>
  <c r="K1695" i="1"/>
  <c r="K1674" i="1"/>
  <c r="K1652" i="1"/>
  <c r="K1631" i="1"/>
  <c r="K1605" i="1"/>
  <c r="K1575" i="1"/>
  <c r="K1547" i="1"/>
  <c r="K1519" i="1"/>
  <c r="K1490" i="1"/>
  <c r="K1462" i="1"/>
  <c r="K1434" i="1"/>
  <c r="K1405" i="1"/>
  <c r="K1377" i="1"/>
  <c r="K1349" i="1"/>
  <c r="K1319" i="1"/>
  <c r="K1291" i="1"/>
  <c r="K1263" i="1"/>
  <c r="K1234" i="1"/>
  <c r="K1206" i="1"/>
  <c r="K1178" i="1"/>
  <c r="K1149" i="1"/>
  <c r="K1121" i="1"/>
  <c r="K1093" i="1"/>
  <c r="K1063" i="1"/>
  <c r="K1035" i="1"/>
  <c r="K1007" i="1"/>
  <c r="K978" i="1"/>
  <c r="K950" i="1"/>
  <c r="K922" i="1"/>
  <c r="K893" i="1"/>
  <c r="K865" i="1"/>
  <c r="K837" i="1"/>
  <c r="K807" i="1"/>
  <c r="K779" i="1"/>
  <c r="K744" i="1"/>
  <c r="K705" i="1"/>
  <c r="K668" i="1"/>
  <c r="K631" i="1"/>
  <c r="K592" i="1"/>
  <c r="K555" i="1"/>
  <c r="K517" i="1"/>
  <c r="K477" i="1"/>
  <c r="K440" i="1"/>
  <c r="K403" i="1"/>
  <c r="K364" i="1"/>
  <c r="K320" i="1"/>
  <c r="K270" i="1"/>
  <c r="K219" i="1"/>
  <c r="K168" i="1"/>
  <c r="K119" i="1"/>
  <c r="K66" i="1"/>
  <c r="K16" i="1"/>
  <c r="K4687" i="1"/>
  <c r="K4671" i="1"/>
  <c r="K4655" i="1"/>
  <c r="K4639" i="1"/>
  <c r="K4623" i="1"/>
  <c r="K4607" i="1"/>
  <c r="K4591" i="1"/>
  <c r="K4575" i="1"/>
  <c r="K4559" i="1"/>
  <c r="K4543" i="1"/>
  <c r="K4527" i="1"/>
  <c r="K4511" i="1"/>
  <c r="K4495" i="1"/>
  <c r="K4479" i="1"/>
  <c r="K4463" i="1"/>
  <c r="K4447" i="1"/>
  <c r="K4431" i="1"/>
  <c r="K4415" i="1"/>
  <c r="K4399" i="1"/>
  <c r="K4383" i="1"/>
  <c r="K4347" i="1"/>
  <c r="K4331" i="1"/>
  <c r="K4315" i="1"/>
  <c r="K4299" i="1"/>
  <c r="K4283" i="1"/>
  <c r="K4267" i="1"/>
  <c r="K4251" i="1"/>
  <c r="K4235" i="1"/>
  <c r="K4219" i="1"/>
  <c r="K4203" i="1"/>
  <c r="K4187" i="1"/>
  <c r="K4171" i="1"/>
  <c r="K4155" i="1"/>
  <c r="K4139" i="1"/>
  <c r="K4123" i="1"/>
  <c r="K4107" i="1"/>
  <c r="K4091" i="1"/>
  <c r="K4075" i="1"/>
  <c r="K4059" i="1"/>
  <c r="K4043" i="1"/>
  <c r="K4027" i="1"/>
  <c r="K4011" i="1"/>
  <c r="K3995" i="1"/>
  <c r="K3979" i="1"/>
  <c r="K3963" i="1"/>
  <c r="K3947" i="1"/>
  <c r="K3931" i="1"/>
  <c r="K3915" i="1"/>
  <c r="K3899" i="1"/>
  <c r="K3883" i="1"/>
  <c r="K3867" i="1"/>
  <c r="K3851" i="1"/>
  <c r="K3835" i="1"/>
  <c r="K3819" i="1"/>
  <c r="K3803" i="1"/>
  <c r="K3787" i="1"/>
  <c r="K3771" i="1"/>
  <c r="K3755" i="1"/>
  <c r="K3739" i="1"/>
  <c r="K3723" i="1"/>
  <c r="K3707" i="1"/>
  <c r="K3691" i="1"/>
  <c r="K3675" i="1"/>
  <c r="K3659" i="1"/>
  <c r="K3643" i="1"/>
  <c r="K3627" i="1"/>
  <c r="K3611" i="1"/>
  <c r="K3595" i="1"/>
  <c r="K3579" i="1"/>
  <c r="K3563" i="1"/>
  <c r="K3547" i="1"/>
  <c r="K3531" i="1"/>
  <c r="K3515" i="1"/>
  <c r="K3499" i="1"/>
  <c r="K3483" i="1"/>
  <c r="K3467" i="1"/>
  <c r="K3451" i="1"/>
  <c r="K3435" i="1"/>
  <c r="K3419" i="1"/>
  <c r="K3403" i="1"/>
  <c r="K3387" i="1"/>
  <c r="K3371" i="1"/>
  <c r="K3355" i="1"/>
  <c r="K3339" i="1"/>
  <c r="K3320" i="1"/>
  <c r="K3299" i="1"/>
  <c r="K3278" i="1"/>
  <c r="K3256" i="1"/>
  <c r="K3235" i="1"/>
  <c r="K3214" i="1"/>
  <c r="K3192" i="1"/>
  <c r="K3171" i="1"/>
  <c r="K3150" i="1"/>
  <c r="K3128" i="1"/>
  <c r="K3107" i="1"/>
  <c r="K3086" i="1"/>
  <c r="K3064" i="1"/>
  <c r="K3043" i="1"/>
  <c r="K3022" i="1"/>
  <c r="K3000" i="1"/>
  <c r="K2979" i="1"/>
  <c r="K2958" i="1"/>
  <c r="K2936" i="1"/>
  <c r="K2915" i="1"/>
  <c r="K2894" i="1"/>
  <c r="K2872" i="1"/>
  <c r="K2851" i="1"/>
  <c r="K2830" i="1"/>
  <c r="K2808" i="1"/>
  <c r="K2787" i="1"/>
  <c r="K2766" i="1"/>
  <c r="K2744" i="1"/>
  <c r="K2723" i="1"/>
  <c r="K2702" i="1"/>
  <c r="K2680" i="1"/>
  <c r="K2659" i="1"/>
  <c r="K2638" i="1"/>
  <c r="K2616" i="1"/>
  <c r="K2595" i="1"/>
  <c r="K2574" i="1"/>
  <c r="K2552" i="1"/>
  <c r="K2531" i="1"/>
  <c r="K2510" i="1"/>
  <c r="K2488" i="1"/>
  <c r="K2467" i="1"/>
  <c r="K2446" i="1"/>
  <c r="K2424" i="1"/>
  <c r="K2403" i="1"/>
  <c r="K2382" i="1"/>
  <c r="K2360" i="1"/>
  <c r="K2339" i="1"/>
  <c r="K2318" i="1"/>
  <c r="K2296" i="1"/>
  <c r="K2275" i="1"/>
  <c r="K2254" i="1"/>
  <c r="K2232" i="1"/>
  <c r="K2211" i="1"/>
  <c r="K2190" i="1"/>
  <c r="K2168" i="1"/>
  <c r="K2147" i="1"/>
  <c r="K2126" i="1"/>
  <c r="K2104" i="1"/>
  <c r="K2083" i="1"/>
  <c r="K2062" i="1"/>
  <c r="K2040" i="1"/>
  <c r="K2019" i="1"/>
  <c r="K1998" i="1"/>
  <c r="K1976" i="1"/>
  <c r="K1955" i="1"/>
  <c r="K1934" i="1"/>
  <c r="K1912" i="1"/>
  <c r="K1891" i="1"/>
  <c r="K1870" i="1"/>
  <c r="K1848" i="1"/>
  <c r="K1827" i="1"/>
  <c r="K1806" i="1"/>
  <c r="K1784" i="1"/>
  <c r="K1763" i="1"/>
  <c r="K1742" i="1"/>
  <c r="K1720" i="1"/>
  <c r="K1699" i="1"/>
  <c r="K1678" i="1"/>
  <c r="K1656" i="1"/>
  <c r="K1635" i="1"/>
  <c r="K1610" i="1"/>
  <c r="K1581" i="1"/>
  <c r="K1553" i="1"/>
  <c r="K1525" i="1"/>
  <c r="K1495" i="1"/>
  <c r="K1467" i="1"/>
  <c r="K1439" i="1"/>
  <c r="K1410" i="1"/>
  <c r="K1382" i="1"/>
  <c r="K1354" i="1"/>
  <c r="K1325" i="1"/>
  <c r="K1297" i="1"/>
  <c r="K1269" i="1"/>
  <c r="K1239" i="1"/>
  <c r="K1211" i="1"/>
  <c r="K1183" i="1"/>
  <c r="K1154" i="1"/>
  <c r="K1126" i="1"/>
  <c r="K1098" i="1"/>
  <c r="K1069" i="1"/>
  <c r="K1041" i="1"/>
  <c r="K1013" i="1"/>
  <c r="K983" i="1"/>
  <c r="K955" i="1"/>
  <c r="K927" i="1"/>
  <c r="K898" i="1"/>
  <c r="K870" i="1"/>
  <c r="K842" i="1"/>
  <c r="K813" i="1"/>
  <c r="K785" i="1"/>
  <c r="K752" i="1"/>
  <c r="K712" i="1"/>
  <c r="K675" i="1"/>
  <c r="K637" i="1"/>
  <c r="K599" i="1"/>
  <c r="K561" i="1"/>
  <c r="K524" i="1"/>
  <c r="K485" i="1"/>
  <c r="K448" i="1"/>
  <c r="K411" i="1"/>
  <c r="K371" i="1"/>
  <c r="K328" i="1"/>
  <c r="K279" i="1"/>
  <c r="K227" i="1"/>
  <c r="K178" i="1"/>
  <c r="K128" i="1"/>
  <c r="K76" i="1"/>
  <c r="K27" i="1"/>
  <c r="K3321" i="1"/>
  <c r="K3305" i="1"/>
  <c r="K3289" i="1"/>
  <c r="K3273" i="1"/>
  <c r="K3257" i="1"/>
  <c r="K3241" i="1"/>
  <c r="K3225" i="1"/>
  <c r="K3209" i="1"/>
  <c r="K3193" i="1"/>
  <c r="K3177" i="1"/>
  <c r="K3161" i="1"/>
  <c r="K3145" i="1"/>
  <c r="K3129" i="1"/>
  <c r="K3113" i="1"/>
  <c r="K3097" i="1"/>
  <c r="K3081" i="1"/>
  <c r="K3065" i="1"/>
  <c r="K3049" i="1"/>
  <c r="K3033" i="1"/>
  <c r="K3017" i="1"/>
  <c r="K3001" i="1"/>
  <c r="K2985" i="1"/>
  <c r="K2969" i="1"/>
  <c r="K2953" i="1"/>
  <c r="K2937" i="1"/>
  <c r="K2921" i="1"/>
  <c r="K2905" i="1"/>
  <c r="K2889" i="1"/>
  <c r="K2873" i="1"/>
  <c r="K2857" i="1"/>
  <c r="K2841" i="1"/>
  <c r="K2825" i="1"/>
  <c r="K2809" i="1"/>
  <c r="K2793" i="1"/>
  <c r="K2777" i="1"/>
  <c r="K2761" i="1"/>
  <c r="K2745" i="1"/>
  <c r="K2729" i="1"/>
  <c r="K2713" i="1"/>
  <c r="K2697" i="1"/>
  <c r="K2681" i="1"/>
  <c r="K2665" i="1"/>
  <c r="K2649" i="1"/>
  <c r="K2633" i="1"/>
  <c r="K2617" i="1"/>
  <c r="K2601" i="1"/>
  <c r="K2585" i="1"/>
  <c r="K2569" i="1"/>
  <c r="K2553" i="1"/>
  <c r="K2537" i="1"/>
  <c r="K2521" i="1"/>
  <c r="K2505" i="1"/>
  <c r="K2489" i="1"/>
  <c r="K2473" i="1"/>
  <c r="K2457" i="1"/>
  <c r="K2441" i="1"/>
  <c r="K2425" i="1"/>
  <c r="K2409" i="1"/>
  <c r="K2393" i="1"/>
  <c r="K2377" i="1"/>
  <c r="K2361" i="1"/>
  <c r="K2345" i="1"/>
  <c r="K2329" i="1"/>
  <c r="K2313" i="1"/>
  <c r="K2297" i="1"/>
  <c r="K2281" i="1"/>
  <c r="K2265" i="1"/>
  <c r="K2249" i="1"/>
  <c r="K2233" i="1"/>
  <c r="K2217" i="1"/>
  <c r="K2201" i="1"/>
  <c r="K2185" i="1"/>
  <c r="K2169" i="1"/>
  <c r="K2153" i="1"/>
  <c r="K2137" i="1"/>
  <c r="K2121" i="1"/>
  <c r="K2105" i="1"/>
  <c r="K2089" i="1"/>
  <c r="K2073" i="1"/>
  <c r="K2057" i="1"/>
  <c r="K2041" i="1"/>
  <c r="K2025" i="1"/>
  <c r="K2009" i="1"/>
  <c r="K1993" i="1"/>
  <c r="K1977" i="1"/>
  <c r="K1961" i="1"/>
  <c r="K1945" i="1"/>
  <c r="K1929" i="1"/>
  <c r="K1913" i="1"/>
  <c r="K1897" i="1"/>
  <c r="K1881" i="1"/>
  <c r="K1865" i="1"/>
  <c r="K1849" i="1"/>
  <c r="K1833" i="1"/>
  <c r="K1817" i="1"/>
  <c r="K1801" i="1"/>
  <c r="K1785" i="1"/>
  <c r="K1769" i="1"/>
  <c r="K1753" i="1"/>
  <c r="K1737" i="1"/>
  <c r="K1721" i="1"/>
  <c r="K1705" i="1"/>
  <c r="K1689" i="1"/>
  <c r="K1673" i="1"/>
  <c r="K1657" i="1"/>
  <c r="K1641" i="1"/>
  <c r="K1625" i="1"/>
  <c r="K1603" i="1"/>
  <c r="K1582" i="1"/>
  <c r="K1561" i="1"/>
  <c r="K1539" i="1"/>
  <c r="K1518" i="1"/>
  <c r="K1497" i="1"/>
  <c r="K1475" i="1"/>
  <c r="K1454" i="1"/>
  <c r="K1433" i="1"/>
  <c r="K1411" i="1"/>
  <c r="K1390" i="1"/>
  <c r="K1369" i="1"/>
  <c r="K1347" i="1"/>
  <c r="K1326" i="1"/>
  <c r="K1305" i="1"/>
  <c r="K1283" i="1"/>
  <c r="K1262" i="1"/>
  <c r="K1241" i="1"/>
  <c r="K1219" i="1"/>
  <c r="K1198" i="1"/>
  <c r="K1177" i="1"/>
  <c r="K1155" i="1"/>
  <c r="K1134" i="1"/>
  <c r="K1113" i="1"/>
  <c r="K1091" i="1"/>
  <c r="K1070" i="1"/>
  <c r="K1049" i="1"/>
  <c r="K1027" i="1"/>
  <c r="K1006" i="1"/>
  <c r="K985" i="1"/>
  <c r="K963" i="1"/>
  <c r="K942" i="1"/>
  <c r="K921" i="1"/>
  <c r="K899" i="1"/>
  <c r="K878" i="1"/>
  <c r="K857" i="1"/>
  <c r="K835" i="1"/>
  <c r="K814" i="1"/>
  <c r="K793" i="1"/>
  <c r="K771" i="1"/>
  <c r="K743" i="1"/>
  <c r="K715" i="1"/>
  <c r="K4423" i="1"/>
  <c r="K4407" i="1"/>
  <c r="K4391" i="1"/>
  <c r="K4375" i="1"/>
  <c r="K4359" i="1"/>
  <c r="K4343" i="1"/>
  <c r="K4327" i="1"/>
  <c r="K4311" i="1"/>
  <c r="K4295" i="1"/>
  <c r="K4279" i="1"/>
  <c r="K4263" i="1"/>
  <c r="K4247" i="1"/>
  <c r="K4231" i="1"/>
  <c r="K4215" i="1"/>
  <c r="K4199" i="1"/>
  <c r="K4183" i="1"/>
  <c r="K4167" i="1"/>
  <c r="K4151" i="1"/>
  <c r="K4135" i="1"/>
  <c r="K4119" i="1"/>
  <c r="K4103" i="1"/>
  <c r="K4087" i="1"/>
  <c r="K4071" i="1"/>
  <c r="K4055" i="1"/>
  <c r="K4039" i="1"/>
  <c r="K4023" i="1"/>
  <c r="K4007" i="1"/>
  <c r="K3991" i="1"/>
  <c r="K3975" i="1"/>
  <c r="K3959" i="1"/>
  <c r="K3943" i="1"/>
  <c r="K3927" i="1"/>
  <c r="K3911" i="1"/>
  <c r="K3895" i="1"/>
  <c r="K3879" i="1"/>
  <c r="K3863" i="1"/>
  <c r="K3847" i="1"/>
  <c r="K3831" i="1"/>
  <c r="K3815" i="1"/>
  <c r="K3799" i="1"/>
  <c r="K3783" i="1"/>
  <c r="K3767" i="1"/>
  <c r="K3751" i="1"/>
  <c r="K3735" i="1"/>
  <c r="K3719" i="1"/>
  <c r="K3703" i="1"/>
  <c r="K3687" i="1"/>
  <c r="K3671" i="1"/>
  <c r="K3655" i="1"/>
  <c r="K3639" i="1"/>
  <c r="K3623" i="1"/>
  <c r="K3607" i="1"/>
  <c r="K3591" i="1"/>
  <c r="K3575" i="1"/>
  <c r="K3559" i="1"/>
  <c r="K3543" i="1"/>
  <c r="K3527" i="1"/>
  <c r="K3511" i="1"/>
  <c r="K3495" i="1"/>
  <c r="K3479" i="1"/>
  <c r="K3463" i="1"/>
  <c r="K3447" i="1"/>
  <c r="K3431" i="1"/>
  <c r="K3415" i="1"/>
  <c r="K3399" i="1"/>
  <c r="K3383" i="1"/>
  <c r="K3367" i="1"/>
  <c r="K3351" i="1"/>
  <c r="K3335" i="1"/>
  <c r="K3315" i="1"/>
  <c r="K3294" i="1"/>
  <c r="K3272" i="1"/>
  <c r="K3251" i="1"/>
  <c r="K3230" i="1"/>
  <c r="K3208" i="1"/>
  <c r="K3187" i="1"/>
  <c r="K3166" i="1"/>
  <c r="K3144" i="1"/>
  <c r="K3123" i="1"/>
  <c r="K3102" i="1"/>
  <c r="K3080" i="1"/>
  <c r="K3059" i="1"/>
  <c r="K3038" i="1"/>
  <c r="K3016" i="1"/>
  <c r="K2995" i="1"/>
  <c r="K2974" i="1"/>
  <c r="K2952" i="1"/>
  <c r="K2931" i="1"/>
  <c r="K2910" i="1"/>
  <c r="K2888" i="1"/>
  <c r="K2867" i="1"/>
  <c r="K2846" i="1"/>
  <c r="K2824" i="1"/>
  <c r="K2803" i="1"/>
  <c r="K2782" i="1"/>
  <c r="K2760" i="1"/>
  <c r="K2739" i="1"/>
  <c r="K2718" i="1"/>
  <c r="K2696" i="1"/>
  <c r="K2675" i="1"/>
  <c r="K2654" i="1"/>
  <c r="K2632" i="1"/>
  <c r="K2611" i="1"/>
  <c r="K2590" i="1"/>
  <c r="K2568" i="1"/>
  <c r="K2547" i="1"/>
  <c r="K2526" i="1"/>
  <c r="K2504" i="1"/>
  <c r="K2483" i="1"/>
  <c r="K2462" i="1"/>
  <c r="K2440" i="1"/>
  <c r="K2419" i="1"/>
  <c r="K2398" i="1"/>
  <c r="K2376" i="1"/>
  <c r="K2355" i="1"/>
  <c r="K2334" i="1"/>
  <c r="K2312" i="1"/>
  <c r="K2291" i="1"/>
  <c r="K2270" i="1"/>
  <c r="K2248" i="1"/>
  <c r="K2227" i="1"/>
  <c r="K2206" i="1"/>
  <c r="K2184" i="1"/>
  <c r="K2163" i="1"/>
  <c r="K2142" i="1"/>
  <c r="K2120" i="1"/>
  <c r="K2099" i="1"/>
  <c r="K2078" i="1"/>
  <c r="K2056" i="1"/>
  <c r="K2035" i="1"/>
  <c r="K2014" i="1"/>
  <c r="K1992" i="1"/>
  <c r="K1971" i="1"/>
  <c r="K1950" i="1"/>
  <c r="K1928" i="1"/>
  <c r="K1907" i="1"/>
  <c r="K1886" i="1"/>
  <c r="K1864" i="1"/>
  <c r="K1843" i="1"/>
  <c r="K1822" i="1"/>
  <c r="K1800" i="1"/>
  <c r="K1779" i="1"/>
  <c r="K1758" i="1"/>
  <c r="K1736" i="1"/>
  <c r="K1715" i="1"/>
  <c r="K1694" i="1"/>
  <c r="K1672" i="1"/>
  <c r="K1651" i="1"/>
  <c r="K1630" i="1"/>
  <c r="K1602" i="1"/>
  <c r="K1574" i="1"/>
  <c r="K1546" i="1"/>
  <c r="K1517" i="1"/>
  <c r="K1489" i="1"/>
  <c r="K1461" i="1"/>
  <c r="K1431" i="1"/>
  <c r="K1403" i="1"/>
  <c r="K1375" i="1"/>
  <c r="K1346" i="1"/>
  <c r="K1318" i="1"/>
  <c r="K1290" i="1"/>
  <c r="K1261" i="1"/>
  <c r="K1233" i="1"/>
  <c r="K1205" i="1"/>
  <c r="K1175" i="1"/>
  <c r="K1147" i="1"/>
  <c r="K1119" i="1"/>
  <c r="K1090" i="1"/>
  <c r="K1062" i="1"/>
  <c r="K1034" i="1"/>
  <c r="K1005" i="1"/>
  <c r="K977" i="1"/>
  <c r="K949" i="1"/>
  <c r="K919" i="1"/>
  <c r="K891" i="1"/>
  <c r="K863" i="1"/>
  <c r="K834" i="1"/>
  <c r="K806" i="1"/>
  <c r="K778" i="1"/>
  <c r="K741" i="1"/>
  <c r="K704" i="1"/>
  <c r="K667" i="1"/>
  <c r="K627" i="1"/>
  <c r="K589" i="1"/>
  <c r="K552" i="1"/>
  <c r="K513" i="1"/>
  <c r="K476" i="1"/>
  <c r="K439" i="1"/>
  <c r="K400" i="1"/>
  <c r="K363" i="1"/>
  <c r="K318" i="1"/>
  <c r="K264" i="1"/>
  <c r="K215" i="1"/>
  <c r="K166" i="1"/>
  <c r="K114" i="1"/>
  <c r="K64" i="1"/>
  <c r="K14" i="1"/>
  <c r="K3317" i="1"/>
  <c r="K3301" i="1"/>
  <c r="K3285" i="1"/>
  <c r="K3269" i="1"/>
  <c r="K3253" i="1"/>
  <c r="K3237" i="1"/>
  <c r="K3221" i="1"/>
  <c r="K3205" i="1"/>
  <c r="K3189" i="1"/>
  <c r="K3173" i="1"/>
  <c r="K3157" i="1"/>
  <c r="K3141" i="1"/>
  <c r="K3125" i="1"/>
  <c r="K3109" i="1"/>
  <c r="K3093" i="1"/>
  <c r="K3077" i="1"/>
  <c r="K3061" i="1"/>
  <c r="K3045" i="1"/>
  <c r="K3029" i="1"/>
  <c r="K3013" i="1"/>
  <c r="K2997" i="1"/>
  <c r="K2981" i="1"/>
  <c r="K2965" i="1"/>
  <c r="K2949" i="1"/>
  <c r="K2933" i="1"/>
  <c r="K2917" i="1"/>
  <c r="K2901" i="1"/>
  <c r="K2885" i="1"/>
  <c r="K2869" i="1"/>
  <c r="K2853" i="1"/>
  <c r="K2837" i="1"/>
  <c r="K2821" i="1"/>
  <c r="K2805" i="1"/>
  <c r="K2789" i="1"/>
  <c r="K2773" i="1"/>
  <c r="K2757" i="1"/>
  <c r="K2741" i="1"/>
  <c r="K2725" i="1"/>
  <c r="K2709" i="1"/>
  <c r="K2693" i="1"/>
  <c r="K2677" i="1"/>
  <c r="K2661" i="1"/>
  <c r="K2645" i="1"/>
  <c r="K2629" i="1"/>
  <c r="K2613" i="1"/>
  <c r="K2597" i="1"/>
  <c r="K2581" i="1"/>
  <c r="K2565" i="1"/>
  <c r="K2549" i="1"/>
  <c r="K2533" i="1"/>
  <c r="K2517" i="1"/>
  <c r="K2501" i="1"/>
  <c r="K2485" i="1"/>
  <c r="K2469" i="1"/>
  <c r="K2453" i="1"/>
  <c r="K2437" i="1"/>
  <c r="K2421" i="1"/>
  <c r="K2405" i="1"/>
  <c r="K2389" i="1"/>
  <c r="K2373" i="1"/>
  <c r="K2357" i="1"/>
  <c r="K2341" i="1"/>
  <c r="K2325" i="1"/>
  <c r="K2309" i="1"/>
  <c r="K2293" i="1"/>
  <c r="K2277" i="1"/>
  <c r="K2261" i="1"/>
  <c r="K2245" i="1"/>
  <c r="K2229" i="1"/>
  <c r="K2213" i="1"/>
  <c r="K2197" i="1"/>
  <c r="K2181" i="1"/>
  <c r="K2165" i="1"/>
  <c r="K2149" i="1"/>
  <c r="K2133" i="1"/>
  <c r="K2117" i="1"/>
  <c r="K2101" i="1"/>
  <c r="K2085" i="1"/>
  <c r="K2069" i="1"/>
  <c r="K2053" i="1"/>
  <c r="K2037" i="1"/>
  <c r="K2021" i="1"/>
  <c r="K2005" i="1"/>
  <c r="K1989" i="1"/>
  <c r="K1973" i="1"/>
  <c r="K1957" i="1"/>
  <c r="K1941" i="1"/>
  <c r="K1925" i="1"/>
  <c r="K1909" i="1"/>
  <c r="K1893" i="1"/>
  <c r="K1877" i="1"/>
  <c r="K1861" i="1"/>
  <c r="K1845" i="1"/>
  <c r="K1829" i="1"/>
  <c r="K1813" i="1"/>
  <c r="K1797" i="1"/>
  <c r="K1781" i="1"/>
  <c r="K1765" i="1"/>
  <c r="K1749" i="1"/>
  <c r="K1733" i="1"/>
  <c r="K1717" i="1"/>
  <c r="K1701" i="1"/>
  <c r="K1685" i="1"/>
  <c r="K1669" i="1"/>
  <c r="K1653" i="1"/>
  <c r="K1637" i="1"/>
  <c r="K1619" i="1"/>
  <c r="K1598" i="1"/>
  <c r="K1577" i="1"/>
  <c r="K1555" i="1"/>
  <c r="K1534" i="1"/>
  <c r="K1513" i="1"/>
  <c r="K1491" i="1"/>
  <c r="K1470" i="1"/>
  <c r="K1449" i="1"/>
  <c r="K1427" i="1"/>
  <c r="K1406" i="1"/>
  <c r="K1385" i="1"/>
  <c r="K1363" i="1"/>
  <c r="K1342" i="1"/>
  <c r="K1321" i="1"/>
  <c r="K1299" i="1"/>
  <c r="K1278" i="1"/>
  <c r="K1257" i="1"/>
  <c r="K1235" i="1"/>
  <c r="K1214" i="1"/>
  <c r="K1193" i="1"/>
  <c r="K1171" i="1"/>
  <c r="K1150" i="1"/>
  <c r="K1129" i="1"/>
  <c r="K1107" i="1"/>
  <c r="K1086" i="1"/>
  <c r="K1065" i="1"/>
  <c r="K1043" i="1"/>
  <c r="K1022" i="1"/>
  <c r="K1001" i="1"/>
  <c r="K979" i="1"/>
  <c r="K958" i="1"/>
  <c r="K937" i="1"/>
  <c r="K915" i="1"/>
  <c r="K894" i="1"/>
  <c r="K873" i="1"/>
  <c r="K851" i="1"/>
  <c r="K4467" i="1"/>
  <c r="K4451" i="1"/>
  <c r="K4435" i="1"/>
  <c r="K4419" i="1"/>
  <c r="K4403" i="1"/>
  <c r="K4387" i="1"/>
  <c r="K4371" i="1"/>
  <c r="K4355" i="1"/>
  <c r="K4339" i="1"/>
  <c r="K4323" i="1"/>
  <c r="K4307" i="1"/>
  <c r="K4291" i="1"/>
  <c r="K4275" i="1"/>
  <c r="K4259" i="1"/>
  <c r="K4243" i="1"/>
  <c r="K4227" i="1"/>
  <c r="K4211" i="1"/>
  <c r="K4195" i="1"/>
  <c r="K4179" i="1"/>
  <c r="K4163" i="1"/>
  <c r="K4147" i="1"/>
  <c r="K4131" i="1"/>
  <c r="K4115" i="1"/>
  <c r="K4099" i="1"/>
  <c r="K4083" i="1"/>
  <c r="K4067" i="1"/>
  <c r="K4051" i="1"/>
  <c r="K4035" i="1"/>
  <c r="K4019" i="1"/>
  <c r="K4003" i="1"/>
  <c r="K3987" i="1"/>
  <c r="K3971" i="1"/>
  <c r="K3955" i="1"/>
  <c r="K3939" i="1"/>
  <c r="K3923" i="1"/>
  <c r="K3907" i="1"/>
  <c r="K3891" i="1"/>
  <c r="K3875" i="1"/>
  <c r="K3859" i="1"/>
  <c r="K3843" i="1"/>
  <c r="K3827" i="1"/>
  <c r="K3811" i="1"/>
  <c r="K3795" i="1"/>
  <c r="K3779" i="1"/>
  <c r="K3763" i="1"/>
  <c r="K3747" i="1"/>
  <c r="K3731" i="1"/>
  <c r="K3715" i="1"/>
  <c r="K3699" i="1"/>
  <c r="K3683" i="1"/>
  <c r="K3667" i="1"/>
  <c r="K3651" i="1"/>
  <c r="K3635" i="1"/>
  <c r="K3619" i="1"/>
  <c r="K3603" i="1"/>
  <c r="K3587" i="1"/>
  <c r="K3571" i="1"/>
  <c r="K3555" i="1"/>
  <c r="K3539" i="1"/>
  <c r="K3523" i="1"/>
  <c r="K3507" i="1"/>
  <c r="K3491" i="1"/>
  <c r="K3475" i="1"/>
  <c r="K3459" i="1"/>
  <c r="K3443" i="1"/>
  <c r="K3427" i="1"/>
  <c r="K3411" i="1"/>
  <c r="K3395" i="1"/>
  <c r="K3379" i="1"/>
  <c r="K3363" i="1"/>
  <c r="K3347" i="1"/>
  <c r="K3331" i="1"/>
  <c r="K3310" i="1"/>
  <c r="K3288" i="1"/>
  <c r="K3267" i="1"/>
  <c r="K3246" i="1"/>
  <c r="K3224" i="1"/>
  <c r="K3203" i="1"/>
  <c r="K3182" i="1"/>
  <c r="K3160" i="1"/>
  <c r="K3139" i="1"/>
  <c r="K3118" i="1"/>
  <c r="K3096" i="1"/>
  <c r="K3075" i="1"/>
  <c r="K3054" i="1"/>
  <c r="K3032" i="1"/>
  <c r="K3011" i="1"/>
  <c r="K2990" i="1"/>
  <c r="K2968" i="1"/>
  <c r="K2947" i="1"/>
  <c r="K2926" i="1"/>
  <c r="K2904" i="1"/>
  <c r="K2883" i="1"/>
  <c r="K2862" i="1"/>
  <c r="K2840" i="1"/>
  <c r="K2819" i="1"/>
  <c r="K2798" i="1"/>
  <c r="K2776" i="1"/>
  <c r="K2755" i="1"/>
  <c r="K2734" i="1"/>
  <c r="K2712" i="1"/>
  <c r="K2691" i="1"/>
  <c r="K2670" i="1"/>
  <c r="K2648" i="1"/>
  <c r="K2627" i="1"/>
  <c r="K2606" i="1"/>
  <c r="K2584" i="1"/>
  <c r="K2563" i="1"/>
  <c r="K2542" i="1"/>
  <c r="K2520" i="1"/>
  <c r="K2499" i="1"/>
  <c r="K2478" i="1"/>
  <c r="K2456" i="1"/>
  <c r="K2435" i="1"/>
  <c r="K2414" i="1"/>
  <c r="K2392" i="1"/>
  <c r="K2371" i="1"/>
  <c r="K2350" i="1"/>
  <c r="K2328" i="1"/>
  <c r="K2307" i="1"/>
  <c r="K2286" i="1"/>
  <c r="K2264" i="1"/>
  <c r="K2243" i="1"/>
  <c r="K2222" i="1"/>
  <c r="K2200" i="1"/>
  <c r="K2179" i="1"/>
  <c r="K2158" i="1"/>
  <c r="K2136" i="1"/>
  <c r="K2115" i="1"/>
  <c r="K2094" i="1"/>
  <c r="K2072" i="1"/>
  <c r="K2051" i="1"/>
  <c r="K2030" i="1"/>
  <c r="K2008" i="1"/>
  <c r="K1987" i="1"/>
  <c r="K1966" i="1"/>
  <c r="K1944" i="1"/>
  <c r="K1923" i="1"/>
  <c r="K1902" i="1"/>
  <c r="K1880" i="1"/>
  <c r="K1859" i="1"/>
  <c r="K1838" i="1"/>
  <c r="K1816" i="1"/>
  <c r="K1795" i="1"/>
  <c r="K1774" i="1"/>
  <c r="K1752" i="1"/>
  <c r="K1731" i="1"/>
  <c r="K1710" i="1"/>
  <c r="K1688" i="1"/>
  <c r="K1667" i="1"/>
  <c r="K1646" i="1"/>
  <c r="K1623" i="1"/>
  <c r="K1595" i="1"/>
  <c r="K1567" i="1"/>
  <c r="K1538" i="1"/>
  <c r="K1510" i="1"/>
  <c r="K1482" i="1"/>
  <c r="K1453" i="1"/>
  <c r="K1425" i="1"/>
  <c r="K1397" i="1"/>
  <c r="K1367" i="1"/>
  <c r="K1339" i="1"/>
  <c r="K1311" i="1"/>
  <c r="K1282" i="1"/>
  <c r="K1254" i="1"/>
  <c r="K1226" i="1"/>
  <c r="K1197" i="1"/>
  <c r="K1169" i="1"/>
  <c r="K1141" i="1"/>
  <c r="K1111" i="1"/>
  <c r="K1083" i="1"/>
  <c r="K1055" i="1"/>
  <c r="K1026" i="1"/>
  <c r="K998" i="1"/>
  <c r="K970" i="1"/>
  <c r="K941" i="1"/>
  <c r="K913" i="1"/>
  <c r="K885" i="1"/>
  <c r="K855" i="1"/>
  <c r="K827" i="1"/>
  <c r="K799" i="1"/>
  <c r="K769" i="1"/>
  <c r="K732" i="1"/>
  <c r="K695" i="1"/>
  <c r="K656" i="1"/>
  <c r="K619" i="1"/>
  <c r="K581" i="1"/>
  <c r="K541" i="1"/>
  <c r="K504" i="1"/>
  <c r="K467" i="1"/>
  <c r="K428" i="1"/>
  <c r="K391" i="1"/>
  <c r="K353" i="1"/>
  <c r="K304" i="1"/>
  <c r="K254" i="1"/>
  <c r="K204" i="1"/>
  <c r="K151" i="1"/>
  <c r="K102" i="1"/>
  <c r="K51" i="1"/>
  <c r="K3329" i="1"/>
  <c r="K3313" i="1"/>
  <c r="K3297" i="1"/>
  <c r="K3281" i="1"/>
  <c r="K3265" i="1"/>
  <c r="K3249" i="1"/>
  <c r="K3233" i="1"/>
  <c r="K3217" i="1"/>
  <c r="K3201" i="1"/>
  <c r="K3185" i="1"/>
  <c r="K3169" i="1"/>
  <c r="K3153" i="1"/>
  <c r="K3137" i="1"/>
  <c r="K3121" i="1"/>
  <c r="K3105" i="1"/>
  <c r="K3089" i="1"/>
  <c r="K3073" i="1"/>
  <c r="K3057" i="1"/>
  <c r="K3041" i="1"/>
  <c r="K3025" i="1"/>
  <c r="K3009" i="1"/>
  <c r="K2993" i="1"/>
  <c r="K2977" i="1"/>
  <c r="K2961" i="1"/>
  <c r="K2945" i="1"/>
  <c r="K2929" i="1"/>
  <c r="K2913" i="1"/>
  <c r="K2897" i="1"/>
  <c r="K2881" i="1"/>
  <c r="K2865" i="1"/>
  <c r="K2849" i="1"/>
  <c r="K2833" i="1"/>
  <c r="K2817" i="1"/>
  <c r="K2801" i="1"/>
  <c r="K2785" i="1"/>
  <c r="K2769" i="1"/>
  <c r="K2753" i="1"/>
  <c r="K2737" i="1"/>
  <c r="K2721" i="1"/>
  <c r="K2705" i="1"/>
  <c r="K2689" i="1"/>
  <c r="K2673" i="1"/>
  <c r="K2657" i="1"/>
  <c r="K2641" i="1"/>
  <c r="K2625" i="1"/>
  <c r="K2609" i="1"/>
  <c r="K2593" i="1"/>
  <c r="K2577" i="1"/>
  <c r="K2561" i="1"/>
  <c r="K2545" i="1"/>
  <c r="K2529" i="1"/>
  <c r="K2513" i="1"/>
  <c r="K2497" i="1"/>
  <c r="K2481" i="1"/>
  <c r="K2465" i="1"/>
  <c r="K2449" i="1"/>
  <c r="K2433" i="1"/>
  <c r="K2417" i="1"/>
  <c r="K2401" i="1"/>
  <c r="K2385" i="1"/>
  <c r="K2369" i="1"/>
  <c r="K2353" i="1"/>
  <c r="K2337" i="1"/>
  <c r="K2321" i="1"/>
  <c r="K2305" i="1"/>
  <c r="K2289" i="1"/>
  <c r="K2273" i="1"/>
  <c r="K2257" i="1"/>
  <c r="K2241" i="1"/>
  <c r="K2225" i="1"/>
  <c r="K2209" i="1"/>
  <c r="K2193" i="1"/>
  <c r="K2177" i="1"/>
  <c r="K2161" i="1"/>
  <c r="K2145" i="1"/>
  <c r="K2129" i="1"/>
  <c r="K2113" i="1"/>
  <c r="K2097" i="1"/>
  <c r="K2081" i="1"/>
  <c r="K2065" i="1"/>
  <c r="K2049" i="1"/>
  <c r="K2033" i="1"/>
  <c r="K2017" i="1"/>
  <c r="K2001" i="1"/>
  <c r="K1985" i="1"/>
  <c r="K1969" i="1"/>
  <c r="K1953" i="1"/>
  <c r="K1937" i="1"/>
  <c r="K1921" i="1"/>
  <c r="K1905" i="1"/>
  <c r="K1889" i="1"/>
  <c r="K1873" i="1"/>
  <c r="K1857" i="1"/>
  <c r="K1841" i="1"/>
  <c r="K1825" i="1"/>
  <c r="K1809" i="1"/>
  <c r="K1793" i="1"/>
  <c r="K1777" i="1"/>
  <c r="K1761" i="1"/>
  <c r="K1745" i="1"/>
  <c r="K1729" i="1"/>
  <c r="K1713" i="1"/>
  <c r="K1697" i="1"/>
  <c r="K1681" i="1"/>
  <c r="K1665" i="1"/>
  <c r="K1649" i="1"/>
  <c r="K1633" i="1"/>
  <c r="K1614" i="1"/>
  <c r="K1593" i="1"/>
  <c r="K1571" i="1"/>
  <c r="K1550" i="1"/>
  <c r="K1529" i="1"/>
  <c r="K1507" i="1"/>
  <c r="K1486" i="1"/>
  <c r="K1465" i="1"/>
  <c r="K1443" i="1"/>
  <c r="K1422" i="1"/>
  <c r="K1401" i="1"/>
  <c r="K1379" i="1"/>
  <c r="K1358" i="1"/>
  <c r="K1337" i="1"/>
  <c r="K1315" i="1"/>
  <c r="K1294" i="1"/>
  <c r="K1273" i="1"/>
  <c r="K1251" i="1"/>
  <c r="K1230" i="1"/>
  <c r="K1209" i="1"/>
  <c r="K1187" i="1"/>
  <c r="K1166" i="1"/>
  <c r="K1145" i="1"/>
  <c r="K1123" i="1"/>
  <c r="K1102" i="1"/>
  <c r="K1081" i="1"/>
  <c r="K1059" i="1"/>
  <c r="K1038" i="1"/>
  <c r="K1017" i="1"/>
  <c r="K995" i="1"/>
  <c r="K974" i="1"/>
  <c r="K953" i="1"/>
  <c r="K931" i="1"/>
  <c r="K910" i="1"/>
  <c r="K4367" i="1"/>
  <c r="K4351" i="1"/>
  <c r="K4335" i="1"/>
  <c r="K4319" i="1"/>
  <c r="K4303" i="1"/>
  <c r="K4287" i="1"/>
  <c r="K4271" i="1"/>
  <c r="K4255" i="1"/>
  <c r="K4239" i="1"/>
  <c r="K4223" i="1"/>
  <c r="K4207" i="1"/>
  <c r="K4191" i="1"/>
  <c r="K4175" i="1"/>
  <c r="K4159" i="1"/>
  <c r="K4143" i="1"/>
  <c r="K4127" i="1"/>
  <c r="K4111" i="1"/>
  <c r="K4095" i="1"/>
  <c r="K4079" i="1"/>
  <c r="K4063" i="1"/>
  <c r="K4047" i="1"/>
  <c r="K4031" i="1"/>
  <c r="K4015" i="1"/>
  <c r="K3999" i="1"/>
  <c r="K3983" i="1"/>
  <c r="K3967" i="1"/>
  <c r="K3951" i="1"/>
  <c r="K3935" i="1"/>
  <c r="K3919" i="1"/>
  <c r="K3903" i="1"/>
  <c r="K3887" i="1"/>
  <c r="K3871" i="1"/>
  <c r="K3855" i="1"/>
  <c r="K3839" i="1"/>
  <c r="K3823" i="1"/>
  <c r="K3807" i="1"/>
  <c r="K3791" i="1"/>
  <c r="K3775" i="1"/>
  <c r="K3759" i="1"/>
  <c r="K3743" i="1"/>
  <c r="K3727" i="1"/>
  <c r="K3711" i="1"/>
  <c r="K3695" i="1"/>
  <c r="K3679" i="1"/>
  <c r="K3663" i="1"/>
  <c r="K3647" i="1"/>
  <c r="K3631" i="1"/>
  <c r="K3615" i="1"/>
  <c r="K3599" i="1"/>
  <c r="K3583" i="1"/>
  <c r="K3567" i="1"/>
  <c r="K3551" i="1"/>
  <c r="K3535" i="1"/>
  <c r="K3519" i="1"/>
  <c r="K3503" i="1"/>
  <c r="K3487" i="1"/>
  <c r="K3471" i="1"/>
  <c r="K3455" i="1"/>
  <c r="K3439" i="1"/>
  <c r="K3423" i="1"/>
  <c r="K3407" i="1"/>
  <c r="K3391" i="1"/>
  <c r="K3375" i="1"/>
  <c r="K3359" i="1"/>
  <c r="K3343" i="1"/>
  <c r="K3326" i="1"/>
  <c r="K3304" i="1"/>
  <c r="K3283" i="1"/>
  <c r="K3262" i="1"/>
  <c r="K3240" i="1"/>
  <c r="K3219" i="1"/>
  <c r="K3198" i="1"/>
  <c r="K3176" i="1"/>
  <c r="K3155" i="1"/>
  <c r="K3134" i="1"/>
  <c r="K3112" i="1"/>
  <c r="K3091" i="1"/>
  <c r="K3070" i="1"/>
  <c r="K3048" i="1"/>
  <c r="K3027" i="1"/>
  <c r="K3006" i="1"/>
  <c r="K2984" i="1"/>
  <c r="K2963" i="1"/>
  <c r="K2942" i="1"/>
  <c r="K2920" i="1"/>
  <c r="K2899" i="1"/>
  <c r="K2878" i="1"/>
  <c r="K2856" i="1"/>
  <c r="K2835" i="1"/>
  <c r="K2814" i="1"/>
  <c r="K2792" i="1"/>
  <c r="K2771" i="1"/>
  <c r="K2750" i="1"/>
  <c r="K2728" i="1"/>
  <c r="K2707" i="1"/>
  <c r="K2686" i="1"/>
  <c r="K2664" i="1"/>
  <c r="K2643" i="1"/>
  <c r="K2622" i="1"/>
  <c r="K2600" i="1"/>
  <c r="K2579" i="1"/>
  <c r="K2558" i="1"/>
  <c r="K2536" i="1"/>
  <c r="K2515" i="1"/>
  <c r="K2494" i="1"/>
  <c r="K2472" i="1"/>
  <c r="K2451" i="1"/>
  <c r="K2430" i="1"/>
  <c r="K2408" i="1"/>
  <c r="K2387" i="1"/>
  <c r="K2366" i="1"/>
  <c r="K2344" i="1"/>
  <c r="K2323" i="1"/>
  <c r="K2302" i="1"/>
  <c r="K2280" i="1"/>
  <c r="K2259" i="1"/>
  <c r="K2238" i="1"/>
  <c r="K2216" i="1"/>
  <c r="K2195" i="1"/>
  <c r="K2174" i="1"/>
  <c r="K2152" i="1"/>
  <c r="K2131" i="1"/>
  <c r="K2110" i="1"/>
  <c r="K2088" i="1"/>
  <c r="K2067" i="1"/>
  <c r="K2046" i="1"/>
  <c r="K2024" i="1"/>
  <c r="K2003" i="1"/>
  <c r="K1982" i="1"/>
  <c r="K1960" i="1"/>
  <c r="K1939" i="1"/>
  <c r="K1918" i="1"/>
  <c r="K1896" i="1"/>
  <c r="K1875" i="1"/>
  <c r="K1854" i="1"/>
  <c r="K1832" i="1"/>
  <c r="K1811" i="1"/>
  <c r="K1790" i="1"/>
  <c r="K1768" i="1"/>
  <c r="K1747" i="1"/>
  <c r="K1726" i="1"/>
  <c r="K1704" i="1"/>
  <c r="K1683" i="1"/>
  <c r="K1662" i="1"/>
  <c r="K1640" i="1"/>
  <c r="K1617" i="1"/>
  <c r="K1589" i="1"/>
  <c r="K1559" i="1"/>
  <c r="K1531" i="1"/>
  <c r="K1503" i="1"/>
  <c r="K1474" i="1"/>
  <c r="K1446" i="1"/>
  <c r="K1418" i="1"/>
  <c r="K1389" i="1"/>
  <c r="K1361" i="1"/>
  <c r="K1333" i="1"/>
  <c r="K1303" i="1"/>
  <c r="K1275" i="1"/>
  <c r="K1247" i="1"/>
  <c r="K1218" i="1"/>
  <c r="K1190" i="1"/>
  <c r="K1162" i="1"/>
  <c r="K1133" i="1"/>
  <c r="K1105" i="1"/>
  <c r="K1077" i="1"/>
  <c r="K1047" i="1"/>
  <c r="K1019" i="1"/>
  <c r="K991" i="1"/>
  <c r="K962" i="1"/>
  <c r="K934" i="1"/>
  <c r="K906" i="1"/>
  <c r="K877" i="1"/>
  <c r="K849" i="1"/>
  <c r="K821" i="1"/>
  <c r="K791" i="1"/>
  <c r="K760" i="1"/>
  <c r="K723" i="1"/>
  <c r="K684" i="1"/>
  <c r="K647" i="1"/>
  <c r="K609" i="1"/>
  <c r="K571" i="1"/>
  <c r="K533" i="1"/>
  <c r="K496" i="1"/>
  <c r="K456" i="1"/>
  <c r="K419" i="1"/>
  <c r="K381" i="1"/>
  <c r="K342" i="1"/>
  <c r="K291" i="1"/>
  <c r="K242" i="1"/>
  <c r="K190" i="1"/>
  <c r="K140" i="1"/>
  <c r="K91" i="1"/>
  <c r="K38" i="1"/>
  <c r="K3325" i="1"/>
  <c r="K3309" i="1"/>
  <c r="K3293" i="1"/>
  <c r="K3277" i="1"/>
  <c r="K3261" i="1"/>
  <c r="K3245" i="1"/>
  <c r="K3229" i="1"/>
  <c r="K3213" i="1"/>
  <c r="K3197" i="1"/>
  <c r="K3181" i="1"/>
  <c r="K3165" i="1"/>
  <c r="K3149" i="1"/>
  <c r="K3133" i="1"/>
  <c r="K3117" i="1"/>
  <c r="K3101" i="1"/>
  <c r="K3085" i="1"/>
  <c r="K3069" i="1"/>
  <c r="K3053" i="1"/>
  <c r="K3037" i="1"/>
  <c r="K3021" i="1"/>
  <c r="K3005" i="1"/>
  <c r="K2989" i="1"/>
  <c r="K2973" i="1"/>
  <c r="K2957" i="1"/>
  <c r="K2941" i="1"/>
  <c r="K2925" i="1"/>
  <c r="K2909" i="1"/>
  <c r="K2893" i="1"/>
  <c r="K2877" i="1"/>
  <c r="K2861" i="1"/>
  <c r="K2845" i="1"/>
  <c r="K2829" i="1"/>
  <c r="K2813" i="1"/>
  <c r="K2797" i="1"/>
  <c r="K2781" i="1"/>
  <c r="K2765" i="1"/>
  <c r="K2749" i="1"/>
  <c r="K2733" i="1"/>
  <c r="K2717" i="1"/>
  <c r="K2701" i="1"/>
  <c r="K2685" i="1"/>
  <c r="K2669" i="1"/>
  <c r="K2653" i="1"/>
  <c r="K2637" i="1"/>
  <c r="K2621" i="1"/>
  <c r="K2605" i="1"/>
  <c r="K2589" i="1"/>
  <c r="K2573" i="1"/>
  <c r="K2557" i="1"/>
  <c r="K2541" i="1"/>
  <c r="K2525" i="1"/>
  <c r="K2509" i="1"/>
  <c r="K2493" i="1"/>
  <c r="K2477" i="1"/>
  <c r="K2461" i="1"/>
  <c r="K2445" i="1"/>
  <c r="K2429" i="1"/>
  <c r="K2413" i="1"/>
  <c r="K2397" i="1"/>
  <c r="K2381" i="1"/>
  <c r="K2365" i="1"/>
  <c r="K2349" i="1"/>
  <c r="K2333" i="1"/>
  <c r="K2317" i="1"/>
  <c r="K2301" i="1"/>
  <c r="K2285" i="1"/>
  <c r="K2269" i="1"/>
  <c r="K2253" i="1"/>
  <c r="K2237" i="1"/>
  <c r="K2221" i="1"/>
  <c r="K2205" i="1"/>
  <c r="K2189" i="1"/>
  <c r="K2173" i="1"/>
  <c r="K2157" i="1"/>
  <c r="K2141" i="1"/>
  <c r="K2125" i="1"/>
  <c r="K2109" i="1"/>
  <c r="K2093" i="1"/>
  <c r="K2077" i="1"/>
  <c r="K2061" i="1"/>
  <c r="K2045" i="1"/>
  <c r="K2029" i="1"/>
  <c r="K2013" i="1"/>
  <c r="K1997" i="1"/>
  <c r="K1981" i="1"/>
  <c r="K1965" i="1"/>
  <c r="K1949" i="1"/>
  <c r="K1933" i="1"/>
  <c r="K1917" i="1"/>
  <c r="K1901" i="1"/>
  <c r="K1885" i="1"/>
  <c r="K1869" i="1"/>
  <c r="K1853" i="1"/>
  <c r="K1837" i="1"/>
  <c r="K1821" i="1"/>
  <c r="K1805" i="1"/>
  <c r="K1789" i="1"/>
  <c r="K1773" i="1"/>
  <c r="K1757" i="1"/>
  <c r="K1741" i="1"/>
  <c r="K1725" i="1"/>
  <c r="K1709" i="1"/>
  <c r="K1693" i="1"/>
  <c r="K1677" i="1"/>
  <c r="K1661" i="1"/>
  <c r="K1645" i="1"/>
  <c r="K1629" i="1"/>
  <c r="K1609" i="1"/>
  <c r="K1587" i="1"/>
  <c r="K1566" i="1"/>
  <c r="K1545" i="1"/>
  <c r="K1523" i="1"/>
  <c r="K1502" i="1"/>
  <c r="K1481" i="1"/>
  <c r="K1459" i="1"/>
  <c r="K1438" i="1"/>
  <c r="K1417" i="1"/>
  <c r="K1395" i="1"/>
  <c r="K1374" i="1"/>
  <c r="K1353" i="1"/>
  <c r="K1331" i="1"/>
  <c r="K1310" i="1"/>
  <c r="K1289" i="1"/>
  <c r="K1267" i="1"/>
  <c r="K1246" i="1"/>
  <c r="K1225" i="1"/>
  <c r="K1203" i="1"/>
  <c r="K1182" i="1"/>
  <c r="K1161" i="1"/>
  <c r="K1139" i="1"/>
  <c r="K1118" i="1"/>
  <c r="K1097" i="1"/>
  <c r="K1075" i="1"/>
  <c r="K1054" i="1"/>
  <c r="K1033" i="1"/>
  <c r="K1011" i="1"/>
  <c r="K990" i="1"/>
  <c r="K969" i="1"/>
  <c r="K947" i="1"/>
  <c r="K926" i="1"/>
  <c r="K905" i="1"/>
  <c r="K883" i="1"/>
  <c r="K685" i="1"/>
  <c r="K657" i="1"/>
  <c r="K629" i="1"/>
  <c r="K600" i="1"/>
  <c r="K572" i="1"/>
  <c r="K544" i="1"/>
  <c r="K515" i="1"/>
  <c r="K487" i="1"/>
  <c r="K459" i="1"/>
  <c r="K429" i="1"/>
  <c r="K401" i="1"/>
  <c r="K373" i="1"/>
  <c r="K343" i="1"/>
  <c r="K306" i="1"/>
  <c r="K268" i="1"/>
  <c r="K230" i="1"/>
  <c r="K192" i="1"/>
  <c r="K155" i="1"/>
  <c r="K115" i="1"/>
  <c r="K78" i="1"/>
  <c r="K40" i="1"/>
  <c r="K1624" i="1"/>
  <c r="K1608" i="1"/>
  <c r="K1592" i="1"/>
  <c r="K1576" i="1"/>
  <c r="K1560" i="1"/>
  <c r="K1544" i="1"/>
  <c r="K1528" i="1"/>
  <c r="K1512" i="1"/>
  <c r="K1496" i="1"/>
  <c r="K1480" i="1"/>
  <c r="K1464" i="1"/>
  <c r="K1448" i="1"/>
  <c r="K1432" i="1"/>
  <c r="K1416" i="1"/>
  <c r="K1400" i="1"/>
  <c r="K1384" i="1"/>
  <c r="K1368" i="1"/>
  <c r="K1352" i="1"/>
  <c r="K1336" i="1"/>
  <c r="K1320" i="1"/>
  <c r="K1304" i="1"/>
  <c r="K1288" i="1"/>
  <c r="K1272" i="1"/>
  <c r="K1256" i="1"/>
  <c r="K1240" i="1"/>
  <c r="K1224" i="1"/>
  <c r="K1208" i="1"/>
  <c r="K1192" i="1"/>
  <c r="K1176" i="1"/>
  <c r="K1160" i="1"/>
  <c r="K1144" i="1"/>
  <c r="K1128" i="1"/>
  <c r="K1112" i="1"/>
  <c r="K1096" i="1"/>
  <c r="K1080" i="1"/>
  <c r="K1064" i="1"/>
  <c r="K1048" i="1"/>
  <c r="K1032" i="1"/>
  <c r="K1016" i="1"/>
  <c r="K1000" i="1"/>
  <c r="K984" i="1"/>
  <c r="K968" i="1"/>
  <c r="K952" i="1"/>
  <c r="K936" i="1"/>
  <c r="K920" i="1"/>
  <c r="K904" i="1"/>
  <c r="K888" i="1"/>
  <c r="K872" i="1"/>
  <c r="K856" i="1"/>
  <c r="K840" i="1"/>
  <c r="K824" i="1"/>
  <c r="K808" i="1"/>
  <c r="K792" i="1"/>
  <c r="K776" i="1"/>
  <c r="K756" i="1"/>
  <c r="K735" i="1"/>
  <c r="K713" i="1"/>
  <c r="K692" i="1"/>
  <c r="K671" i="1"/>
  <c r="K649" i="1"/>
  <c r="K628" i="1"/>
  <c r="K607" i="1"/>
  <c r="K585" i="1"/>
  <c r="K564" i="1"/>
  <c r="K543" i="1"/>
  <c r="K521" i="1"/>
  <c r="K500" i="1"/>
  <c r="K479" i="1"/>
  <c r="K457" i="1"/>
  <c r="K436" i="1"/>
  <c r="K415" i="1"/>
  <c r="K393" i="1"/>
  <c r="K372" i="1"/>
  <c r="K351" i="1"/>
  <c r="K323" i="1"/>
  <c r="K295" i="1"/>
  <c r="K267" i="1"/>
  <c r="K238" i="1"/>
  <c r="K210" i="1"/>
  <c r="K182" i="1"/>
  <c r="K152" i="1"/>
  <c r="K124" i="1"/>
  <c r="K96" i="1"/>
  <c r="K67" i="1"/>
  <c r="K39" i="1"/>
  <c r="K11" i="1"/>
  <c r="K758" i="1"/>
  <c r="K742" i="1"/>
  <c r="K726" i="1"/>
  <c r="K710" i="1"/>
  <c r="K694" i="1"/>
  <c r="K678" i="1"/>
  <c r="K662" i="1"/>
  <c r="K646" i="1"/>
  <c r="K630" i="1"/>
  <c r="K614" i="1"/>
  <c r="K598" i="1"/>
  <c r="K582" i="1"/>
  <c r="K566" i="1"/>
  <c r="K550" i="1"/>
  <c r="K534" i="1"/>
  <c r="K518" i="1"/>
  <c r="K502" i="1"/>
  <c r="K486" i="1"/>
  <c r="K470" i="1"/>
  <c r="K454" i="1"/>
  <c r="K438" i="1"/>
  <c r="K422" i="1"/>
  <c r="K406" i="1"/>
  <c r="K390" i="1"/>
  <c r="K374" i="1"/>
  <c r="K358" i="1"/>
  <c r="K340" i="1"/>
  <c r="K319" i="1"/>
  <c r="K298" i="1"/>
  <c r="K276" i="1"/>
  <c r="K255" i="1"/>
  <c r="K234" i="1"/>
  <c r="K212" i="1"/>
  <c r="K191" i="1"/>
  <c r="K170" i="1"/>
  <c r="K148" i="1"/>
  <c r="K127" i="1"/>
  <c r="K106" i="1"/>
  <c r="K84" i="1"/>
  <c r="K63" i="1"/>
  <c r="K42" i="1"/>
  <c r="K20" i="1"/>
  <c r="K341" i="1"/>
  <c r="K325" i="1"/>
  <c r="K309" i="1"/>
  <c r="K293" i="1"/>
  <c r="K277" i="1"/>
  <c r="K261" i="1"/>
  <c r="K245" i="1"/>
  <c r="K229" i="1"/>
  <c r="K213" i="1"/>
  <c r="K197" i="1"/>
  <c r="K181" i="1"/>
  <c r="K165" i="1"/>
  <c r="K149" i="1"/>
  <c r="K133" i="1"/>
  <c r="K117" i="1"/>
  <c r="K101" i="1"/>
  <c r="K85" i="1"/>
  <c r="K69" i="1"/>
  <c r="K53" i="1"/>
  <c r="K37" i="1"/>
  <c r="K21" i="1"/>
  <c r="K830" i="1"/>
  <c r="K809" i="1"/>
  <c r="K787" i="1"/>
  <c r="K764" i="1"/>
  <c r="K736" i="1"/>
  <c r="K707" i="1"/>
  <c r="K679" i="1"/>
  <c r="K651" i="1"/>
  <c r="K621" i="1"/>
  <c r="K593" i="1"/>
  <c r="K565" i="1"/>
  <c r="K536" i="1"/>
  <c r="K508" i="1"/>
  <c r="K480" i="1"/>
  <c r="K451" i="1"/>
  <c r="K423" i="1"/>
  <c r="K395" i="1"/>
  <c r="K365" i="1"/>
  <c r="K334" i="1"/>
  <c r="K296" i="1"/>
  <c r="K258" i="1"/>
  <c r="K220" i="1"/>
  <c r="K183" i="1"/>
  <c r="K144" i="1"/>
  <c r="K107" i="1"/>
  <c r="K70" i="1"/>
  <c r="K30" i="1"/>
  <c r="K1620" i="1"/>
  <c r="K1604" i="1"/>
  <c r="K1588" i="1"/>
  <c r="K1572" i="1"/>
  <c r="K1556" i="1"/>
  <c r="K1540" i="1"/>
  <c r="K1524" i="1"/>
  <c r="K1508" i="1"/>
  <c r="K1492" i="1"/>
  <c r="K1476" i="1"/>
  <c r="K1460" i="1"/>
  <c r="K1444" i="1"/>
  <c r="K1428" i="1"/>
  <c r="K1412" i="1"/>
  <c r="K1396" i="1"/>
  <c r="K1380" i="1"/>
  <c r="K1364" i="1"/>
  <c r="K1348" i="1"/>
  <c r="K1332" i="1"/>
  <c r="K1316" i="1"/>
  <c r="K1300" i="1"/>
  <c r="K1284" i="1"/>
  <c r="K1268" i="1"/>
  <c r="K1252" i="1"/>
  <c r="K1236" i="1"/>
  <c r="K1220" i="1"/>
  <c r="K1204" i="1"/>
  <c r="K1188" i="1"/>
  <c r="K1172" i="1"/>
  <c r="K1156" i="1"/>
  <c r="K1140" i="1"/>
  <c r="K1124" i="1"/>
  <c r="K1108" i="1"/>
  <c r="K1092" i="1"/>
  <c r="K1076" i="1"/>
  <c r="K1060" i="1"/>
  <c r="K1044" i="1"/>
  <c r="K1028" i="1"/>
  <c r="K1012" i="1"/>
  <c r="K996" i="1"/>
  <c r="K980" i="1"/>
  <c r="K964" i="1"/>
  <c r="K948" i="1"/>
  <c r="K932" i="1"/>
  <c r="K916" i="1"/>
  <c r="K900" i="1"/>
  <c r="K884" i="1"/>
  <c r="K868" i="1"/>
  <c r="K852" i="1"/>
  <c r="K836" i="1"/>
  <c r="K820" i="1"/>
  <c r="K804" i="1"/>
  <c r="K788" i="1"/>
  <c r="K772" i="1"/>
  <c r="K751" i="1"/>
  <c r="K729" i="1"/>
  <c r="K708" i="1"/>
  <c r="K687" i="1"/>
  <c r="K665" i="1"/>
  <c r="K644" i="1"/>
  <c r="K623" i="1"/>
  <c r="K601" i="1"/>
  <c r="K580" i="1"/>
  <c r="K559" i="1"/>
  <c r="K537" i="1"/>
  <c r="K516" i="1"/>
  <c r="K495" i="1"/>
  <c r="K473" i="1"/>
  <c r="K452" i="1"/>
  <c r="K431" i="1"/>
  <c r="K409" i="1"/>
  <c r="K388" i="1"/>
  <c r="K367" i="1"/>
  <c r="K344" i="1"/>
  <c r="K316" i="1"/>
  <c r="K288" i="1"/>
  <c r="K259" i="1"/>
  <c r="K231" i="1"/>
  <c r="K203" i="1"/>
  <c r="K174" i="1"/>
  <c r="K146" i="1"/>
  <c r="K118" i="1"/>
  <c r="K88" i="1"/>
  <c r="K60" i="1"/>
  <c r="K32" i="1"/>
  <c r="K770" i="1"/>
  <c r="K754" i="1"/>
  <c r="K738" i="1"/>
  <c r="K722" i="1"/>
  <c r="K706" i="1"/>
  <c r="K690" i="1"/>
  <c r="K674" i="1"/>
  <c r="K658" i="1"/>
  <c r="K642" i="1"/>
  <c r="K626" i="1"/>
  <c r="K610" i="1"/>
  <c r="K594" i="1"/>
  <c r="K578" i="1"/>
  <c r="K562" i="1"/>
  <c r="K546" i="1"/>
  <c r="K530" i="1"/>
  <c r="K514" i="1"/>
  <c r="K498" i="1"/>
  <c r="K482" i="1"/>
  <c r="K466" i="1"/>
  <c r="K450" i="1"/>
  <c r="K434" i="1"/>
  <c r="K418" i="1"/>
  <c r="K402" i="1"/>
  <c r="K386" i="1"/>
  <c r="K370" i="1"/>
  <c r="K354" i="1"/>
  <c r="K335" i="1"/>
  <c r="K314" i="1"/>
  <c r="K292" i="1"/>
  <c r="K271" i="1"/>
  <c r="K250" i="1"/>
  <c r="K228" i="1"/>
  <c r="K207" i="1"/>
  <c r="K186" i="1"/>
  <c r="K164" i="1"/>
  <c r="K143" i="1"/>
  <c r="K122" i="1"/>
  <c r="K100" i="1"/>
  <c r="K79" i="1"/>
  <c r="K58" i="1"/>
  <c r="K36" i="1"/>
  <c r="K15" i="1"/>
  <c r="K337" i="1"/>
  <c r="K321" i="1"/>
  <c r="K305" i="1"/>
  <c r="K289" i="1"/>
  <c r="K273" i="1"/>
  <c r="K257" i="1"/>
  <c r="K241" i="1"/>
  <c r="K225" i="1"/>
  <c r="K209" i="1"/>
  <c r="K193" i="1"/>
  <c r="K177" i="1"/>
  <c r="K161" i="1"/>
  <c r="K145" i="1"/>
  <c r="K129" i="1"/>
  <c r="K113" i="1"/>
  <c r="K97" i="1"/>
  <c r="K81" i="1"/>
  <c r="K65" i="1"/>
  <c r="K49" i="1"/>
  <c r="K33" i="1"/>
  <c r="K17" i="1"/>
  <c r="K889" i="1"/>
  <c r="K867" i="1"/>
  <c r="K846" i="1"/>
  <c r="K825" i="1"/>
  <c r="K803" i="1"/>
  <c r="K782" i="1"/>
  <c r="K757" i="1"/>
  <c r="K728" i="1"/>
  <c r="K700" i="1"/>
  <c r="K672" i="1"/>
  <c r="K643" i="1"/>
  <c r="K615" i="1"/>
  <c r="K587" i="1"/>
  <c r="K557" i="1"/>
  <c r="K529" i="1"/>
  <c r="K501" i="1"/>
  <c r="K472" i="1"/>
  <c r="K444" i="1"/>
  <c r="K416" i="1"/>
  <c r="K387" i="1"/>
  <c r="K359" i="1"/>
  <c r="K326" i="1"/>
  <c r="K286" i="1"/>
  <c r="K248" i="1"/>
  <c r="K211" i="1"/>
  <c r="K172" i="1"/>
  <c r="K135" i="1"/>
  <c r="K98" i="1"/>
  <c r="K59" i="1"/>
  <c r="K22" i="1"/>
  <c r="K1616" i="1"/>
  <c r="K1600" i="1"/>
  <c r="K1584" i="1"/>
  <c r="K1568" i="1"/>
  <c r="K1552" i="1"/>
  <c r="K1536" i="1"/>
  <c r="K1520" i="1"/>
  <c r="K1504" i="1"/>
  <c r="K1488" i="1"/>
  <c r="K1472" i="1"/>
  <c r="K1456" i="1"/>
  <c r="K1440" i="1"/>
  <c r="K1424" i="1"/>
  <c r="K1408" i="1"/>
  <c r="K1392" i="1"/>
  <c r="K1376" i="1"/>
  <c r="K1360" i="1"/>
  <c r="K1344" i="1"/>
  <c r="K1328" i="1"/>
  <c r="K1312" i="1"/>
  <c r="K1296" i="1"/>
  <c r="K1280" i="1"/>
  <c r="K1264" i="1"/>
  <c r="K1248" i="1"/>
  <c r="K1232" i="1"/>
  <c r="K1216" i="1"/>
  <c r="K1200" i="1"/>
  <c r="K1184" i="1"/>
  <c r="K1168" i="1"/>
  <c r="K1152" i="1"/>
  <c r="K1136" i="1"/>
  <c r="K1120" i="1"/>
  <c r="K1104" i="1"/>
  <c r="K1088" i="1"/>
  <c r="K1072" i="1"/>
  <c r="K1056" i="1"/>
  <c r="K1040" i="1"/>
  <c r="K1024" i="1"/>
  <c r="K1008" i="1"/>
  <c r="K992" i="1"/>
  <c r="K976" i="1"/>
  <c r="K960" i="1"/>
  <c r="K944" i="1"/>
  <c r="K928" i="1"/>
  <c r="K912" i="1"/>
  <c r="K896" i="1"/>
  <c r="K880" i="1"/>
  <c r="K864" i="1"/>
  <c r="K848" i="1"/>
  <c r="K832" i="1"/>
  <c r="K816" i="1"/>
  <c r="K800" i="1"/>
  <c r="K784" i="1"/>
  <c r="K767" i="1"/>
  <c r="K745" i="1"/>
  <c r="K724" i="1"/>
  <c r="K703" i="1"/>
  <c r="K681" i="1"/>
  <c r="K660" i="1"/>
  <c r="K639" i="1"/>
  <c r="K617" i="1"/>
  <c r="K596" i="1"/>
  <c r="K575" i="1"/>
  <c r="K553" i="1"/>
  <c r="K532" i="1"/>
  <c r="K511" i="1"/>
  <c r="K489" i="1"/>
  <c r="K468" i="1"/>
  <c r="K447" i="1"/>
  <c r="K425" i="1"/>
  <c r="K404" i="1"/>
  <c r="K383" i="1"/>
  <c r="K361" i="1"/>
  <c r="K338" i="1"/>
  <c r="K310" i="1"/>
  <c r="K280" i="1"/>
  <c r="K252" i="1"/>
  <c r="K224" i="1"/>
  <c r="K195" i="1"/>
  <c r="K167" i="1"/>
  <c r="K139" i="1"/>
  <c r="K110" i="1"/>
  <c r="K82" i="1"/>
  <c r="K54" i="1"/>
  <c r="K24" i="1"/>
  <c r="K766" i="1"/>
  <c r="K750" i="1"/>
  <c r="K734" i="1"/>
  <c r="K718" i="1"/>
  <c r="K702" i="1"/>
  <c r="K686" i="1"/>
  <c r="K670" i="1"/>
  <c r="K654" i="1"/>
  <c r="K638" i="1"/>
  <c r="K622" i="1"/>
  <c r="K606" i="1"/>
  <c r="K590" i="1"/>
  <c r="K574" i="1"/>
  <c r="K558" i="1"/>
  <c r="K542" i="1"/>
  <c r="K526" i="1"/>
  <c r="K510" i="1"/>
  <c r="K494" i="1"/>
  <c r="K478" i="1"/>
  <c r="K462" i="1"/>
  <c r="K446" i="1"/>
  <c r="K430" i="1"/>
  <c r="K414" i="1"/>
  <c r="K398" i="1"/>
  <c r="K382" i="1"/>
  <c r="K366" i="1"/>
  <c r="K350" i="1"/>
  <c r="K330" i="1"/>
  <c r="K308" i="1"/>
  <c r="K287" i="1"/>
  <c r="K266" i="1"/>
  <c r="K244" i="1"/>
  <c r="K223" i="1"/>
  <c r="K202" i="1"/>
  <c r="K180" i="1"/>
  <c r="K159" i="1"/>
  <c r="K138" i="1"/>
  <c r="K116" i="1"/>
  <c r="K95" i="1"/>
  <c r="K74" i="1"/>
  <c r="K52" i="1"/>
  <c r="K31" i="1"/>
  <c r="K10" i="1"/>
  <c r="K333" i="1"/>
  <c r="K317" i="1"/>
  <c r="K301" i="1"/>
  <c r="K285" i="1"/>
  <c r="K269" i="1"/>
  <c r="K253" i="1"/>
  <c r="K237" i="1"/>
  <c r="K221" i="1"/>
  <c r="K205" i="1"/>
  <c r="K189" i="1"/>
  <c r="K173" i="1"/>
  <c r="K157" i="1"/>
  <c r="K141" i="1"/>
  <c r="K125" i="1"/>
  <c r="K109" i="1"/>
  <c r="K93" i="1"/>
  <c r="K77" i="1"/>
  <c r="K61" i="1"/>
  <c r="K45" i="1"/>
  <c r="K29" i="1"/>
  <c r="K13" i="1"/>
  <c r="K862" i="1"/>
  <c r="K841" i="1"/>
  <c r="K819" i="1"/>
  <c r="K798" i="1"/>
  <c r="K777" i="1"/>
  <c r="K749" i="1"/>
  <c r="K721" i="1"/>
  <c r="K693" i="1"/>
  <c r="K664" i="1"/>
  <c r="K636" i="1"/>
  <c r="K608" i="1"/>
  <c r="K579" i="1"/>
  <c r="K551" i="1"/>
  <c r="K523" i="1"/>
  <c r="K493" i="1"/>
  <c r="K465" i="1"/>
  <c r="K437" i="1"/>
  <c r="K408" i="1"/>
  <c r="K380" i="1"/>
  <c r="K352" i="1"/>
  <c r="K315" i="1"/>
  <c r="K278" i="1"/>
  <c r="K240" i="1"/>
  <c r="K200" i="1"/>
  <c r="K163" i="1"/>
  <c r="K126" i="1"/>
  <c r="K87" i="1"/>
  <c r="K50" i="1"/>
  <c r="K12" i="1"/>
  <c r="K1612" i="1"/>
  <c r="K1596" i="1"/>
  <c r="K1580" i="1"/>
  <c r="K1564" i="1"/>
  <c r="K1548" i="1"/>
  <c r="K1532" i="1"/>
  <c r="K1516" i="1"/>
  <c r="K1500" i="1"/>
  <c r="K1484" i="1"/>
  <c r="K1468" i="1"/>
  <c r="K1452" i="1"/>
  <c r="K1436" i="1"/>
  <c r="K1420" i="1"/>
  <c r="K1404" i="1"/>
  <c r="K1388" i="1"/>
  <c r="K1372" i="1"/>
  <c r="K1356" i="1"/>
  <c r="K1340" i="1"/>
  <c r="K1324" i="1"/>
  <c r="K1308" i="1"/>
  <c r="K1292" i="1"/>
  <c r="K1276" i="1"/>
  <c r="K1260" i="1"/>
  <c r="K1244" i="1"/>
  <c r="K1228" i="1"/>
  <c r="K1212" i="1"/>
  <c r="K1196" i="1"/>
  <c r="K1180" i="1"/>
  <c r="K1164" i="1"/>
  <c r="K1148" i="1"/>
  <c r="K1132" i="1"/>
  <c r="K1116" i="1"/>
  <c r="K1100" i="1"/>
  <c r="K1084" i="1"/>
  <c r="K1068" i="1"/>
  <c r="K1052" i="1"/>
  <c r="K1036" i="1"/>
  <c r="K1020" i="1"/>
  <c r="K1004" i="1"/>
  <c r="K988" i="1"/>
  <c r="K972" i="1"/>
  <c r="K956" i="1"/>
  <c r="K940" i="1"/>
  <c r="K924" i="1"/>
  <c r="K908" i="1"/>
  <c r="K892" i="1"/>
  <c r="K876" i="1"/>
  <c r="K860" i="1"/>
  <c r="K844" i="1"/>
  <c r="K828" i="1"/>
  <c r="K812" i="1"/>
  <c r="K796" i="1"/>
  <c r="K780" i="1"/>
  <c r="K761" i="1"/>
  <c r="K740" i="1"/>
  <c r="K719" i="1"/>
  <c r="K697" i="1"/>
  <c r="K676" i="1"/>
  <c r="K655" i="1"/>
  <c r="K633" i="1"/>
  <c r="K612" i="1"/>
  <c r="K591" i="1"/>
  <c r="K569" i="1"/>
  <c r="K548" i="1"/>
  <c r="K527" i="1"/>
  <c r="K505" i="1"/>
  <c r="K484" i="1"/>
  <c r="K463" i="1"/>
  <c r="K441" i="1"/>
  <c r="K420" i="1"/>
  <c r="K399" i="1"/>
  <c r="K377" i="1"/>
  <c r="K356" i="1"/>
  <c r="K331" i="1"/>
  <c r="K302" i="1"/>
  <c r="K274" i="1"/>
  <c r="K246" i="1"/>
  <c r="K216" i="1"/>
  <c r="K188" i="1"/>
  <c r="K160" i="1"/>
  <c r="K131" i="1"/>
  <c r="K103" i="1"/>
  <c r="K75" i="1"/>
  <c r="K46" i="1"/>
  <c r="K18" i="1"/>
  <c r="K762" i="1"/>
  <c r="K746" i="1"/>
  <c r="K730" i="1"/>
  <c r="K714" i="1"/>
  <c r="K698" i="1"/>
  <c r="K682" i="1"/>
  <c r="K666" i="1"/>
  <c r="K650" i="1"/>
  <c r="K634" i="1"/>
  <c r="K618" i="1"/>
  <c r="K602" i="1"/>
  <c r="K586" i="1"/>
  <c r="K570" i="1"/>
  <c r="K554" i="1"/>
  <c r="K538" i="1"/>
  <c r="K522" i="1"/>
  <c r="K506" i="1"/>
  <c r="K490" i="1"/>
  <c r="K474" i="1"/>
  <c r="K458" i="1"/>
  <c r="K442" i="1"/>
  <c r="K426" i="1"/>
  <c r="K410" i="1"/>
  <c r="K394" i="1"/>
  <c r="K378" i="1"/>
  <c r="K362" i="1"/>
  <c r="K346" i="1"/>
  <c r="K324" i="1"/>
  <c r="K303" i="1"/>
  <c r="K282" i="1"/>
  <c r="K260" i="1"/>
  <c r="K239" i="1"/>
  <c r="K218" i="1"/>
  <c r="K196" i="1"/>
  <c r="K175" i="1"/>
  <c r="K154" i="1"/>
  <c r="K132" i="1"/>
  <c r="K111" i="1"/>
  <c r="K90" i="1"/>
  <c r="K68" i="1"/>
  <c r="K47" i="1"/>
  <c r="K26" i="1"/>
  <c r="K345" i="1"/>
  <c r="K329" i="1"/>
  <c r="K313" i="1"/>
  <c r="K297" i="1"/>
  <c r="K281" i="1"/>
  <c r="K265" i="1"/>
  <c r="K249" i="1"/>
  <c r="K233" i="1"/>
  <c r="K217" i="1"/>
  <c r="K201" i="1"/>
  <c r="K185" i="1"/>
  <c r="K169" i="1"/>
  <c r="K153" i="1"/>
  <c r="K137" i="1"/>
  <c r="K121" i="1"/>
  <c r="K105" i="1"/>
  <c r="K89" i="1"/>
  <c r="K73" i="1"/>
  <c r="K57" i="1"/>
  <c r="K41" i="1"/>
  <c r="K25" i="1"/>
  <c r="K9" i="1"/>
  <c r="T9" i="1" l="1"/>
  <c r="U8" i="1" s="1"/>
  <c r="T8" i="1"/>
  <c r="U7" i="1" s="1"/>
</calcChain>
</file>

<file path=xl/sharedStrings.xml><?xml version="1.0" encoding="utf-8"?>
<sst xmlns="http://schemas.openxmlformats.org/spreadsheetml/2006/main" count="4720" uniqueCount="4717">
  <si>
    <t>Name</t>
  </si>
  <si>
    <t>PT1387-w</t>
  </si>
  <si>
    <t>PT9966-wed</t>
  </si>
  <si>
    <t>PT3959-waes</t>
  </si>
  <si>
    <t>PT4273-wpm</t>
  </si>
  <si>
    <t>PT3913-wfetd</t>
  </si>
  <si>
    <t>PT5905-efis</t>
  </si>
  <si>
    <t>PT2047-f</t>
  </si>
  <si>
    <t>PT3884-w202bfe</t>
  </si>
  <si>
    <t>PT7622-w201efanw</t>
  </si>
  <si>
    <t>PT5691-web</t>
  </si>
  <si>
    <t>PT9807-wes</t>
  </si>
  <si>
    <t>PT8044-weve</t>
  </si>
  <si>
    <t>PT4209-ppi1h</t>
  </si>
  <si>
    <t>PT2019-w211esf</t>
  </si>
  <si>
    <t>PT5208-w201eptt</t>
  </si>
  <si>
    <t>PT1613-w202dbre</t>
  </si>
  <si>
    <t>PT7257-ww</t>
  </si>
  <si>
    <t>PT1095-w200mheks</t>
  </si>
  <si>
    <t>PT8822-w202ckde1</t>
  </si>
  <si>
    <t>PT4446-w210psd</t>
  </si>
  <si>
    <t>PT2890-wede</t>
  </si>
  <si>
    <t>PT1553-w201ctvqt</t>
  </si>
  <si>
    <t>PT0724-wev</t>
  </si>
  <si>
    <t>PT0160-w211vmaoeipes</t>
  </si>
  <si>
    <t>PT7234-wcv</t>
  </si>
  <si>
    <t>PT6111-w211gdipt</t>
  </si>
  <si>
    <t>PT9910-w200sd</t>
  </si>
  <si>
    <t>PT1774-w201cttss</t>
  </si>
  <si>
    <t>PT8859-w200clet</t>
  </si>
  <si>
    <t>PT7683-w201gcpm</t>
  </si>
  <si>
    <t>PT3318-w202itesf</t>
  </si>
  <si>
    <t>PT8533-ffaaeq</t>
  </si>
  <si>
    <t>PT0924-wept</t>
  </si>
  <si>
    <t>PT3936-w210htlvtl</t>
  </si>
  <si>
    <t>PT1947-w201wtbaecfrsrt</t>
  </si>
  <si>
    <t>PT7930-wvc</t>
  </si>
  <si>
    <t>PT5986-w201t1ffaa</t>
  </si>
  <si>
    <t>PT3193-wet</t>
  </si>
  <si>
    <t>PT6149-w2001epst</t>
  </si>
  <si>
    <t>PT1939-w201c2lie</t>
  </si>
  <si>
    <t>PT7840-w2027fdqectgnabacs</t>
  </si>
  <si>
    <t>PT1705-w2021etrtc2rs</t>
  </si>
  <si>
    <t>PT9202-w201ifuat</t>
  </si>
  <si>
    <t>PT5235-wrlpp</t>
  </si>
  <si>
    <t>PT7955-w202fmi</t>
  </si>
  <si>
    <t>PT7590-w201dt</t>
  </si>
  <si>
    <t>PT1418-w202cloes</t>
  </si>
  <si>
    <t>PT8862-w200tefh</t>
  </si>
  <si>
    <t>PT5775-w200wtil6ctycdweif</t>
  </si>
  <si>
    <t>PT8507-w200pmit</t>
  </si>
  <si>
    <t>PT6845-w202ccue</t>
  </si>
  <si>
    <t>PT9644-w202itvm</t>
  </si>
  <si>
    <t>PT0815-w201qgcet</t>
  </si>
  <si>
    <t>PT4335-w201eqt</t>
  </si>
  <si>
    <t>PT7197-w200etspm</t>
  </si>
  <si>
    <t>PT5024-w202dttme</t>
  </si>
  <si>
    <t>PT0941-w210mbes</t>
  </si>
  <si>
    <t>PT0093-w200cdlic</t>
  </si>
  <si>
    <t>PT1425-w202tlptt</t>
  </si>
  <si>
    <t>PT4499-w211dcds</t>
  </si>
  <si>
    <t>PT3351-w200bvac</t>
  </si>
  <si>
    <t>PT4382-w200rfwvwasw</t>
  </si>
  <si>
    <t>PT6489-w2011mef</t>
  </si>
  <si>
    <t>PT2802-w200it</t>
  </si>
  <si>
    <t>PT7917-wtdc</t>
  </si>
  <si>
    <t>PT4290-</t>
  </si>
  <si>
    <t>PT5155-w200sfe</t>
  </si>
  <si>
    <t>PT3801-w200ueayd</t>
  </si>
  <si>
    <t>PT0605-w202dcsd</t>
  </si>
  <si>
    <t>PT4406-w210ddvt</t>
  </si>
  <si>
    <t>PT2192-w201det</t>
  </si>
  <si>
    <t>PT7911-w202ptt</t>
  </si>
  <si>
    <t>PT0296-w200uafeg</t>
  </si>
  <si>
    <t>PT4463-w201est</t>
  </si>
  <si>
    <t>PT9120-w200sd</t>
  </si>
  <si>
    <t>PT2813-wrtvb</t>
  </si>
  <si>
    <t>PT9105-w2001ftwe</t>
  </si>
  <si>
    <t>PT7529-w200dtviptwv</t>
  </si>
  <si>
    <t>PT3246-w201ewc</t>
  </si>
  <si>
    <t>PT1328-w201bctsp</t>
  </si>
  <si>
    <t>PT4797-w200cppuev</t>
  </si>
  <si>
    <t>PT4245-w203rle</t>
  </si>
  <si>
    <t>PT1873-w201emt</t>
  </si>
  <si>
    <t>PT2783-w200mdi</t>
  </si>
  <si>
    <t>PT8260-w202cma</t>
  </si>
  <si>
    <t>PT7115-w202iciet</t>
  </si>
  <si>
    <t>PT8249-w203fc</t>
  </si>
  <si>
    <t>PT3859-w201ofe</t>
  </si>
  <si>
    <t>PT6937-w200cdfdefv</t>
  </si>
  <si>
    <t>PT9060-wevuf</t>
  </si>
  <si>
    <t>PT0417-w201wae</t>
  </si>
  <si>
    <t>PT4536-w202evtd</t>
  </si>
  <si>
    <t>PT1026-wtaf</t>
  </si>
  <si>
    <t>PT3346-w202sb2d</t>
  </si>
  <si>
    <t>PT4398-w200dtmcsieacg</t>
  </si>
  <si>
    <t>PT1685-w201enfte</t>
  </si>
  <si>
    <t>PT5284-w202beiq</t>
  </si>
  <si>
    <t>PT5028-w202tafiep2</t>
  </si>
  <si>
    <t>PT4255-wa</t>
  </si>
  <si>
    <t>PT0897-w203vcliv</t>
  </si>
  <si>
    <t>PT0298-w201nrc</t>
  </si>
  <si>
    <t>PT1814-w201csp</t>
  </si>
  <si>
    <t>PT2462-w201rarwsve</t>
  </si>
  <si>
    <t>PT6908-w200eaddl</t>
  </si>
  <si>
    <t>PT1468-wefheb</t>
  </si>
  <si>
    <t>PT3669-w202sofrcie</t>
  </si>
  <si>
    <t>PT9605-w211ctct</t>
  </si>
  <si>
    <t>PT0551-w211ucseh</t>
  </si>
  <si>
    <t>PT2133-w201ecfb</t>
  </si>
  <si>
    <t>PT3675-wtf</t>
  </si>
  <si>
    <t>PT6114-w210eft</t>
  </si>
  <si>
    <t>PT3182-w201ecr</t>
  </si>
  <si>
    <t>PT1133-w212esod</t>
  </si>
  <si>
    <t>PT9573-w2027esut</t>
  </si>
  <si>
    <t>PT8532-w2003mffe</t>
  </si>
  <si>
    <t>PT7059-w202cipt</t>
  </si>
  <si>
    <t>PT9669-w212advties</t>
  </si>
  <si>
    <t>PT6300-wtyfj</t>
  </si>
  <si>
    <t>PT9595-w203esscr</t>
  </si>
  <si>
    <t>PT9909-w200ecc</t>
  </si>
  <si>
    <t>PT1187-w202ccfieftt</t>
  </si>
  <si>
    <t>PT1177-w211ppdet</t>
  </si>
  <si>
    <t>PT2945-w200t1tfev</t>
  </si>
  <si>
    <t>PT3209-wetfd</t>
  </si>
  <si>
    <t>PT3747-w200escd</t>
  </si>
  <si>
    <t>PT3366-w202bdc</t>
  </si>
  <si>
    <t>PT0504-w202rnef</t>
  </si>
  <si>
    <t>PT6076-w202cwsalv</t>
  </si>
  <si>
    <t>PT8327-w202ttdc</t>
  </si>
  <si>
    <t>PT3843-w200hc</t>
  </si>
  <si>
    <t>PT6357-w211vsv</t>
  </si>
  <si>
    <t>PT8808-w212stieuf</t>
  </si>
  <si>
    <t>PT1367-w202icfe</t>
  </si>
  <si>
    <t>PT6714-w211hdpslc</t>
  </si>
  <si>
    <t>PT7878-w210mvacpt</t>
  </si>
  <si>
    <t>PT5107-w202skdue</t>
  </si>
  <si>
    <t>PT1691-wfm</t>
  </si>
  <si>
    <t>PT3946-wp2</t>
  </si>
  <si>
    <t>PT6994-w201lt1ef</t>
  </si>
  <si>
    <t>PT7365-w201ffnbiialef</t>
  </si>
  <si>
    <t>PT3314-w202scro</t>
  </si>
  <si>
    <t>PT6027-w202ekds2</t>
  </si>
  <si>
    <t>PT5256-w202siusfcf</t>
  </si>
  <si>
    <t>PT2549-w202osef</t>
  </si>
  <si>
    <t>PT1266-ffvm</t>
  </si>
  <si>
    <t>PT1937-w202smuevao</t>
  </si>
  <si>
    <t>PT0184-w203swwadieh</t>
  </si>
  <si>
    <t>PT0311-w201ccad</t>
  </si>
  <si>
    <t>PT6783-w201utftplz</t>
  </si>
  <si>
    <t>PT2418-w201dcdtr</t>
  </si>
  <si>
    <t>PT5124-w200cbpmt</t>
  </si>
  <si>
    <t>PT5362-w210mcwld</t>
  </si>
  <si>
    <t>PT1177-wa</t>
  </si>
  <si>
    <t>PT9694-w202tafie</t>
  </si>
  <si>
    <t>PT4974-w210mcl</t>
  </si>
  <si>
    <t>PT7122-w200bnfie2</t>
  </si>
  <si>
    <t>PT3277-w203cgev</t>
  </si>
  <si>
    <t>PT8490-wps</t>
  </si>
  <si>
    <t>PT5929-w200htcictheat</t>
  </si>
  <si>
    <t>PT1402-w202rcftkntm</t>
  </si>
  <si>
    <t>PT5414-w201c2efsh</t>
  </si>
  <si>
    <t>PT1442-w200ttef</t>
  </si>
  <si>
    <t>PT2950-wevb</t>
  </si>
  <si>
    <t>PT9790-w201vmdfostms</t>
  </si>
  <si>
    <t>PT6945-w200esq</t>
  </si>
  <si>
    <t>PT6059-w201ustai</t>
  </si>
  <si>
    <t>PT8298-w201htsaeie</t>
  </si>
  <si>
    <t>PT7794-w201madcudf</t>
  </si>
  <si>
    <t>PT0768-w200rm</t>
  </si>
  <si>
    <t>PT2400-w201pc</t>
  </si>
  <si>
    <t>PT9792-w200df2cdpt</t>
  </si>
  <si>
    <t>PT5585-wtqt</t>
  </si>
  <si>
    <t>PT0529-w210vef</t>
  </si>
  <si>
    <t>PT5359-w200cnsatt</t>
  </si>
  <si>
    <t>PT5570-w211qtc</t>
  </si>
  <si>
    <t>PT0935-w201rapt</t>
  </si>
  <si>
    <t>PT0740-w200tms</t>
  </si>
  <si>
    <t>PT3798-w202iduh</t>
  </si>
  <si>
    <t>PT1665-w201ecd</t>
  </si>
  <si>
    <t>PT3262-w200tlwp</t>
  </si>
  <si>
    <t>PT3888-w203ebpt</t>
  </si>
  <si>
    <t>PT3463-w201eaf</t>
  </si>
  <si>
    <t>PT1437-wetwf</t>
  </si>
  <si>
    <t>PT0406-w210ecth</t>
  </si>
  <si>
    <t>PT6177-w210evt</t>
  </si>
  <si>
    <t>PT8456-w210ssocfm</t>
  </si>
  <si>
    <t>PT9493-w201ufef</t>
  </si>
  <si>
    <t>PT7085-w200htesdimc</t>
  </si>
  <si>
    <t>PT8827-wevv</t>
  </si>
  <si>
    <t>PT4122-w203cnfmdbapo1</t>
  </si>
  <si>
    <t>PT9471-w200ume</t>
  </si>
  <si>
    <t>PT8298-w211htuaf</t>
  </si>
  <si>
    <t>PT4225-w202maptie1st</t>
  </si>
  <si>
    <t>PT7253-w202efe</t>
  </si>
  <si>
    <t>PT4178-w211smyic</t>
  </si>
  <si>
    <t>PT6560-w201racef</t>
  </si>
  <si>
    <t>PT9464-w201slce</t>
  </si>
  <si>
    <t>PT3691-w201if</t>
  </si>
  <si>
    <t>PT4419-w203sacie</t>
  </si>
  <si>
    <t>PT1369-w202fmlbp</t>
  </si>
  <si>
    <t>PT9323-w200ddrf</t>
  </si>
  <si>
    <t>PT6452-w202gi6scoaeppint</t>
  </si>
  <si>
    <t>PT5407-w201ht1vcf</t>
  </si>
  <si>
    <t>PT6570-w201edt1</t>
  </si>
  <si>
    <t>PT5503-efvs</t>
  </si>
  <si>
    <t>PT1144-tavpps1</t>
  </si>
  <si>
    <t>PT4905-w201ipc</t>
  </si>
  <si>
    <t>PT4437-w200pc</t>
  </si>
  <si>
    <t>PT3989-efis</t>
  </si>
  <si>
    <t>PT1088-w202ete</t>
  </si>
  <si>
    <t>PT5349-w200cfd</t>
  </si>
  <si>
    <t>PT8265-w200iscie</t>
  </si>
  <si>
    <t>PT4096-w202hdde</t>
  </si>
  <si>
    <t>PT5547-w2015wtadp</t>
  </si>
  <si>
    <t>PT2807-w203uoivh</t>
  </si>
  <si>
    <t>PT2589-w202stonlm</t>
  </si>
  <si>
    <t>PT9829-w201smdce</t>
  </si>
  <si>
    <t>PT6593-efas</t>
  </si>
  <si>
    <t>PT0240-w211htupl</t>
  </si>
  <si>
    <t>PT3244-wce</t>
  </si>
  <si>
    <t>PT4676-wtd</t>
  </si>
  <si>
    <t>PT7981-w202bpm5</t>
  </si>
  <si>
    <t>PT5500-wetwwpt</t>
  </si>
  <si>
    <t>PT2865-w201ciftifm</t>
  </si>
  <si>
    <t>PT8753-w202swmc</t>
  </si>
  <si>
    <t>PT1318-w202ptrf</t>
  </si>
  <si>
    <t>PT6571-w201kdge</t>
  </si>
  <si>
    <t>PT9109-w210icie</t>
  </si>
  <si>
    <t>PT9880-w201cemt</t>
  </si>
  <si>
    <t>PT5510-w201ddve</t>
  </si>
  <si>
    <t>PT6349-w200ctscef</t>
  </si>
  <si>
    <t>PT5460-w201cdrd</t>
  </si>
  <si>
    <t>PT2110-wevvt</t>
  </si>
  <si>
    <t>PT1667-w2003stccdie</t>
  </si>
  <si>
    <t>PT2962-w203eh</t>
  </si>
  <si>
    <t>PT9731-efss</t>
  </si>
  <si>
    <t>PT2445-w201btils</t>
  </si>
  <si>
    <t>PT3439-w201tyhmbt</t>
  </si>
  <si>
    <t>PT0443-tvcfvbtw1</t>
  </si>
  <si>
    <t>PT9355-w202hewt</t>
  </si>
  <si>
    <t>PT7192-w200cnouc</t>
  </si>
  <si>
    <t>PT8180-tracfcbn1</t>
  </si>
  <si>
    <t>PT1484-w203cspt</t>
  </si>
  <si>
    <t>PT6726-w200stef</t>
  </si>
  <si>
    <t>PT2065-w201bhtge</t>
  </si>
  <si>
    <t>PT8238-w201cec</t>
  </si>
  <si>
    <t>PT9422-w201sfe</t>
  </si>
  <si>
    <t>PT5016-wtcf</t>
  </si>
  <si>
    <t>PT5534-w201httaviartcufqt</t>
  </si>
  <si>
    <t>PT8534-w202art</t>
  </si>
  <si>
    <t>PT7264-w200ekdp3</t>
  </si>
  <si>
    <t>PT8923-w211pucev</t>
  </si>
  <si>
    <t>PT6905-w201t1esas</t>
  </si>
  <si>
    <t>PT6503-w200plrie1</t>
  </si>
  <si>
    <t>PT9739-w200aot5v</t>
  </si>
  <si>
    <t>PT8821-w211me1pt</t>
  </si>
  <si>
    <t>PT6806-w202csd</t>
  </si>
  <si>
    <t>PT1339-w212san</t>
  </si>
  <si>
    <t>PT1157-wtpedt</t>
  </si>
  <si>
    <t>PT2302-w200gcc</t>
  </si>
  <si>
    <t>PT7571-efcs</t>
  </si>
  <si>
    <t>PT7139-w200sdodie</t>
  </si>
  <si>
    <t>PT5330-w211edtt</t>
  </si>
  <si>
    <t>PT8488-wtp</t>
  </si>
  <si>
    <t>PT5419-w2102lf</t>
  </si>
  <si>
    <t>PT7982-ll</t>
  </si>
  <si>
    <t>PT6996-w203cuifpnue</t>
  </si>
  <si>
    <t>PT3798-w202vmot</t>
  </si>
  <si>
    <t>PT5393-w202kdr</t>
  </si>
  <si>
    <t>PT0160-w202tcieh</t>
  </si>
  <si>
    <t>PT3027-w212peopa</t>
  </si>
  <si>
    <t>PT8561-w2003dp</t>
  </si>
  <si>
    <t>PT0882-w203dcwcb</t>
  </si>
  <si>
    <t>PT0092-w202htayomter</t>
  </si>
  <si>
    <t>PT5746-w201gpaigc</t>
  </si>
  <si>
    <t>PT5691-w202uafe</t>
  </si>
  <si>
    <t>PT6153-weti</t>
  </si>
  <si>
    <t>PT4338-w200evda</t>
  </si>
  <si>
    <t>PT5391-w201cfetthmqt</t>
  </si>
  <si>
    <t>PT5445-w201dtc</t>
  </si>
  <si>
    <t>PT9800-w202gsqie</t>
  </si>
  <si>
    <t>PT1442-w210rarif</t>
  </si>
  <si>
    <t>PT9684-w202htaarociec</t>
  </si>
  <si>
    <t>PT7455-w200mcpfpe</t>
  </si>
  <si>
    <t>PT4371-w202dbge</t>
  </si>
  <si>
    <t>PT1304-w212pde</t>
  </si>
  <si>
    <t>PT5503-wtpfcc</t>
  </si>
  <si>
    <t>PT3296-fll</t>
  </si>
  <si>
    <t>PT0935-w211witcetyhlty</t>
  </si>
  <si>
    <t>PT6898-w201mpsd</t>
  </si>
  <si>
    <t>PT5121-w201lspume</t>
  </si>
  <si>
    <t>PT3568-w211fms</t>
  </si>
  <si>
    <t>PT3198-wcbop</t>
  </si>
  <si>
    <t>PT5310-tvcrfowapiaw1</t>
  </si>
  <si>
    <t>PT6781-w210gssipc</t>
  </si>
  <si>
    <t>PT4911-faaeq</t>
  </si>
  <si>
    <t>PT7414-thpicvtcertnw1</t>
  </si>
  <si>
    <t>PT6283-w201hglqt</t>
  </si>
  <si>
    <t>PT7342-wcvp2</t>
  </si>
  <si>
    <t>PT3676-w212dde</t>
  </si>
  <si>
    <t>PT0375-efcs</t>
  </si>
  <si>
    <t>PT4732-effs</t>
  </si>
  <si>
    <t>PT8881-wp3</t>
  </si>
  <si>
    <t>PT7029-tcapfostaa1</t>
  </si>
  <si>
    <t>PT1977-w201ler</t>
  </si>
  <si>
    <t>PT2514-w210fgc</t>
  </si>
  <si>
    <t>PT8531-w202asq</t>
  </si>
  <si>
    <t>PT7954-ffnupsh1</t>
  </si>
  <si>
    <t>PT5422-w201cfcsd</t>
  </si>
  <si>
    <t>PT0031-w211rfwv</t>
  </si>
  <si>
    <t>PT4881-w200bs1r</t>
  </si>
  <si>
    <t>PT1085-w200n</t>
  </si>
  <si>
    <t>PT6403-w200sft</t>
  </si>
  <si>
    <t>PT4093-w210t1vid</t>
  </si>
  <si>
    <t>PT9482-w200gifnef</t>
  </si>
  <si>
    <t>PT9931-w201gts</t>
  </si>
  <si>
    <t>PT3749-w202itpp</t>
  </si>
  <si>
    <t>PT1466-w211ccfe</t>
  </si>
  <si>
    <t>PT3393-efms</t>
  </si>
  <si>
    <t>PT0443-w2025ksfwbf</t>
  </si>
  <si>
    <t>PT6606-w211ralie</t>
  </si>
  <si>
    <t>PT7697-w2121ced</t>
  </si>
  <si>
    <t>PT5824-rr</t>
  </si>
  <si>
    <t>PT5810-w200scl</t>
  </si>
  <si>
    <t>PT3550-tddlbcs1</t>
  </si>
  <si>
    <t>PT7625-w211dvc</t>
  </si>
  <si>
    <t>PT6217-w201edtw</t>
  </si>
  <si>
    <t>PT2332-tccobcdocv1</t>
  </si>
  <si>
    <t>PT9203-w201c1neot</t>
  </si>
  <si>
    <t>PT3911-w202sane</t>
  </si>
  <si>
    <t>PT5366-w202egst</t>
  </si>
  <si>
    <t>PT5598-efmfs</t>
  </si>
  <si>
    <t>PT9082-w200eofie</t>
  </si>
  <si>
    <t>PT7410-w202afme</t>
  </si>
  <si>
    <t>PT8331-ws</t>
  </si>
  <si>
    <t>PT2321-w202rdupt</t>
  </si>
  <si>
    <t>PT6869-w212ldomf</t>
  </si>
  <si>
    <t>PT7218-efis</t>
  </si>
  <si>
    <t>PT5130-w201bastuevttmrcsscs</t>
  </si>
  <si>
    <t>PT5178-w211fdte</t>
  </si>
  <si>
    <t>PT9961-w200dof</t>
  </si>
  <si>
    <t>PT7173-w202qtfmd</t>
  </si>
  <si>
    <t>PT4197-efss</t>
  </si>
  <si>
    <t>PT0153-tmfvidrwtw1</t>
  </si>
  <si>
    <t>PT3108-w201itcf</t>
  </si>
  <si>
    <t>PT3139-w210edvt1</t>
  </si>
  <si>
    <t>PT5915-w210udmieh</t>
  </si>
  <si>
    <t>PT5599-w201pervawd</t>
  </si>
  <si>
    <t>PT0390-w212df2c</t>
  </si>
  <si>
    <t>PT0608-tvtspapntcfcv1</t>
  </si>
  <si>
    <t>PT8051-w212bpedt</t>
  </si>
  <si>
    <t>PT9303-w202mnrie</t>
  </si>
  <si>
    <t>PT2380-w202siroef</t>
  </si>
  <si>
    <t>PT6517-w202e2pt</t>
  </si>
  <si>
    <t>PT3031-fvm</t>
  </si>
  <si>
    <t>PT2538-w201claf</t>
  </si>
  <si>
    <t>PT6276-w213eawm</t>
  </si>
  <si>
    <t>PT5880-w201ehrft</t>
  </si>
  <si>
    <t>PT5083-w202itdfmfpp</t>
  </si>
  <si>
    <t>PT0290-w201herp</t>
  </si>
  <si>
    <t>PT5571-w200c3bfa</t>
  </si>
  <si>
    <t>PT7707-weslp</t>
  </si>
  <si>
    <t>PT2771-w201lei3d</t>
  </si>
  <si>
    <t>PT8548-w201cicbchie</t>
  </si>
  <si>
    <t>PT0619-w213uaftfc</t>
  </si>
  <si>
    <t>PT7133-w201hrcoscuv</t>
  </si>
  <si>
    <t>PT2809-ws</t>
  </si>
  <si>
    <t>PT4877-wetut</t>
  </si>
  <si>
    <t>PT1324-w202rfmacc</t>
  </si>
  <si>
    <t>PT2038-efls</t>
  </si>
  <si>
    <t>PT2709-w210stlue</t>
  </si>
  <si>
    <t>PT8580-w210sracicqct</t>
  </si>
  <si>
    <t>PT0152-wtet</t>
  </si>
  <si>
    <t>PT9368-w201mfptume</t>
  </si>
  <si>
    <t>PT7641-w201dcie</t>
  </si>
  <si>
    <t>PT1130-w202bvaplr6</t>
  </si>
  <si>
    <t>PT6790-w200bae</t>
  </si>
  <si>
    <t>PT9332-wesd</t>
  </si>
  <si>
    <t>PT0386-w211upmw</t>
  </si>
  <si>
    <t>PT7822-w202htsteue</t>
  </si>
  <si>
    <t>PT0812-w200ffn0</t>
  </si>
  <si>
    <t>PT3824-w201witasotrtsd</t>
  </si>
  <si>
    <t>PT2338-w202taoec</t>
  </si>
  <si>
    <t>PT7009-w200tsdr</t>
  </si>
  <si>
    <t>PT6155-efls</t>
  </si>
  <si>
    <t>PT7729-wepc</t>
  </si>
  <si>
    <t>PT0183-w200htcatvnicie</t>
  </si>
  <si>
    <t>PT6937-w202eks</t>
  </si>
  <si>
    <t>PT6992-tdslgw01</t>
  </si>
  <si>
    <t>PT9100-w200f2wd</t>
  </si>
  <si>
    <t>PT9338-ffed</t>
  </si>
  <si>
    <t>PT8708-w201itpcuett</t>
  </si>
  <si>
    <t>PT4611-w202htgv1v</t>
  </si>
  <si>
    <t>PT5991-w210vaf</t>
  </si>
  <si>
    <t>PT8277-wetmc</t>
  </si>
  <si>
    <t>PT6660-wts</t>
  </si>
  <si>
    <t>PT6168-wcvp3</t>
  </si>
  <si>
    <t>PT9931-w202pvmie</t>
  </si>
  <si>
    <t>PT2929-trte1tms1</t>
  </si>
  <si>
    <t>PT9258-efas</t>
  </si>
  <si>
    <t>PT8808-tdnrarsiucbuev1</t>
  </si>
  <si>
    <t>PT7388-w202cctcieuv</t>
  </si>
  <si>
    <t>PT3706-eflrfs</t>
  </si>
  <si>
    <t>PT4230-w202urfm</t>
  </si>
  <si>
    <t>PT7343-thtcbcie2fmd1</t>
  </si>
  <si>
    <t>PT9358-w202acoelt</t>
  </si>
  <si>
    <t>PT8670-w210mvwdvfsmvw</t>
  </si>
  <si>
    <t>PT8481-w210ulfwetv</t>
  </si>
  <si>
    <t>PT1605-eftfs</t>
  </si>
  <si>
    <t>PT6206-w200efm</t>
  </si>
  <si>
    <t>PT4980-w211ffn0</t>
  </si>
  <si>
    <t>PT2384-thiruvmp1</t>
  </si>
  <si>
    <t>PT5963-w200sdpin</t>
  </si>
  <si>
    <t>PT6280-w210cisscv</t>
  </si>
  <si>
    <t>PT6753-w201imcet</t>
  </si>
  <si>
    <t>PT5078-efds</t>
  </si>
  <si>
    <t>PT4863-efrs</t>
  </si>
  <si>
    <t>PT4857-efss</t>
  </si>
  <si>
    <t>PT9644-efrs</t>
  </si>
  <si>
    <t>PT9256-ffddvac</t>
  </si>
  <si>
    <t>PT9618-w201mmec</t>
  </si>
  <si>
    <t>PT2349-w202pscf</t>
  </si>
  <si>
    <t>PT0340-w201fnieft</t>
  </si>
  <si>
    <t>PT3459-w201ccsdie</t>
  </si>
  <si>
    <t>PT7190-w200htmasc</t>
  </si>
  <si>
    <t>PT0636-tcrtdsicim1</t>
  </si>
  <si>
    <t>PT3394-tpuomiv1</t>
  </si>
  <si>
    <t>PT7208-w200wlc</t>
  </si>
  <si>
    <t>PT2899-efts</t>
  </si>
  <si>
    <t>PT5844-w212efnffpuf</t>
  </si>
  <si>
    <t>PT6277-wtgc</t>
  </si>
  <si>
    <t>PT6889-w202boie</t>
  </si>
  <si>
    <t>PT8186-w202ftcie</t>
  </si>
  <si>
    <t>PT5074-w2022metr</t>
  </si>
  <si>
    <t>PT7764-efrs</t>
  </si>
  <si>
    <t>PT0360-faa</t>
  </si>
  <si>
    <t>PT8499-w202erd</t>
  </si>
  <si>
    <t>PT7244-w201ace</t>
  </si>
  <si>
    <t>PT3771-w201act</t>
  </si>
  <si>
    <t>PT7717-wcff</t>
  </si>
  <si>
    <t>PT3185-w200scet</t>
  </si>
  <si>
    <t>PT8620-w200wosmdc</t>
  </si>
  <si>
    <t>PT1524-wp4</t>
  </si>
  <si>
    <t>PT0347-w211hth0ica</t>
  </si>
  <si>
    <t>PT9328-w2112cetd</t>
  </si>
  <si>
    <t>PT0886-w200ite2dmr</t>
  </si>
  <si>
    <t>PT4131-w202erm</t>
  </si>
  <si>
    <t>PT2142-wetucf</t>
  </si>
  <si>
    <t>PT1597-tdffuuv1</t>
  </si>
  <si>
    <t>PT4157-w211sefim</t>
  </si>
  <si>
    <t>PT1980-w200lcwbet</t>
  </si>
  <si>
    <t>PT9900-w201nfie2cf</t>
  </si>
  <si>
    <t>PT9436-wticc</t>
  </si>
  <si>
    <t>PT6753-effs</t>
  </si>
  <si>
    <t>PT7616-w201epc</t>
  </si>
  <si>
    <t>PT5269-w201ppcuef</t>
  </si>
  <si>
    <t>PT8902-w200mscie</t>
  </si>
  <si>
    <t>PT5996-w201edft</t>
  </si>
  <si>
    <t>PT9569-efdtfs</t>
  </si>
  <si>
    <t>PT2772-w200hvfltad</t>
  </si>
  <si>
    <t>PT1501-w201brce</t>
  </si>
  <si>
    <t>PT7257-tcficvmaviroc1</t>
  </si>
  <si>
    <t>PT7203-w201sdt</t>
  </si>
  <si>
    <t>PT9642-w201gtmie</t>
  </si>
  <si>
    <t>PT3870-w201vcct</t>
  </si>
  <si>
    <t>PT9413-efls</t>
  </si>
  <si>
    <t>PT3080-tadltaxysp8</t>
  </si>
  <si>
    <t>PT9679-thtlavamsarsns1</t>
  </si>
  <si>
    <t>PT8394-w2121etf2</t>
  </si>
  <si>
    <t>PT4394-w212brt</t>
  </si>
  <si>
    <t>PT9861-w200efwm</t>
  </si>
  <si>
    <t>PT8548-w201fcb</t>
  </si>
  <si>
    <t>PT7190-wtpefpm</t>
  </si>
  <si>
    <t>PT6950-w201sbc</t>
  </si>
  <si>
    <t>PT0248-tvctcdb2sacdiads1</t>
  </si>
  <si>
    <t>PT1683-efvs</t>
  </si>
  <si>
    <t>PT3903-w210popopc</t>
  </si>
  <si>
    <t>PT8301-w200eptui</t>
  </si>
  <si>
    <t>PT6199-tdvlowcp1</t>
  </si>
  <si>
    <t>PT8124-w200mtufa</t>
  </si>
  <si>
    <t>PT4148-w211ecamsd</t>
  </si>
  <si>
    <t>PT0706-wte1</t>
  </si>
  <si>
    <t>PT1733-efms</t>
  </si>
  <si>
    <t>PT9816-frr</t>
  </si>
  <si>
    <t>PT4998-efcs</t>
  </si>
  <si>
    <t>PT8866-efcs</t>
  </si>
  <si>
    <t>PT9985-w200itpfmie</t>
  </si>
  <si>
    <t>PT0522-tifsie2dvl1</t>
  </si>
  <si>
    <t>PT7373-w211isieh</t>
  </si>
  <si>
    <t>PT3144-w202aid</t>
  </si>
  <si>
    <t>PT1606-w200casf</t>
  </si>
  <si>
    <t>PT2638-tcptrfumcv1</t>
  </si>
  <si>
    <t>PT4438-efns</t>
  </si>
  <si>
    <t>PT8260-wtcp</t>
  </si>
  <si>
    <t>PT9300-tsfmc1</t>
  </si>
  <si>
    <t>PT4924-w211tc</t>
  </si>
  <si>
    <t>PT6156-w212hbs</t>
  </si>
  <si>
    <t>PT0103-w202rdcdwv</t>
  </si>
  <si>
    <t>PT8519-w201fiaie</t>
  </si>
  <si>
    <t>PT7780-w201plre2</t>
  </si>
  <si>
    <t>PT6489-wc</t>
  </si>
  <si>
    <t>PT7072-w200eks2</t>
  </si>
  <si>
    <t>PT3961-w201whf</t>
  </si>
  <si>
    <t>PT6306-w202dtmssiqt</t>
  </si>
  <si>
    <t>PT3829-efos</t>
  </si>
  <si>
    <t>PT3923-w210usid</t>
  </si>
  <si>
    <t>PT3012-w200pr</t>
  </si>
  <si>
    <t>PT3088-efps</t>
  </si>
  <si>
    <t>PT9117-efys</t>
  </si>
  <si>
    <t>PT7088-w202ccafp2</t>
  </si>
  <si>
    <t>PT0056-w212ssue</t>
  </si>
  <si>
    <t>PT1470-w202eicf</t>
  </si>
  <si>
    <t>PT2236-fm</t>
  </si>
  <si>
    <t>PT6164-w200defwcfav</t>
  </si>
  <si>
    <t>PT7733-w210ffn0</t>
  </si>
  <si>
    <t>PT2810-wcvp4</t>
  </si>
  <si>
    <t>PT7425-w2001wtle</t>
  </si>
  <si>
    <t>PT7974-w212rpnf</t>
  </si>
  <si>
    <t>PT1371-w201ffn0</t>
  </si>
  <si>
    <t>PT6533-w201umtfldial</t>
  </si>
  <si>
    <t>PT2146-w201itp</t>
  </si>
  <si>
    <t>PT0667-w202clyue</t>
  </si>
  <si>
    <t>PT0701-w212phed</t>
  </si>
  <si>
    <t>PT7595-wetsap</t>
  </si>
  <si>
    <t>PT7372-cittbidw6</t>
  </si>
  <si>
    <t>PT2410-w211mt3cfie</t>
  </si>
  <si>
    <t>PT1269-tperiboe1</t>
  </si>
  <si>
    <t>PT2565-w201winie2</t>
  </si>
  <si>
    <t>PT2762-w200yasfcie</t>
  </si>
  <si>
    <t>PT6003-w202cloesuz1124bb</t>
  </si>
  <si>
    <t>PT2143-w202cloesuz1124bb</t>
  </si>
  <si>
    <t>PT7027-waesuz1124bb</t>
  </si>
  <si>
    <t>PT8009-efffs</t>
  </si>
  <si>
    <t>PT6722-tvmtcpetips1</t>
  </si>
  <si>
    <t>PT7362-w202cieclt</t>
  </si>
  <si>
    <t>PT7290-w210liaft</t>
  </si>
  <si>
    <t>PT3055-w211lebt</t>
  </si>
  <si>
    <t>PT1009-w202itsr</t>
  </si>
  <si>
    <t>PT5761-fnupsh1</t>
  </si>
  <si>
    <t>PT2540-w211cve</t>
  </si>
  <si>
    <t>PT9823-efms</t>
  </si>
  <si>
    <t>PT4059-w200sse</t>
  </si>
  <si>
    <t>PT0283-w201uect</t>
  </si>
  <si>
    <t>PT5350-w202rfmd</t>
  </si>
  <si>
    <t>PT7360-w210srmi</t>
  </si>
  <si>
    <t>PT6777-w202hd</t>
  </si>
  <si>
    <t>PT7749-w200wpcr</t>
  </si>
  <si>
    <t>PT3114-efss</t>
  </si>
  <si>
    <t>PT9398-efms</t>
  </si>
  <si>
    <t>PT7482-w210ucsism</t>
  </si>
  <si>
    <t>PT3084-tiudnr1</t>
  </si>
  <si>
    <t>PT9369-efhs</t>
  </si>
  <si>
    <t>PT2808-w201uatutc</t>
  </si>
  <si>
    <t>PT1713-w200egte</t>
  </si>
  <si>
    <t>PT5143-w201cwd</t>
  </si>
  <si>
    <t>PT7658-w211fbciat</t>
  </si>
  <si>
    <t>PT9930-efts</t>
  </si>
  <si>
    <t>PT9183-efls</t>
  </si>
  <si>
    <t>PT1610-w212mchny2</t>
  </si>
  <si>
    <t>PT5878-w200ate</t>
  </si>
  <si>
    <t>PT0724-efns</t>
  </si>
  <si>
    <t>PT1919-w202plrcf3</t>
  </si>
  <si>
    <t>PT4372-tsamt1</t>
  </si>
  <si>
    <t>PT4412-w200ff0</t>
  </si>
  <si>
    <t>PT6699-efns</t>
  </si>
  <si>
    <t>PT5866-w200cicpcieht</t>
  </si>
  <si>
    <t>PT1982-w2002brspd</t>
  </si>
  <si>
    <t>PT1662-w212dppd</t>
  </si>
  <si>
    <t>PT7039-w201gocieh</t>
  </si>
  <si>
    <t>PT1002-w210bct</t>
  </si>
  <si>
    <t>PT6102-w211est</t>
  </si>
  <si>
    <t>PT9362-w203edt2</t>
  </si>
  <si>
    <t>PT8968-w201csodian</t>
  </si>
  <si>
    <t>PT0751-w201jtacow</t>
  </si>
  <si>
    <t>PT6679-w201cc1</t>
  </si>
  <si>
    <t>PT1999-ffaaeqct</t>
  </si>
  <si>
    <t>PT7947-w201midc</t>
  </si>
  <si>
    <t>PT9721-w201scaf</t>
  </si>
  <si>
    <t>PT0463-w202qhypr5</t>
  </si>
  <si>
    <t>PT7565-w200t</t>
  </si>
  <si>
    <t>PT6027-w203apih</t>
  </si>
  <si>
    <t>PT0473-ffec</t>
  </si>
  <si>
    <t>PT1819-wp5</t>
  </si>
  <si>
    <t>PT2698-w210dbpga</t>
  </si>
  <si>
    <t>PT0400-tvltarocdrtmasoc1</t>
  </si>
  <si>
    <t>PT6812-efws</t>
  </si>
  <si>
    <t>PT9415-thtuvwtadvitl1</t>
  </si>
  <si>
    <t>PT3688-tsnriv1</t>
  </si>
  <si>
    <t>PT5786-w201ccfsbimi</t>
  </si>
  <si>
    <t>PT2389-w201etoce</t>
  </si>
  <si>
    <t>PT9960-w201fit</t>
  </si>
  <si>
    <t>PT0544-efns</t>
  </si>
  <si>
    <t>PT5155-w200hct</t>
  </si>
  <si>
    <t>PT7639-tefwmscs1</t>
  </si>
  <si>
    <t>PT9475-w210ctpue</t>
  </si>
  <si>
    <t>PT4474-w212ip</t>
  </si>
  <si>
    <t>PT0096-wffh</t>
  </si>
  <si>
    <t>PT5610-w202enev</t>
  </si>
  <si>
    <t>PT9302-tedfcowtuvs1</t>
  </si>
  <si>
    <t>PT3800-efis</t>
  </si>
  <si>
    <t>PT6061-fthiy2</t>
  </si>
  <si>
    <t>PT4847-w212edt</t>
  </si>
  <si>
    <t>PT1681-wet1</t>
  </si>
  <si>
    <t>PT5227-wtppme2</t>
  </si>
  <si>
    <t>PT7139-efus</t>
  </si>
  <si>
    <t>PT5768-fss</t>
  </si>
  <si>
    <t>PT3842-w201cv5elfd4rfy</t>
  </si>
  <si>
    <t>PT9410-cp</t>
  </si>
  <si>
    <t>PT1937-efis</t>
  </si>
  <si>
    <t>PT4807-efrs</t>
  </si>
  <si>
    <t>PT4115-w202upie</t>
  </si>
  <si>
    <t>PT8609-w202ffn0htcasft</t>
  </si>
  <si>
    <t>PT1499-thtmagifaew1</t>
  </si>
  <si>
    <t>PT1878-w202ct1ks</t>
  </si>
  <si>
    <t>PT2952-efis</t>
  </si>
  <si>
    <t>PT7616-w200dsed</t>
  </si>
  <si>
    <t>PT7252-tndcoh1</t>
  </si>
  <si>
    <t>PT8384-teqhoiev1</t>
  </si>
  <si>
    <t>PT7857-w200cwef</t>
  </si>
  <si>
    <t>PT5500-w200pcepavh</t>
  </si>
  <si>
    <t>PT9339-w201tsmpgd</t>
  </si>
  <si>
    <t>PT9728-efps</t>
  </si>
  <si>
    <t>PT8104-w202cset</t>
  </si>
  <si>
    <t>PT2792-w210tdimc</t>
  </si>
  <si>
    <t>PT0700-w200ccfwfrie</t>
  </si>
  <si>
    <t>PT8270-fc</t>
  </si>
  <si>
    <t>PT4779-tuvtstlrcdemr1</t>
  </si>
  <si>
    <t>PT6417-w202ef2t</t>
  </si>
  <si>
    <t>PT3681-w200vdie</t>
  </si>
  <si>
    <t>PT5400-w201bee</t>
  </si>
  <si>
    <t>PT1234-tahrboc1</t>
  </si>
  <si>
    <t>PT5449-w202tafiep3</t>
  </si>
  <si>
    <t>PT5490-w200dvuaucwdeaasl</t>
  </si>
  <si>
    <t>PT2035-w202iewp</t>
  </si>
  <si>
    <t>PT1617-tevtopap1</t>
  </si>
  <si>
    <t>PT8734-w210ffn0cdcwncd</t>
  </si>
  <si>
    <t>PT0453-wcvp5</t>
  </si>
  <si>
    <t>PT7580-w210oosiev</t>
  </si>
  <si>
    <t>PT3282-w200bcwlubt</t>
  </si>
  <si>
    <t>PT2972-w200caoenvft</t>
  </si>
  <si>
    <t>PT9244-trdfmouev1</t>
  </si>
  <si>
    <t>PT8572-wevr</t>
  </si>
  <si>
    <t>PT7191-tvfcgocr1</t>
  </si>
  <si>
    <t>PT5112-w201hoec</t>
  </si>
  <si>
    <t>PT1523-tcpotawtiann2</t>
  </si>
  <si>
    <t>PT4586-tiswv1</t>
  </si>
  <si>
    <t>PT7356-thtsmca0i5</t>
  </si>
  <si>
    <t>PT8433-efps</t>
  </si>
  <si>
    <t>PT5438-w202saftp</t>
  </si>
  <si>
    <t>PT8705-w200meh</t>
  </si>
  <si>
    <t>PT4030-w212e2r</t>
  </si>
  <si>
    <t>PT1207-w212df2c</t>
  </si>
  <si>
    <t>PT8332-w200pswcvc</t>
  </si>
  <si>
    <t>PT7503-w200jccet</t>
  </si>
  <si>
    <t>PT1056-w202ijfd</t>
  </si>
  <si>
    <t>PT2088-efms</t>
  </si>
  <si>
    <t>PT8176-w211ccfefuqt</t>
  </si>
  <si>
    <t>PT9170-wts</t>
  </si>
  <si>
    <t>PT3696-wto</t>
  </si>
  <si>
    <t>PT3384-w210uwwv</t>
  </si>
  <si>
    <t>PT0147-w200ssdus</t>
  </si>
  <si>
    <t>PT4984-tvhtsadftasl1</t>
  </si>
  <si>
    <t>PT0739-w200tfe</t>
  </si>
  <si>
    <t>PT0097-w202estd</t>
  </si>
  <si>
    <t>PT2366-w202fip</t>
  </si>
  <si>
    <t>PT5743-w200sacch</t>
  </si>
  <si>
    <t>PT5706-tcscamc9</t>
  </si>
  <si>
    <t>PT0044-wtcc</t>
  </si>
  <si>
    <t>PT4461-tuetpapfs1</t>
  </si>
  <si>
    <t>PT0645-w201eh</t>
  </si>
  <si>
    <t>PT6770-w202amcsd</t>
  </si>
  <si>
    <t>PT6336-w202ccp</t>
  </si>
  <si>
    <t>PT2570-w201ibcr</t>
  </si>
  <si>
    <t>PT2966-efis</t>
  </si>
  <si>
    <t>PT3722-wtvw</t>
  </si>
  <si>
    <t>PT1824-thtcetioapef1</t>
  </si>
  <si>
    <t>PT6804-w202uoep</t>
  </si>
  <si>
    <t>PT9303-w202tgbcie</t>
  </si>
  <si>
    <t>PT7068-w200pct</t>
  </si>
  <si>
    <t>PT9012-w202eocft</t>
  </si>
  <si>
    <t>PT8467-w201gbctt</t>
  </si>
  <si>
    <t>PT7405-w203vclivuz1124bb</t>
  </si>
  <si>
    <t>PT3291-wawwu</t>
  </si>
  <si>
    <t>PT6227-ftnupr2</t>
  </si>
  <si>
    <t>PT4657-w200ipc</t>
  </si>
  <si>
    <t>PT4511-wtdv</t>
  </si>
  <si>
    <t>PT0664-wtdcp2</t>
  </si>
  <si>
    <t>PT4625-w200nyrt</t>
  </si>
  <si>
    <t>PT6396-w201ptsde</t>
  </si>
  <si>
    <t>PT6692-wtbva</t>
  </si>
  <si>
    <t>PT9341-w201msce</t>
  </si>
  <si>
    <t>PT1237-w200htfooeroqt</t>
  </si>
  <si>
    <t>PT3782-w201htma5sc</t>
  </si>
  <si>
    <t>PT8070-efms</t>
  </si>
  <si>
    <t>PT7696-w201wei2c</t>
  </si>
  <si>
    <t>PT7472-tslttsds1</t>
  </si>
  <si>
    <t>PT0893-w200t1tiluefad</t>
  </si>
  <si>
    <t>PT7014-wcp</t>
  </si>
  <si>
    <t>PT6318-efss</t>
  </si>
  <si>
    <t>PT5332-w211s</t>
  </si>
  <si>
    <t>PT6635-w202csc</t>
  </si>
  <si>
    <t>PT1555-efis</t>
  </si>
  <si>
    <t>PT9247-w210gegic</t>
  </si>
  <si>
    <t>PT6543-w201lef</t>
  </si>
  <si>
    <t>PT3270-w202mpc</t>
  </si>
  <si>
    <t>PT3386-w201bvap</t>
  </si>
  <si>
    <t>PT6207-w202sbce</t>
  </si>
  <si>
    <t>PT2367-w200amtet</t>
  </si>
  <si>
    <t>PT3195-wtpm</t>
  </si>
  <si>
    <t>PT0399-w200ftldoaa</t>
  </si>
  <si>
    <t>PT6122-w201dcipt</t>
  </si>
  <si>
    <t>PT6553-w202efnlnfe</t>
  </si>
  <si>
    <t>PT8532-w201hoet</t>
  </si>
  <si>
    <t>PT0616-w202cmch</t>
  </si>
  <si>
    <t>PT2319-w212mfte</t>
  </si>
  <si>
    <t>PT7169-wp6</t>
  </si>
  <si>
    <t>PT4676-w201dhie</t>
  </si>
  <si>
    <t>PT4091-w200ictf2qt</t>
  </si>
  <si>
    <t>PT8898-tpoip1</t>
  </si>
  <si>
    <t>PT5254-w211vsc</t>
  </si>
  <si>
    <t>PT2218-w201dc</t>
  </si>
  <si>
    <t>PT4570-w200fcet</t>
  </si>
  <si>
    <t>PT7652-aa</t>
  </si>
  <si>
    <t>PT3443-thcirsqauem1</t>
  </si>
  <si>
    <t>PT8109-w203rfe</t>
  </si>
  <si>
    <t>PT0111-w202dtc</t>
  </si>
  <si>
    <t>PT8231-wcvp6</t>
  </si>
  <si>
    <t>PT2053-wtc</t>
  </si>
  <si>
    <t>PT4798-tfmfcufifowiecsvuf1</t>
  </si>
  <si>
    <t>PT0091-w200ffn0</t>
  </si>
  <si>
    <t>PT8482-wtfc</t>
  </si>
  <si>
    <t>PT7031-w201ebc</t>
  </si>
  <si>
    <t>PT4098-thtsavpriail1</t>
  </si>
  <si>
    <t>PT1783-w210oftcifdr</t>
  </si>
  <si>
    <t>PT7844-w201eyve</t>
  </si>
  <si>
    <t>PT0732-efifs</t>
  </si>
  <si>
    <t>PT5291-thdiaaftcior8</t>
  </si>
  <si>
    <t>PT1625-w202est</t>
  </si>
  <si>
    <t>PT1343-w201bgh</t>
  </si>
  <si>
    <t>PT1705-w212c2lvahm</t>
  </si>
  <si>
    <t>PT9899-w211df2c</t>
  </si>
  <si>
    <t>PT8725-wesj</t>
  </si>
  <si>
    <t>PT7469-w202isfc</t>
  </si>
  <si>
    <t>PT7020-w2004ojfea</t>
  </si>
  <si>
    <t>PT1317-w202degic</t>
  </si>
  <si>
    <t>PT7473-ppph</t>
  </si>
  <si>
    <t>PT0283-w201cfc</t>
  </si>
  <si>
    <t>PT7901-w201estuz1124bb</t>
  </si>
  <si>
    <t>PT1834-wtpt</t>
  </si>
  <si>
    <t>PT0626-tfccmdyiev1</t>
  </si>
  <si>
    <t>PT0750-w202ff0</t>
  </si>
  <si>
    <t>PT8871-ft3wlcfucmewqmbc1</t>
  </si>
  <si>
    <t>PT7463-w201sot3vmc</t>
  </si>
  <si>
    <t>PT2450-tctsie6</t>
  </si>
  <si>
    <t>PT4253-w200etp</t>
  </si>
  <si>
    <t>PT5042-ftsdiws1</t>
  </si>
  <si>
    <t>PT1440-w201ueu</t>
  </si>
  <si>
    <t>PT7885-ttdouvftc5</t>
  </si>
  <si>
    <t>PT9776-w211ceafisf</t>
  </si>
  <si>
    <t>PT5448-w210tbce</t>
  </si>
  <si>
    <t>PT5979-w202azlwvc</t>
  </si>
  <si>
    <t>PT2991-wesip</t>
  </si>
  <si>
    <t>PT3734-w200prodvf</t>
  </si>
  <si>
    <t>PT7035-w202cbba</t>
  </si>
  <si>
    <t>PT7174-wrdcpp</t>
  </si>
  <si>
    <t>PT0254-tfhiov1</t>
  </si>
  <si>
    <t>PT5363-w202aposuee</t>
  </si>
  <si>
    <t>PT1766-w210ercrsmdt</t>
  </si>
  <si>
    <t>PT3433-wies</t>
  </si>
  <si>
    <t>PT5679-wtdat</t>
  </si>
  <si>
    <t>PT2084-w211ftp</t>
  </si>
  <si>
    <t>PT1475-woet</t>
  </si>
  <si>
    <t>PT5910-w200wadr</t>
  </si>
  <si>
    <t>PT2313-w200ccwbi</t>
  </si>
  <si>
    <t>PT3229-w202mtiaruecf</t>
  </si>
  <si>
    <t>PT1093-fftv</t>
  </si>
  <si>
    <t>PT0113-w212mmsluec</t>
  </si>
  <si>
    <t>PT7931-wec</t>
  </si>
  <si>
    <t>PT7725-tsumtsrtoc1</t>
  </si>
  <si>
    <t>PT7105-w211smcie</t>
  </si>
  <si>
    <t>PT1354-tcfcwus8</t>
  </si>
  <si>
    <t>PT7154-wtv</t>
  </si>
  <si>
    <t>PT1607-tptcfed01</t>
  </si>
  <si>
    <t>PT8840-tptfcuv1</t>
  </si>
  <si>
    <t>PT1507-w200fcruptci</t>
  </si>
  <si>
    <t>PT8518-w200caoosfie</t>
  </si>
  <si>
    <t>PT5912-w201fcvt</t>
  </si>
  <si>
    <t>PT6957-tvcfdrodi1</t>
  </si>
  <si>
    <t>PT9458-w202pss</t>
  </si>
  <si>
    <t>PT3115-w200siavbr</t>
  </si>
  <si>
    <t>PT3391-w212ecft</t>
  </si>
  <si>
    <t>PT0097-wts</t>
  </si>
  <si>
    <t>PT5674-w202ffn0</t>
  </si>
  <si>
    <t>PT2365-tvtspapntcfcv1</t>
  </si>
  <si>
    <t>PT9339-w203dbc</t>
  </si>
  <si>
    <t>PT7570-w202clfdn</t>
  </si>
  <si>
    <t>PT9944-tgdlofldp1</t>
  </si>
  <si>
    <t>PT1840-w202npc</t>
  </si>
  <si>
    <t>PT2712-w202gropblie</t>
  </si>
  <si>
    <t>PT8512-w202cvd</t>
  </si>
  <si>
    <t>PT4777-w203htsarsfayd</t>
  </si>
  <si>
    <t>PT6017-tptiec1</t>
  </si>
  <si>
    <t>PT6363-wtppmu2</t>
  </si>
  <si>
    <t>PT0765-wtdw</t>
  </si>
  <si>
    <t>PT8954-thtzipogie1</t>
  </si>
  <si>
    <t>PT0649-w200omcyebc</t>
  </si>
  <si>
    <t>PT7254-wesf</t>
  </si>
  <si>
    <t>PT9448-tafwiisarf8</t>
  </si>
  <si>
    <t>PT0447-thtcuvwuacfwal3dc1</t>
  </si>
  <si>
    <t>PT9693-tflaloaaugmaav7</t>
  </si>
  <si>
    <t>PT2766-w212ftd</t>
  </si>
  <si>
    <t>PT8527-tntcptfatwmc1</t>
  </si>
  <si>
    <t>PT2830-w210doe</t>
  </si>
  <si>
    <t>PT0036-w212bpce</t>
  </si>
  <si>
    <t>PT9343-w202gsn</t>
  </si>
  <si>
    <t>PT7828-tvcffpt1</t>
  </si>
  <si>
    <t>PT6099-w200unie</t>
  </si>
  <si>
    <t>PT0040-wcvp7</t>
  </si>
  <si>
    <t>PT6526-tvtcdafrtspa5</t>
  </si>
  <si>
    <t>PT0998-w211pec</t>
  </si>
  <si>
    <t>PT7387-te2mqewupiass1</t>
  </si>
  <si>
    <t>PT9361-thtdtvocil1</t>
  </si>
  <si>
    <t>PT7724-w212efpt</t>
  </si>
  <si>
    <t>PT1629-tlvcivs1</t>
  </si>
  <si>
    <t>PT4133-twtlcw8</t>
  </si>
  <si>
    <t>PT6504-tfcdtbcac1</t>
  </si>
  <si>
    <t>PT8988-wtae</t>
  </si>
  <si>
    <t>PT1287-wp7</t>
  </si>
  <si>
    <t>PT2278-w200htguiue</t>
  </si>
  <si>
    <t>PT2602-w200ff0</t>
  </si>
  <si>
    <t>PT6233-w200tatqt</t>
  </si>
  <si>
    <t>PT4763-ppi1ha</t>
  </si>
  <si>
    <t>PT2164-tsasie21</t>
  </si>
  <si>
    <t>PT1834-tvtudfetstl2</t>
  </si>
  <si>
    <t>PT1113-twkojraek1</t>
  </si>
  <si>
    <t>PT2060-w202edt3</t>
  </si>
  <si>
    <t>PT2480-w210cgl</t>
  </si>
  <si>
    <t>PT8307-w202esotbe</t>
  </si>
  <si>
    <t>PT1280-wtp</t>
  </si>
  <si>
    <t>PT2842-teocefv1</t>
  </si>
  <si>
    <t>PT6368-tcyaadrtcf1</t>
  </si>
  <si>
    <t>PT2046-w211evmrrh</t>
  </si>
  <si>
    <t>PT3875-flpl</t>
  </si>
  <si>
    <t>PT3939-w210enftsdc</t>
  </si>
  <si>
    <t>PT6920-w202in</t>
  </si>
  <si>
    <t>PT2345-w212rpasbc</t>
  </si>
  <si>
    <t>PT9652-w200smic</t>
  </si>
  <si>
    <t>PT1355-wvcip</t>
  </si>
  <si>
    <t>PT1329-w202apls</t>
  </si>
  <si>
    <t>PT3931-w202avdc</t>
  </si>
  <si>
    <t>PT2024-w201fnzuef</t>
  </si>
  <si>
    <t>PT7525-tmsmnramwiams1</t>
  </si>
  <si>
    <t>PT5566-w202csoec</t>
  </si>
  <si>
    <t>PT7234-wtm</t>
  </si>
  <si>
    <t>PT1034-tvtcptt1</t>
  </si>
  <si>
    <t>PT5095-w200fbs</t>
  </si>
  <si>
    <t>PT8808-wah</t>
  </si>
  <si>
    <t>PT0741-ftpdtpfe1</t>
  </si>
  <si>
    <t>PT6892-tcdfawte1</t>
  </si>
  <si>
    <t>PT2865-tirepiif1</t>
  </si>
  <si>
    <t>PT4110-w200htpno</t>
  </si>
  <si>
    <t>PT4028-w200hccmsr</t>
  </si>
  <si>
    <t>PT4538-w202edt4</t>
  </si>
  <si>
    <t>PT7360-w212werv</t>
  </si>
  <si>
    <t>PT4326-ftziompc5</t>
  </si>
  <si>
    <t>PT9179-tutgppotpcs1</t>
  </si>
  <si>
    <t>PT7143-wti</t>
  </si>
  <si>
    <t>PT5748-w?s</t>
  </si>
  <si>
    <t>PT2423-fa</t>
  </si>
  <si>
    <t>PT5514-w211gdfnef</t>
  </si>
  <si>
    <t>PT0691-w201eftcathat1mh</t>
  </si>
  <si>
    <t>PT6292-w211hdac</t>
  </si>
  <si>
    <t>PT3928-wtpc</t>
  </si>
  <si>
    <t>PT1095-w201efb</t>
  </si>
  <si>
    <t>PT4511-taefe2ps1</t>
  </si>
  <si>
    <t>PT9556-ftacsidtmtos1</t>
  </si>
  <si>
    <t>PT4565-w201tog</t>
  </si>
  <si>
    <t>PT6764-timfptumc1</t>
  </si>
  <si>
    <t>PT1307-w211hbwmic</t>
  </si>
  <si>
    <t>PT2149-wsevb</t>
  </si>
  <si>
    <t>PT5097-ftpaufp1</t>
  </si>
  <si>
    <t>PT6778-ss</t>
  </si>
  <si>
    <t>PT0894-tscgo1</t>
  </si>
  <si>
    <t>PT5975-w202cac</t>
  </si>
  <si>
    <t>PT8646-tcdlwv1</t>
  </si>
  <si>
    <t>PT3628-w201bvrev</t>
  </si>
  <si>
    <t>PT7847-w202sbbqt</t>
  </si>
  <si>
    <t>PT5833-w200swib</t>
  </si>
  <si>
    <t>PT5255-w210dedondgp</t>
  </si>
  <si>
    <t>PT0761-w203fcaf</t>
  </si>
  <si>
    <t>PT3293-w210attqdcnf</t>
  </si>
  <si>
    <t>PT1437-fs?t</t>
  </si>
  <si>
    <t>PT0804-w200hrc</t>
  </si>
  <si>
    <t>PT3012-wtcfis</t>
  </si>
  <si>
    <t>PT4733-wvcmpo</t>
  </si>
  <si>
    <t>PT0785-fed</t>
  </si>
  <si>
    <t>PT0970-tviecowmocradbf1</t>
  </si>
  <si>
    <t>PT0501-w201ccfsbimi</t>
  </si>
  <si>
    <t>PT4353-w202ffn0</t>
  </si>
  <si>
    <t>PT6246-tewdwsfln1</t>
  </si>
  <si>
    <t>PT5950-tgtipc7</t>
  </si>
  <si>
    <t>PT1720-wcvp8</t>
  </si>
  <si>
    <t>PT6168-wwpf</t>
  </si>
  <si>
    <t>PT0909-ffaaeqp2</t>
  </si>
  <si>
    <t>PT1096-w201bsd</t>
  </si>
  <si>
    <t>PT4933-fl</t>
  </si>
  <si>
    <t>PT2926-tmfgivfct9</t>
  </si>
  <si>
    <t>PT4252-w201nusniyd</t>
  </si>
  <si>
    <t>PT4486-w202mie</t>
  </si>
  <si>
    <t>PT3882-wtp</t>
  </si>
  <si>
    <t>PT8274-tfthliewb9</t>
  </si>
  <si>
    <t>PT2810-m</t>
  </si>
  <si>
    <t>PT0631-tcdamdie7</t>
  </si>
  <si>
    <t>PT9654-tgftiffs1</t>
  </si>
  <si>
    <t>PT8341-w201ca</t>
  </si>
  <si>
    <t>PT7709-wp8</t>
  </si>
  <si>
    <t>PT3337-tascftirz1</t>
  </si>
  <si>
    <t>PT9379-thtctnorwoaef1</t>
  </si>
  <si>
    <t>PT6220-tsime21</t>
  </si>
  <si>
    <t>PT5723-tsnctp1</t>
  </si>
  <si>
    <t>PT7356-w202dfft</t>
  </si>
  <si>
    <t>PT3735-w201w3pcae</t>
  </si>
  <si>
    <t>PT7271-w200eplr4</t>
  </si>
  <si>
    <t>PT3141-w202ifcfy</t>
  </si>
  <si>
    <t>PT5406-faaeqct</t>
  </si>
  <si>
    <t>PT6303-tutcdfps8</t>
  </si>
  <si>
    <t>PT3990-w201cms</t>
  </si>
  <si>
    <t>PT8263-tvcpfdwrc1</t>
  </si>
  <si>
    <t>PT9855-w211efhfrwc</t>
  </si>
  <si>
    <t>PT9103-w200ccipcipdapctmadwtuwtat</t>
  </si>
  <si>
    <t>PT0190-tcptiaes1</t>
  </si>
  <si>
    <t>PT6371-tmtvem1</t>
  </si>
  <si>
    <t>PT6354-tptcfborv1</t>
  </si>
  <si>
    <t>PT5244-tvtdricdncacv1</t>
  </si>
  <si>
    <t>PT0720-w200dppc</t>
  </si>
  <si>
    <t>PT4044-w211svs</t>
  </si>
  <si>
    <t>PT4044-w203caamp</t>
  </si>
  <si>
    <t>PT0640-wtfm</t>
  </si>
  <si>
    <t>PT0196-w201fwesr</t>
  </si>
  <si>
    <t>PT6477-w201woeetc</t>
  </si>
  <si>
    <t>PT6719-w212fbsv</t>
  </si>
  <si>
    <t>PT5757-w202uefbabdbr</t>
  </si>
  <si>
    <t>PT9117-w200wiyfeb</t>
  </si>
  <si>
    <t>PT8619-wvc?a</t>
  </si>
  <si>
    <t>PT0795-tcoadfvlibtb2v1</t>
  </si>
  <si>
    <t>PT1045-w?wl</t>
  </si>
  <si>
    <t>PT4981-wceh</t>
  </si>
  <si>
    <t>PT3085-fddvac</t>
  </si>
  <si>
    <t>PT4582-w200htgmciecst</t>
  </si>
  <si>
    <t>PT4100-w201qduiiaeluaf</t>
  </si>
  <si>
    <t>PT7793-w213hsac</t>
  </si>
  <si>
    <t>PT4837-wcvp9</t>
  </si>
  <si>
    <t>PT4129-ftdson1</t>
  </si>
  <si>
    <t>PT4203-w200hrfe</t>
  </si>
  <si>
    <t>PT4808-wramu2</t>
  </si>
  <si>
    <t>PT6929-tmtcpbocd1</t>
  </si>
  <si>
    <t>PT8630-w201dpic</t>
  </si>
  <si>
    <t>PT2199-w200vrf7wwie</t>
  </si>
  <si>
    <t>PT5513-tvanrteotwy3sd2</t>
  </si>
  <si>
    <t>PT8431-w202ff0</t>
  </si>
  <si>
    <t>PT1009-w201czlts</t>
  </si>
  <si>
    <t>PT7192-wrlppfe</t>
  </si>
  <si>
    <t>PT3888-w212e2uf</t>
  </si>
  <si>
    <t>PT5665-w201ffn3falowiac</t>
  </si>
  <si>
    <t>PT4570-w20</t>
  </si>
  <si>
    <t>PT5666-wtue</t>
  </si>
  <si>
    <t>PT2238-w201bic</t>
  </si>
  <si>
    <t>PT0964-west</t>
  </si>
  <si>
    <t>PT0631-thtctobuv1</t>
  </si>
  <si>
    <t>PT8222-w2006ctnu</t>
  </si>
  <si>
    <t>PT0325-w202farbc</t>
  </si>
  <si>
    <t>PT6805-c</t>
  </si>
  <si>
    <t>PT0713-wtc</t>
  </si>
  <si>
    <t>PT3862-wtdcp3</t>
  </si>
  <si>
    <t>PT9746-thtidfuintr1</t>
  </si>
  <si>
    <t>PT9236-w202easr</t>
  </si>
  <si>
    <t>PT0059-w212cac</t>
  </si>
  <si>
    <t>PT2846-w201mtpt</t>
  </si>
  <si>
    <t>PT7677-fftl</t>
  </si>
  <si>
    <t>PT0218-tgmuv1</t>
  </si>
  <si>
    <t>PT6060-w202dsec</t>
  </si>
  <si>
    <t>PT3900-wtcd</t>
  </si>
  <si>
    <t>PT2420-tc3tmc3pws1</t>
  </si>
  <si>
    <t>PT1937-tmnasaj1</t>
  </si>
  <si>
    <t>PT7844-wp9</t>
  </si>
  <si>
    <t>PT2914-tcamtprtapueiadvl1</t>
  </si>
  <si>
    <t>PT9952-thtucasfvc1</t>
  </si>
  <si>
    <t>PT0971-w210tsp</t>
  </si>
  <si>
    <t>PT0910-w210ffn0</t>
  </si>
  <si>
    <t>PT9921-tvctsepiip1</t>
  </si>
  <si>
    <t>PT1131-w202tsygugsg</t>
  </si>
  <si>
    <t>PT1651-w2025rwyslpp</t>
  </si>
  <si>
    <t>PT0470-w201tmcwlym</t>
  </si>
  <si>
    <t>PT2455-w202caamp</t>
  </si>
  <si>
    <t>PT8021-w211cqt</t>
  </si>
  <si>
    <t>PT2851-w202htbamiecs</t>
  </si>
  <si>
    <t>PT2537-wtbc</t>
  </si>
  <si>
    <t>PT5858-w202imf</t>
  </si>
  <si>
    <t>PT2616-w200copfs</t>
  </si>
  <si>
    <t>PT7621-tcediwuv1</t>
  </si>
  <si>
    <t>PT5949-thipt6</t>
  </si>
  <si>
    <t>PT9945-tpoe1</t>
  </si>
  <si>
    <t>PT4992-w202mcc</t>
  </si>
  <si>
    <t>PT2678-w200c2lwat</t>
  </si>
  <si>
    <t>PT6725-tvhc1</t>
  </si>
  <si>
    <t>PT3088-ftwwbmemtsw1</t>
  </si>
  <si>
    <t>PT2732-w202ijw</t>
  </si>
  <si>
    <t>PT8989-w202aske</t>
  </si>
  <si>
    <t>PT3595-w210bnvc</t>
  </si>
  <si>
    <t>PT4573-wtlc</t>
  </si>
  <si>
    <t>PT2668-tdvwaf1</t>
  </si>
  <si>
    <t>PT6499-tmasrtatciv1</t>
  </si>
  <si>
    <t>PT0199-w202ee2</t>
  </si>
  <si>
    <t>PT3950-w202isysirfnrp</t>
  </si>
  <si>
    <t>PT2250-w211pmbfe</t>
  </si>
  <si>
    <t>PT3279-w200vqa</t>
  </si>
  <si>
    <t>PT6410-w202fwgta</t>
  </si>
  <si>
    <t>PT3086-wcvp1</t>
  </si>
  <si>
    <t>PT4260-wrpppo</t>
  </si>
  <si>
    <t>PT2422-tvtsefedwdeto1</t>
  </si>
  <si>
    <t>PT7569-w200qrdvrups</t>
  </si>
  <si>
    <t>PT3827-wetpw</t>
  </si>
  <si>
    <t>PT7248-wti</t>
  </si>
  <si>
    <t>PT1765-tdfnaie21</t>
  </si>
  <si>
    <t>PT6114-tvctstldfaptf1</t>
  </si>
  <si>
    <t>PT9073-twdnrpwicass1</t>
  </si>
  <si>
    <t>PT7242-wp1</t>
  </si>
  <si>
    <t>PT5586-thtearwcacuv8</t>
  </si>
  <si>
    <t>PT4161-tpvf9</t>
  </si>
  <si>
    <t>PT5746-w201cocvi2l</t>
  </si>
  <si>
    <t>PT8412-wvcd</t>
  </si>
  <si>
    <t>PT0862-teeowqpobb1</t>
  </si>
  <si>
    <t>PT9469-tevrapq1</t>
  </si>
  <si>
    <t>PT7208-timupiow1</t>
  </si>
  <si>
    <t>PT3555-wtafp2</t>
  </si>
  <si>
    <t>PT0922-ftimiqvig1</t>
  </si>
  <si>
    <t>PT5059-tfsdcapicmv1</t>
  </si>
  <si>
    <t>PT5873-w200msdatr</t>
  </si>
  <si>
    <t>PT9306-wth</t>
  </si>
  <si>
    <t>PT3394-tvctrp9</t>
  </si>
  <si>
    <t>PT4561-w202bpc</t>
  </si>
  <si>
    <t>PT2911-w200ewt</t>
  </si>
  <si>
    <t>PT1655-w200vsmc</t>
  </si>
  <si>
    <t>PT4689-ftctsfc1</t>
  </si>
  <si>
    <t>PT3934-tcwnnso1js1</t>
  </si>
  <si>
    <t>PT3533-w212uwie</t>
  </si>
  <si>
    <t>PT3757-advx5</t>
  </si>
  <si>
    <t>PT6711-tcdtc1</t>
  </si>
  <si>
    <t>PT9948-w203swcf</t>
  </si>
  <si>
    <t>PT9729-w202negsume</t>
  </si>
  <si>
    <t>PT7763-w202mfietieffmt</t>
  </si>
  <si>
    <t>PT3026-w211htfwiithcqt</t>
  </si>
  <si>
    <t>PT8751-tcaaon1</t>
  </si>
  <si>
    <t>PT6077-tcppum1</t>
  </si>
  <si>
    <t>PT0719-te2dtcmtimu1</t>
  </si>
  <si>
    <t>PT2411-w212ffn0</t>
  </si>
  <si>
    <t>PT1491-w201htftlvqt</t>
  </si>
  <si>
    <t>PT3731-wcptc</t>
  </si>
  <si>
    <t>PT5757-ws?q</t>
  </si>
  <si>
    <t>PT3776-wtfp2</t>
  </si>
  <si>
    <t>PT5769-tpdiaetivs1</t>
  </si>
  <si>
    <t>PT3049-w202wpvam</t>
  </si>
  <si>
    <t>PT9950-w211ff0</t>
  </si>
  <si>
    <t>PT1868-w200srmsr</t>
  </si>
  <si>
    <t>PT2634-w200ff0</t>
  </si>
  <si>
    <t>PT5502-l</t>
  </si>
  <si>
    <t>PT6684-lpl</t>
  </si>
  <si>
    <t>PT8408-tclomfrgtv1</t>
  </si>
  <si>
    <t>PT2542-w202sscw</t>
  </si>
  <si>
    <t>PT3159-wcvp1</t>
  </si>
  <si>
    <t>PT5863-w201ugdttybsfi</t>
  </si>
  <si>
    <t>PT6601-w200ti</t>
  </si>
  <si>
    <t>PT0390-w202stop</t>
  </si>
  <si>
    <t>PT4899-w210hqwipr</t>
  </si>
  <si>
    <t>PT5502-w201bctspuz1124bb</t>
  </si>
  <si>
    <t>PT8954-wtpc</t>
  </si>
  <si>
    <t>PT7641-wts</t>
  </si>
  <si>
    <t>PT3198-wttdl</t>
  </si>
  <si>
    <t>PT6626-tcftlt9</t>
  </si>
  <si>
    <t>PT9500-thtrziaodz1</t>
  </si>
  <si>
    <t>PT5143-tmarwaciv1</t>
  </si>
  <si>
    <t>PT1198-w211wtcdo</t>
  </si>
  <si>
    <t>PT5973-w202tpammtye</t>
  </si>
  <si>
    <t>PT9497-wtccf</t>
  </si>
  <si>
    <t>PT2360-wttc</t>
  </si>
  <si>
    <t>PT4075-fec</t>
  </si>
  <si>
    <t>PT8135-w211bfc</t>
  </si>
  <si>
    <t>PT0442-w211e2ti2</t>
  </si>
  <si>
    <t>PT3002-w200doef</t>
  </si>
  <si>
    <t>PT6893-w2035rfbc</t>
  </si>
  <si>
    <t>PT0621-wtkd</t>
  </si>
  <si>
    <t>PT5550-wtt</t>
  </si>
  <si>
    <t>PT1203-tdbrrarf1</t>
  </si>
  <si>
    <t>PT5939-twiifs1</t>
  </si>
  <si>
    <t>PT1627-w212dfefm</t>
  </si>
  <si>
    <t>PT0788-w201rsuo</t>
  </si>
  <si>
    <t>PT4458-w202hsmiefs</t>
  </si>
  <si>
    <t>PT1457-w2022sf</t>
  </si>
  <si>
    <t>PT9049-wtect</t>
  </si>
  <si>
    <t>PT9701-ftmld1</t>
  </si>
  <si>
    <t>PT5094-thtiafif1</t>
  </si>
  <si>
    <t>PT5539-tsmviaswv1</t>
  </si>
  <si>
    <t>PT3482-wcvm</t>
  </si>
  <si>
    <t>PT5450-wp</t>
  </si>
  <si>
    <t>PT2458-tcisaaaopaie21</t>
  </si>
  <si>
    <t>PT1600-thtgrobo0aso6</t>
  </si>
  <si>
    <t>PT3027-trdccfe221</t>
  </si>
  <si>
    <t>PT6259-tw2tac2</t>
  </si>
  <si>
    <t>PT5611-thtgdfsite1</t>
  </si>
  <si>
    <t>PT3979-trapieatanl1</t>
  </si>
  <si>
    <t>PT3100-w211aeecwt</t>
  </si>
  <si>
    <t>PT0183-wleoh</t>
  </si>
  <si>
    <t>PT8103-wtd</t>
  </si>
  <si>
    <t>PT9048-tddlcmsc1</t>
  </si>
  <si>
    <t>PT0346-tsdimcbocfac1</t>
  </si>
  <si>
    <t>PT7271-twwpie1</t>
  </si>
  <si>
    <t>PT9752-w210fectd</t>
  </si>
  <si>
    <t>PT2130-w202adlash</t>
  </si>
  <si>
    <t>PT9967-w201hiasstyflbjpiias</t>
  </si>
  <si>
    <t>PT3372-wcvp1</t>
  </si>
  <si>
    <t>PT7271-wp1</t>
  </si>
  <si>
    <t>PT2634-taftaptiasvm3</t>
  </si>
  <si>
    <t>PT4290-ttbspdv1</t>
  </si>
  <si>
    <t>PT7358-w202cbifmiwma</t>
  </si>
  <si>
    <t>PT2239-wtqtp2</t>
  </si>
  <si>
    <t>PT6665-ffvmct</t>
  </si>
  <si>
    <t>PT0850-fwt</t>
  </si>
  <si>
    <t>PT5601-w202ubvie2</t>
  </si>
  <si>
    <t>PT8383-w200iid</t>
  </si>
  <si>
    <t>PT7023-wrffnfp</t>
  </si>
  <si>
    <t>PT6294-wtbc</t>
  </si>
  <si>
    <t>PT1332-wtu</t>
  </si>
  <si>
    <t>PT6773-ftpasw4</t>
  </si>
  <si>
    <t>PT9851-ftvd1</t>
  </si>
  <si>
    <t>PT1717-tfcosbov1</t>
  </si>
  <si>
    <t>PT1207-w201hebpre</t>
  </si>
  <si>
    <t>PT6370-w202mcs</t>
  </si>
  <si>
    <t>PT3331-wtcidv</t>
  </si>
  <si>
    <t>PT4284-w201efii</t>
  </si>
  <si>
    <t>PT0720-wtcc</t>
  </si>
  <si>
    <t>PT5582-wtdcp4</t>
  </si>
  <si>
    <t>PT8359-wtm</t>
  </si>
  <si>
    <t>PT2652-wp</t>
  </si>
  <si>
    <t>PT7769-thtfdacie1</t>
  </si>
  <si>
    <t>PT6480-tiisicf1</t>
  </si>
  <si>
    <t>PT0564-w200lae</t>
  </si>
  <si>
    <t>PT5445-w210ffn0atl3vgt0</t>
  </si>
  <si>
    <t>PT3079-wcb</t>
  </si>
  <si>
    <t>PT4588-wtdp2</t>
  </si>
  <si>
    <t>PT7532-tbcrcs1</t>
  </si>
  <si>
    <t>PT1973-tcprbomc1</t>
  </si>
  <si>
    <t>PT6567-w200gipahmzbahs</t>
  </si>
  <si>
    <t>PT8485-w212cslt</t>
  </si>
  <si>
    <t>PT8893-wca</t>
  </si>
  <si>
    <t>PT8115-wth</t>
  </si>
  <si>
    <t>PT9761-ftpasarecwao1</t>
  </si>
  <si>
    <t>PT7606-tstoocwafiev1</t>
  </si>
  <si>
    <t>PT0017-w200efrs</t>
  </si>
  <si>
    <t>PT2062-ftnaf1</t>
  </si>
  <si>
    <t>PT7854-taltw1</t>
  </si>
  <si>
    <t>PT7252-tctaahd1</t>
  </si>
  <si>
    <t>PT1876-w200rct</t>
  </si>
  <si>
    <t>PT3734-w202evin</t>
  </si>
  <si>
    <t>PT4130-wrdmta</t>
  </si>
  <si>
    <t>PT3651-tmtspfio1</t>
  </si>
  <si>
    <t>PT7476-w211dcdsuz111496</t>
  </si>
  <si>
    <t>PT2008-tcamtprtpusefaroc1</t>
  </si>
  <si>
    <t>PT2450-tem2htcacfapt3stld8</t>
  </si>
  <si>
    <t>PT5265-trexflt8</t>
  </si>
  <si>
    <t>PT7445-tvpbtnn5</t>
  </si>
  <si>
    <t>PT1420-w212cdv</t>
  </si>
  <si>
    <t>PT5770-w200gbcp</t>
  </si>
  <si>
    <t>PT2490-w201ff0</t>
  </si>
  <si>
    <t>PT6593-tbctsavsfisb1</t>
  </si>
  <si>
    <t>PT0188-tfdatbtcugaie7</t>
  </si>
  <si>
    <t>PT7788-tuvtaraaf7</t>
  </si>
  <si>
    <t>PT8338-wtav</t>
  </si>
  <si>
    <t>PT2253-wttdlwe</t>
  </si>
  <si>
    <t>PT1330-a</t>
  </si>
  <si>
    <t>PT9058-thtcastie4</t>
  </si>
  <si>
    <t>PT7885-tvaowdtpc1</t>
  </si>
  <si>
    <t>PT6177-w201fowynahoni6s</t>
  </si>
  <si>
    <t>PT6583-w200saad</t>
  </si>
  <si>
    <t>PT2643-w202hmses</t>
  </si>
  <si>
    <t>PT7942-temhtwwppac3</t>
  </si>
  <si>
    <t>PT0047-tmsausbig1</t>
  </si>
  <si>
    <t>PT3891-w202aftcianipjff</t>
  </si>
  <si>
    <t>PT2405-wwp</t>
  </si>
  <si>
    <t>PT4270-tecwfwmic1</t>
  </si>
  <si>
    <t>PT0583-tfc0simc1</t>
  </si>
  <si>
    <t>PT9794-thdichietohw9</t>
  </si>
  <si>
    <t>PT9238-tigiie21</t>
  </si>
  <si>
    <t>PT2827-tuctacrhacwipw1</t>
  </si>
  <si>
    <t>PT6957-wtt</t>
  </si>
  <si>
    <t>PT6799-ffvmp2</t>
  </si>
  <si>
    <t>PT2241-ftcon1</t>
  </si>
  <si>
    <t>PT4565-fthtgrwiasf1</t>
  </si>
  <si>
    <t>PT9537-thtcccoenrfstsie25</t>
  </si>
  <si>
    <t>PT3646-tphmwvctcfasfec1</t>
  </si>
  <si>
    <t>PT0655-tvdwufiptc1</t>
  </si>
  <si>
    <t>PT3401-w210etsf</t>
  </si>
  <si>
    <t>PT3006-w201ewpt</t>
  </si>
  <si>
    <t>PT3845-w201pcef</t>
  </si>
  <si>
    <t>PT7049-asvx2</t>
  </si>
  <si>
    <t>PT0255-ftvpp6</t>
  </si>
  <si>
    <t>PT6926-tmcsp8</t>
  </si>
  <si>
    <t>PT5851-tsppoaoiv5</t>
  </si>
  <si>
    <t>PT9744-tvuf1</t>
  </si>
  <si>
    <t>PT9713-tvmtoxwiaw1</t>
  </si>
  <si>
    <t>PT0732-wcfm</t>
  </si>
  <si>
    <t>PT7462-wcvp1</t>
  </si>
  <si>
    <t>PT9714-wcvp1</t>
  </si>
  <si>
    <t>PT7740-tddrui1</t>
  </si>
  <si>
    <t>PT7394-tonrte1mroo_f1</t>
  </si>
  <si>
    <t>PT4180-tvsmpnlotc1</t>
  </si>
  <si>
    <t>PT0690-txfncds7</t>
  </si>
  <si>
    <t>PT2408-wp1</t>
  </si>
  <si>
    <t>PT9711-wtkdp</t>
  </si>
  <si>
    <t>PT7308-ftpanrtafwi5</t>
  </si>
  <si>
    <t>PT9438-tcmdtw1</t>
  </si>
  <si>
    <t>PT6366-w202rd</t>
  </si>
  <si>
    <t>PT9645-w210upttfonpc</t>
  </si>
  <si>
    <t>PT6252-w9</t>
  </si>
  <si>
    <t>PT5262-fvmct</t>
  </si>
  <si>
    <t>PT1713-tcatfffasto1</t>
  </si>
  <si>
    <t>PT1332-tfadtlriat1</t>
  </si>
  <si>
    <t>PT1955-thdtrbartvs1</t>
  </si>
  <si>
    <t>PT1101-w202cctgt</t>
  </si>
  <si>
    <t>PT1902-w202gammue</t>
  </si>
  <si>
    <t>PT0505-w212efnfp</t>
  </si>
  <si>
    <t>PT0671-waesuz1124bb</t>
  </si>
  <si>
    <t>PT8566-wtdc</t>
  </si>
  <si>
    <t>PT5031-tgrte28aetstae1</t>
  </si>
  <si>
    <t>PT3334-tlewisdf6</t>
  </si>
  <si>
    <t>PT4279-wcep2</t>
  </si>
  <si>
    <t>PT4580-wcvp1</t>
  </si>
  <si>
    <t>PT2994-wtdf</t>
  </si>
  <si>
    <t>PT4193-fchs1</t>
  </si>
  <si>
    <t>PT5836-tcffi5</t>
  </si>
  <si>
    <t>PT6554-teccuv1</t>
  </si>
  <si>
    <t>PT1681-teradvlatootw7</t>
  </si>
  <si>
    <t>PT3535-thtiliwdahbev1</t>
  </si>
  <si>
    <t>PT8296-tstipiec1</t>
  </si>
  <si>
    <t>PT2504-w201stef</t>
  </si>
  <si>
    <t>PT2932-w210lfc</t>
  </si>
  <si>
    <t>PT9190-w201c6tthwmbse4isiswt</t>
  </si>
  <si>
    <t>PT6597-w203baidacppwhmr</t>
  </si>
  <si>
    <t>PT1386-fthtfaafas1</t>
  </si>
  <si>
    <t>PT6442-tclietiiicfd1</t>
  </si>
  <si>
    <t>PT2262-tfc0ilc1</t>
  </si>
  <si>
    <t>PT6190-tpadsaacrie21</t>
  </si>
  <si>
    <t>PT8259-w201mfhbwm</t>
  </si>
  <si>
    <t>PT7048-wcffp2</t>
  </si>
  <si>
    <t>PT8179-fo</t>
  </si>
  <si>
    <t>PT7879-ftftcfatbomvn1</t>
  </si>
  <si>
    <t>PT6431-fticqgtw1</t>
  </si>
  <si>
    <t>PT8227-tsamew9</t>
  </si>
  <si>
    <t>PT6351-wrppv</t>
  </si>
  <si>
    <t>PT0485-wtsp2</t>
  </si>
  <si>
    <t>PT6078-cipptph</t>
  </si>
  <si>
    <t>PT5827-tag6din1</t>
  </si>
  <si>
    <t>PT5001-tcdpc8</t>
  </si>
  <si>
    <t>PT9787-tlvfpt1</t>
  </si>
  <si>
    <t>PT9518-tvctpambweioaess1</t>
  </si>
  <si>
    <t>PT6398-tvcfcfas1</t>
  </si>
  <si>
    <t>PT2157-wte</t>
  </si>
  <si>
    <t>PT3093-fmsm8</t>
  </si>
  <si>
    <t>PT3180-ftvtfv1</t>
  </si>
  <si>
    <t>PT2364-w200qectob</t>
  </si>
  <si>
    <t>PT9874-fteovff1</t>
  </si>
  <si>
    <t>PT8066-ftratsfsor1</t>
  </si>
  <si>
    <t>PT3054-wevn</t>
  </si>
  <si>
    <t>PT7538-wp1</t>
  </si>
  <si>
    <t>PT3401-wtks</t>
  </si>
  <si>
    <t>PT0593-wtvp2</t>
  </si>
  <si>
    <t>PT5121-ft121011</t>
  </si>
  <si>
    <t>PT5120-ftcpeh1</t>
  </si>
  <si>
    <t>PT3207-fthwlpue1</t>
  </si>
  <si>
    <t>PT3501-fti1</t>
  </si>
  <si>
    <t>PT2399-tdsmiiapt1</t>
  </si>
  <si>
    <t>PT0619-thtcfottvc1</t>
  </si>
  <si>
    <t>PT7836-tmtspsan1</t>
  </si>
  <si>
    <t>PT6373-tvalrsb1</t>
  </si>
  <si>
    <t>PT5337-w201whpc</t>
  </si>
  <si>
    <t>PT5664-wpfbc</t>
  </si>
  <si>
    <t>PT9681-wtfp3</t>
  </si>
  <si>
    <t>PT3041-ftfrtsnond1</t>
  </si>
  <si>
    <t>PT2529-s?t</t>
  </si>
  <si>
    <t>PT6858-tdrcasc2</t>
  </si>
  <si>
    <t>PT9895-w203npe</t>
  </si>
  <si>
    <t>PT7129-w200uccnie</t>
  </si>
  <si>
    <t>PT1086-w212hemqt</t>
  </si>
  <si>
    <t>PT3037-w203psvc</t>
  </si>
  <si>
    <t>PT6797-ftvf1</t>
  </si>
  <si>
    <t>PT6358-msm8</t>
  </si>
  <si>
    <t>PT9625-tcoaivs1</t>
  </si>
  <si>
    <t>PT1998-tcsaim1</t>
  </si>
  <si>
    <t>PT1084-tcapaesotavufi4</t>
  </si>
  <si>
    <t>PT9845-w211ebct</t>
  </si>
  <si>
    <t>PT4431-wcvp1</t>
  </si>
  <si>
    <t>PT3038-wtc</t>
  </si>
  <si>
    <t>PT0795-wteg</t>
  </si>
  <si>
    <t>PT0930-ftfcosbov1</t>
  </si>
  <si>
    <t>PT4837-tssiadt1</t>
  </si>
  <si>
    <t>PT2218-tudtsiandce9</t>
  </si>
  <si>
    <t>PT5761-w200se</t>
  </si>
  <si>
    <t>PT6742-w202vsl1msi</t>
  </si>
  <si>
    <t>PT2424-w200dfewpt</t>
  </si>
  <si>
    <t>PT4864-w202dsasuvmie</t>
  </si>
  <si>
    <t>PT3285-ws?qm</t>
  </si>
  <si>
    <t>PT3405-wtcf</t>
  </si>
  <si>
    <t>PT6553-ftsdfmwtaw1</t>
  </si>
  <si>
    <t>PT5750-tccbcbovwctsvs1</t>
  </si>
  <si>
    <t>PT5574-tfatd1</t>
  </si>
  <si>
    <t>PT2663-trcfblf1</t>
  </si>
  <si>
    <t>PT8877-tvifcem1</t>
  </si>
  <si>
    <t>PT4502-w201ecphtsmsi2dp</t>
  </si>
  <si>
    <t>PT9421-w2021rmtawmdv</t>
  </si>
  <si>
    <t>PT6474-fthtfffps1</t>
  </si>
  <si>
    <t>PT8930-ftnhipaf1</t>
  </si>
  <si>
    <t>PT4982-tdcb1</t>
  </si>
  <si>
    <t>PT2706-w211tnpiprbc</t>
  </si>
  <si>
    <t>PT8332-w202bvaw</t>
  </si>
  <si>
    <t>PT5452-w202esd</t>
  </si>
  <si>
    <t>PT3970-w212ffn0cctvbyaa</t>
  </si>
  <si>
    <t>PT9042-w200cflglae</t>
  </si>
  <si>
    <t>PT2085-wtcag</t>
  </si>
  <si>
    <t>PT4627-tcpsuv1</t>
  </si>
  <si>
    <t>PT5033-tcrusvr9</t>
  </si>
  <si>
    <t>PT0394-towifs1</t>
  </si>
  <si>
    <t>PT8873-tstnciacufiam1</t>
  </si>
  <si>
    <t>PT5566-tvremi2u1</t>
  </si>
  <si>
    <t>PT1526-w201aoc2n</t>
  </si>
  <si>
    <t>PT5931-w20</t>
  </si>
  <si>
    <t>PT7441-wepcvq</t>
  </si>
  <si>
    <t>PT9424-wtv</t>
  </si>
  <si>
    <t>PT8684-avcfvbtwrfpacox1</t>
  </si>
  <si>
    <t>PT6203-ftjimvlf1</t>
  </si>
  <si>
    <t>PT6016-ftsdiacasasodiacotst1</t>
  </si>
  <si>
    <t>PT3237-tbcie2xatwt1</t>
  </si>
  <si>
    <t>PT4299-tcecvv1</t>
  </si>
  <si>
    <t>PT0728-tdccs7</t>
  </si>
  <si>
    <t>PT5478-tdrrvfmc1</t>
  </si>
  <si>
    <t>PT2936-tsaedd1</t>
  </si>
  <si>
    <t>PT1137-tvdvorbocvnerr9</t>
  </si>
  <si>
    <t>PT8783-tveuwfraco1</t>
  </si>
  <si>
    <t>PT9138-w212ssdie</t>
  </si>
  <si>
    <t>PT1469-w201etby2</t>
  </si>
  <si>
    <t>PT2340-w202whb2d</t>
  </si>
  <si>
    <t>PT3751-w201fc0refasatfbonp2</t>
  </si>
  <si>
    <t>PT1882-ftiaabnatimcn1</t>
  </si>
  <si>
    <t>PT1472-ftnmad1</t>
  </si>
  <si>
    <t>PT2166-tcdcs1</t>
  </si>
  <si>
    <t>PT4817-tuceptr1</t>
  </si>
  <si>
    <t>PT8259-tvco1</t>
  </si>
  <si>
    <t>PT0774-tvctgocuediv1</t>
  </si>
  <si>
    <t>PT3423-w201a2c</t>
  </si>
  <si>
    <t>PT9725-w212itfr</t>
  </si>
  <si>
    <t>PT3008-wtc</t>
  </si>
  <si>
    <t>PT2062-wtdcp5</t>
  </si>
  <si>
    <t>PT6260-wtief</t>
  </si>
  <si>
    <t>PT2330-fs</t>
  </si>
  <si>
    <t>PT4490-ftctv1</t>
  </si>
  <si>
    <t>PT9762-tamtgtfpfactlti1</t>
  </si>
  <si>
    <t>PT0150-tucfaaa1</t>
  </si>
  <si>
    <t>PT3046-tvccsivin9</t>
  </si>
  <si>
    <t>PT0101-tvvas1</t>
  </si>
  <si>
    <t>PT3019-w201pcvf</t>
  </si>
  <si>
    <t>PT0693-w211terc</t>
  </si>
  <si>
    <t>PT3837-w201fft1e</t>
  </si>
  <si>
    <t>PT7610-w201ee2</t>
  </si>
  <si>
    <t>PT2666-wcci</t>
  </si>
  <si>
    <t>PT3766-ws?q</t>
  </si>
  <si>
    <t>PT0447-wvcf</t>
  </si>
  <si>
    <t>PT1318-tevdgc4</t>
  </si>
  <si>
    <t>PT9076-thtcttnombtdism1</t>
  </si>
  <si>
    <t>PT2394-tphwtcdla2</t>
  </si>
  <si>
    <t>PT8910-w201edtpr</t>
  </si>
  <si>
    <t>PT5360-ws?q</t>
  </si>
  <si>
    <t>PT5451-wttp</t>
  </si>
  <si>
    <t>PT8884-ftcptc1</t>
  </si>
  <si>
    <t>PT7165-ftsm3p1</t>
  </si>
  <si>
    <t>PT1653-t2clomfwtb1</t>
  </si>
  <si>
    <t>PT1068-tcaesiol8</t>
  </si>
  <si>
    <t>PT7549-tose2tmvce6</t>
  </si>
  <si>
    <t>PT3352-turbies1</t>
  </si>
  <si>
    <t>PT8639-w201ihd</t>
  </si>
  <si>
    <t>PT1478-wcec</t>
  </si>
  <si>
    <t>PT4504-aex5</t>
  </si>
  <si>
    <t>PT8171-fchs1p2</t>
  </si>
  <si>
    <t>PT0450-ftavpps1</t>
  </si>
  <si>
    <t>PT0898-ftcitseicbsanr1</t>
  </si>
  <si>
    <t>PT8323-ftfc0cc1</t>
  </si>
  <si>
    <t>PT6912-ftphwm1</t>
  </si>
  <si>
    <t>PT0436-tccaptcbotdb2c1</t>
  </si>
  <si>
    <t>PT1784-tfecasca1</t>
  </si>
  <si>
    <t>PT1573-thtsedfev1</t>
  </si>
  <si>
    <t>PT2443-twifeie24</t>
  </si>
  <si>
    <t>PT1137-w212adtcwcp</t>
  </si>
  <si>
    <t>PT1821-w200yffp</t>
  </si>
  <si>
    <t>PT4377-wesfn</t>
  </si>
  <si>
    <t>PT3351-wtt</t>
  </si>
  <si>
    <t>PT6628-atx3</t>
  </si>
  <si>
    <t>PT7626-ftbpis1</t>
  </si>
  <si>
    <t>PT6477-ftimafmcs1</t>
  </si>
  <si>
    <t>PT4292-ftvm1</t>
  </si>
  <si>
    <t>PT6489-tafmienutel1</t>
  </si>
  <si>
    <t>PT9678-tcddlfmsr1</t>
  </si>
  <si>
    <t>PT7586-tstfrl9</t>
  </si>
  <si>
    <t>PT8380-tscies1</t>
  </si>
  <si>
    <t>PT9417-tuetflalfasag9</t>
  </si>
  <si>
    <t>PT0297-w2011gird</t>
  </si>
  <si>
    <t>PT6876-w202fwsbs1</t>
  </si>
  <si>
    <t>PT0500-w201advph</t>
  </si>
  <si>
    <t>PT5611-wtac</t>
  </si>
  <si>
    <t>PT6643-fca</t>
  </si>
  <si>
    <t>PT5658-fthtmtftctcbc1</t>
  </si>
  <si>
    <t>PT7086-ftivtpct1</t>
  </si>
  <si>
    <t>PT4453-ftmmrotdls1</t>
  </si>
  <si>
    <t>PT3574-thtltsaie2s1</t>
  </si>
  <si>
    <t>PT6196-trrdvwss1</t>
  </si>
  <si>
    <t>PT4224-w201fppc</t>
  </si>
  <si>
    <t>PT0438-w201sftcr</t>
  </si>
  <si>
    <t>PT0135-w202irtc</t>
  </si>
  <si>
    <t>PT0694-wcbopp2</t>
  </si>
  <si>
    <t>PT3137-wtddl</t>
  </si>
  <si>
    <t>PT9769-fmq</t>
  </si>
  <si>
    <t>PT7111-ftd1</t>
  </si>
  <si>
    <t>PT4065-ftrvfc1</t>
  </si>
  <si>
    <t>PT0648-ftwcetsas1</t>
  </si>
  <si>
    <t>PT7499-fvmp2</t>
  </si>
  <si>
    <t>PT7462-tuadnlacis1</t>
  </si>
  <si>
    <t>PT0767-tvpmddlieboeef1</t>
  </si>
  <si>
    <t>PT1319-w210ptuabf</t>
  </si>
  <si>
    <t>PT4685-w200edahm</t>
  </si>
  <si>
    <t>PT1565-wp1</t>
  </si>
  <si>
    <t>PT8419-wtcfp2</t>
  </si>
  <si>
    <t>PT9715-ftdrh1</t>
  </si>
  <si>
    <t>PT8084-ftsboal1</t>
  </si>
  <si>
    <t>PT1452-te24mehn1</t>
  </si>
  <si>
    <t>PT2411-thtaxaty0o2yawyahds1</t>
  </si>
  <si>
    <t>PT5510-ttrrvasnot1</t>
  </si>
  <si>
    <t>PT9113-wfmf</t>
  </si>
  <si>
    <t>PT0963-wtsp</t>
  </si>
  <si>
    <t>PT9190-ffqacop</t>
  </si>
  <si>
    <t>PT4310-ftnaf1</t>
  </si>
  <si>
    <t>PT9715-ftsiost1</t>
  </si>
  <si>
    <t>PT6336-ftuswaft1</t>
  </si>
  <si>
    <t>PT2850-ftwbbwv1</t>
  </si>
  <si>
    <t>PT5372-tbcotoam2</t>
  </si>
  <si>
    <t>PT2475-tcdstfaml1</t>
  </si>
  <si>
    <t>PT7463-tfc0cccs1</t>
  </si>
  <si>
    <t>PT0313-tmtcpdb2ef1</t>
  </si>
  <si>
    <t>PT2046-tscttue1</t>
  </si>
  <si>
    <t>PT7730-tsna1</t>
  </si>
  <si>
    <t>PT5620-tvts1</t>
  </si>
  <si>
    <t>PT2236-wtdnr</t>
  </si>
  <si>
    <t>PT9489-wtpmt</t>
  </si>
  <si>
    <t>PT8951-fm?t</t>
  </si>
  <si>
    <t>PT8318-fm?t</t>
  </si>
  <si>
    <t>PT3763-ftdbmv1</t>
  </si>
  <si>
    <t>PT6516-ftfuvbosd1</t>
  </si>
  <si>
    <t>PT8052-ftipibie1</t>
  </si>
  <si>
    <t>PT5578-ftmesvortaragtf1</t>
  </si>
  <si>
    <t>PT1368-tcocthavaz9</t>
  </si>
  <si>
    <t>PT5118-tcprfetpaabvhs2</t>
  </si>
  <si>
    <t>PT9941-tertiuv9</t>
  </si>
  <si>
    <t>PT3035-tsmtccuvo1</t>
  </si>
  <si>
    <t>PT3816-tuaettspoasaae1</t>
  </si>
  <si>
    <t>PT5233-wcffp3</t>
  </si>
  <si>
    <t>PT4679-wcvp1</t>
  </si>
  <si>
    <t>PT7127-wtee</t>
  </si>
  <si>
    <t>PT1326-wtqtp3</t>
  </si>
  <si>
    <t>PT7208-ftiwtkiiipgntca1</t>
  </si>
  <si>
    <t>PT4586-ftntmdfstsicam1</t>
  </si>
  <si>
    <t>PT7226-ftptkrhwfcu1</t>
  </si>
  <si>
    <t>PT2772-ftv</t>
  </si>
  <si>
    <t>PT1489-thtatavctesdfyoi9</t>
  </si>
  <si>
    <t>PT2492-w2007misjt</t>
  </si>
  <si>
    <t>PT1927-w200pem</t>
  </si>
  <si>
    <t>PT2888-w20efth</t>
  </si>
  <si>
    <t>PT4221-w213bawvb</t>
  </si>
  <si>
    <t>PT3997-wrau2</t>
  </si>
  <si>
    <t>PT4650-ftcmnft1</t>
  </si>
  <si>
    <t>PT3748-ftcf1</t>
  </si>
  <si>
    <t>PT6471-ftdim1</t>
  </si>
  <si>
    <t>PT5885-tmtoefivtcaoc1</t>
  </si>
  <si>
    <t>PT9099-tqrsvs4</t>
  </si>
  <si>
    <t>PT9166-tvcffrwddiactse1</t>
  </si>
  <si>
    <t>PT5276-tvmbt1</t>
  </si>
  <si>
    <t>PT9163-w200pd</t>
  </si>
  <si>
    <t>PT6838-w213ffn0</t>
  </si>
  <si>
    <t>PT9406-w202sdtwe</t>
  </si>
  <si>
    <t>PT2291-wtui</t>
  </si>
  <si>
    <t>PT5052-fthtcnocdtamia1</t>
  </si>
  <si>
    <t>PT2831-ftin1</t>
  </si>
  <si>
    <t>PT6009-ftlala1</t>
  </si>
  <si>
    <t>PT1056-fturlfnh1</t>
  </si>
  <si>
    <t>PT1293-tcsqcosp8</t>
  </si>
  <si>
    <t>PT7780-tdvutcas1</t>
  </si>
  <si>
    <t>PT3158-thtgrwiasf1</t>
  </si>
  <si>
    <t>PT2227-tlucbov1</t>
  </si>
  <si>
    <t>PT1170-tucvinrv1</t>
  </si>
  <si>
    <t>PT0913-tvmntfcprinw2</t>
  </si>
  <si>
    <t>PT5253-w200ccfe</t>
  </si>
  <si>
    <t>PT8815-w200csooal</t>
  </si>
  <si>
    <t>PT1745-wp1</t>
  </si>
  <si>
    <t>PT3829-a1x3</t>
  </si>
  <si>
    <t>PT3824-aep2</t>
  </si>
  <si>
    <t>PT9876-ffaaeqp3</t>
  </si>
  <si>
    <t>PT5056-ftacsidtmtos1p2</t>
  </si>
  <si>
    <t>PT4119-fthwdiptc1</t>
  </si>
  <si>
    <t>PT2201-ftmnmnwt1</t>
  </si>
  <si>
    <t>PT1627-ftmr1</t>
  </si>
  <si>
    <t>PT7091-ftvpmddlieboeef1</t>
  </si>
  <si>
    <t>PT7818-tcmm1</t>
  </si>
  <si>
    <t>PT3873-tcedtgekf3</t>
  </si>
  <si>
    <t>PT7130-tdsfirt1</t>
  </si>
  <si>
    <t>PT3679-teduafiev1</t>
  </si>
  <si>
    <t>PT2834-ththtmampotlgie8</t>
  </si>
  <si>
    <t>PT9516-tsadrwv1</t>
  </si>
  <si>
    <t>PT0571-tvctcpfcs1</t>
  </si>
  <si>
    <t>PT7477-tvctrps1</t>
  </si>
  <si>
    <t>PT6900-tvd1</t>
  </si>
  <si>
    <t>PT0401-w202ptrwcf</t>
  </si>
  <si>
    <t>PT1941-w200esdv</t>
  </si>
  <si>
    <t>PT6573-wta</t>
  </si>
  <si>
    <t>PT4921-ftaaf1</t>
  </si>
  <si>
    <t>PT0060-ftdv1</t>
  </si>
  <si>
    <t>PT8945-fthiy2p3</t>
  </si>
  <si>
    <t>PT2005-taib1wt9</t>
  </si>
  <si>
    <t>PT2286-tafte1</t>
  </si>
  <si>
    <t>PT6349-tciivwgf3</t>
  </si>
  <si>
    <t>PT1495-tdciu1</t>
  </si>
  <si>
    <t>PT1566-te2fnrwm7</t>
  </si>
  <si>
    <t>PT2410-tfdbtpbplal7</t>
  </si>
  <si>
    <t>PT3846-tinhwmtseftcsd5</t>
  </si>
  <si>
    <t>PT6813-tmtparaeimrdbc1</t>
  </si>
  <si>
    <t>PT2631-tmtrpnoanc9</t>
  </si>
  <si>
    <t>PT1139-tmvdda7</t>
  </si>
  <si>
    <t>PT5018-tpcdve9</t>
  </si>
  <si>
    <t>PT7193-trddl6</t>
  </si>
  <si>
    <t>PT8209-w202ssfg</t>
  </si>
  <si>
    <t>PT9546-w210rd</t>
  </si>
  <si>
    <t>PT9336-w200eodv</t>
  </si>
  <si>
    <t>PT4424-w201ffn0</t>
  </si>
  <si>
    <t>PT9384-w200ffn0</t>
  </si>
  <si>
    <t>PT7015-wp1</t>
  </si>
  <si>
    <t>PT9864-ws?q</t>
  </si>
  <si>
    <t>PT9058-ws?qtt</t>
  </si>
  <si>
    <t>PT5090-fht</t>
  </si>
  <si>
    <t>PT9063-fmlm6</t>
  </si>
  <si>
    <t>PT4782-ftcdtt1</t>
  </si>
  <si>
    <t>PT8575-fthrfoss1</t>
  </si>
  <si>
    <t>PT7846-faaeqp2</t>
  </si>
  <si>
    <t>PT2685-tculww1</t>
  </si>
  <si>
    <t>PT4168-tdloics1</t>
  </si>
  <si>
    <t>PT5913-tdim1</t>
  </si>
  <si>
    <t>PT1329-thfugf1</t>
  </si>
  <si>
    <t>PT7480-tpasarecwao1</t>
  </si>
  <si>
    <t>PT0100-tptfmws1</t>
  </si>
  <si>
    <t>PT2383-trgugaiv1</t>
  </si>
  <si>
    <t>PT2386-w200ropcsc</t>
  </si>
  <si>
    <t>PT9117-w201ffn02</t>
  </si>
  <si>
    <t>PT2764-wtdp3</t>
  </si>
  <si>
    <t>PT4544-arx1</t>
  </si>
  <si>
    <t>PT9966-fapd</t>
  </si>
  <si>
    <t>PT6732-ftawtfotnafs1</t>
  </si>
  <si>
    <t>PT5587-ftcidt1</t>
  </si>
  <si>
    <t>PT6703-ftetwbtcrd1</t>
  </si>
  <si>
    <t>PT1880-fthtvtdug1</t>
  </si>
  <si>
    <t>PT0731-ftlpnhe1</t>
  </si>
  <si>
    <t>PT2680-ftnpt1</t>
  </si>
  <si>
    <t>PT9243-ftuaaoar1</t>
  </si>
  <si>
    <t>PT2324-tcleave1</t>
  </si>
  <si>
    <t>PT3541-teftwftswv1</t>
  </si>
  <si>
    <t>PT7449-timbocc1</t>
  </si>
  <si>
    <t>PT8892-tmie1</t>
  </si>
  <si>
    <t>PT3998-w201adumr</t>
  </si>
  <si>
    <t>PT7749-w202ffn0</t>
  </si>
  <si>
    <t>PT5147-wtff</t>
  </si>
  <si>
    <t>PT9860-wtfp4</t>
  </si>
  <si>
    <t>PT4379-fte2dasi1</t>
  </si>
  <si>
    <t>PT8398-fthtfdwm1</t>
  </si>
  <si>
    <t>PT8289-ftibdidv1</t>
  </si>
  <si>
    <t>PT5188-tciro1</t>
  </si>
  <si>
    <t>PT5803-tctnocin1</t>
  </si>
  <si>
    <t>PT9259-thrfbjiows1</t>
  </si>
  <si>
    <t>PT9596-tmmasrirs1</t>
  </si>
  <si>
    <t>PT5936-tptwoebvc1</t>
  </si>
  <si>
    <t>PT2598-w201omeci</t>
  </si>
  <si>
    <t>PT9815-wtbc</t>
  </si>
  <si>
    <t>PT2180-ftdrtw1</t>
  </si>
  <si>
    <t>PT9740-fte2sl1</t>
  </si>
  <si>
    <t>PT7860-ftedfat1</t>
  </si>
  <si>
    <t>PT1431-ftmdoctac1</t>
  </si>
  <si>
    <t>PT2725-ftustgnicb1</t>
  </si>
  <si>
    <t>PT1742-thgadetiapuw8</t>
  </si>
  <si>
    <t>PT2699-thtasfvth7</t>
  </si>
  <si>
    <t>PT1455-tmdtpnaie21</t>
  </si>
  <si>
    <t>PT9182-tmdsvirna1</t>
  </si>
  <si>
    <t>PT5822-tofr0cijhiabc5</t>
  </si>
  <si>
    <t>PT5163-trccfdccrgbpie24</t>
  </si>
  <si>
    <t>PT1748-tsecmt1</t>
  </si>
  <si>
    <t>PT5084-w210alt</t>
  </si>
  <si>
    <t>PT0502-wesa</t>
  </si>
  <si>
    <t>PT3158-ftfpadv1</t>
  </si>
  <si>
    <t>PT7592-fthtcta1</t>
  </si>
  <si>
    <t>PT3517-fthtc2id1</t>
  </si>
  <si>
    <t>PT3120-fthtfhlvorvcf1</t>
  </si>
  <si>
    <t>PT8933-ftnhift1</t>
  </si>
  <si>
    <t>PT9115-ftuvtlatciaa1</t>
  </si>
  <si>
    <t>PT3835-tccfc6</t>
  </si>
  <si>
    <t>PT8527-te2s1</t>
  </si>
  <si>
    <t>PT3220-thtadpttsciam1</t>
  </si>
  <si>
    <t>PT1096-thtdaflsbwt8</t>
  </si>
  <si>
    <t>PT9872-thtratsiapaog1</t>
  </si>
  <si>
    <t>PT2635-tpthbbar1</t>
  </si>
  <si>
    <t>PT0265-tstwc1</t>
  </si>
  <si>
    <t>PT4008-tsia1</t>
  </si>
  <si>
    <t>PT1186-tuvtcsoyaoac1</t>
  </si>
  <si>
    <t>PT9263-twatbrmmumftw1</t>
  </si>
  <si>
    <t>PT5205-w201ftcr</t>
  </si>
  <si>
    <t>PT2656-wtc</t>
  </si>
  <si>
    <t>PT1014-affx2</t>
  </si>
  <si>
    <t>PT0079-ftcwtbtdt1</t>
  </si>
  <si>
    <t>PT3365-fthwmfdtetw5va1</t>
  </si>
  <si>
    <t>PT8367-fthdirrte11</t>
  </si>
  <si>
    <t>PT0959-ftlavi1rscci2r1</t>
  </si>
  <si>
    <t>PT0243-ftsdamwboudoc1</t>
  </si>
  <si>
    <t>PT3682-ftvcffrwddiactse1</t>
  </si>
  <si>
    <t>PT3327-ftvctsaroce1</t>
  </si>
  <si>
    <t>PT0787-tddlcwfbos1</t>
  </si>
  <si>
    <t>PT8199-tfamtdvias1</t>
  </si>
  <si>
    <t>PT0448-tpamivarbacotb3</t>
  </si>
  <si>
    <t>PT5293-trsnfatefwtf9</t>
  </si>
  <si>
    <t>PT9061-tsweproaporh1</t>
  </si>
  <si>
    <t>PT2586-tsuncr1</t>
  </si>
  <si>
    <t>PT7635-tvafc1</t>
  </si>
  <si>
    <t>PT6552-w202icc</t>
  </si>
  <si>
    <t>PT6424-w201setfvmdt</t>
  </si>
  <si>
    <t>PT9912-wts</t>
  </si>
  <si>
    <t>PT5329-ftcbsvcv1</t>
  </si>
  <si>
    <t>PT6357-fteavs1</t>
  </si>
  <si>
    <t>PT2730-ftffva1</t>
  </si>
  <si>
    <t>PT4467-fthiy2p3</t>
  </si>
  <si>
    <t>PT0966-fthturip1</t>
  </si>
  <si>
    <t>PT0362-tfanitff2</t>
  </si>
  <si>
    <t>PT4474-tftcstm1</t>
  </si>
  <si>
    <t>PT7455-tptdnion1</t>
  </si>
  <si>
    <t>PT6831-trnewuaf6</t>
  </si>
  <si>
    <t>PT9745-tsrf1</t>
  </si>
  <si>
    <t>PT9435-w201baac</t>
  </si>
  <si>
    <t>PT7885-w212lvcp</t>
  </si>
  <si>
    <t>PT9760-wcep3</t>
  </si>
  <si>
    <t>PT2226-wtdp5</t>
  </si>
  <si>
    <t>PT1661-wtsr</t>
  </si>
  <si>
    <t>PT6718-wtuc</t>
  </si>
  <si>
    <t>PT4790-wtvp</t>
  </si>
  <si>
    <t>PT2913-ffedp2</t>
  </si>
  <si>
    <t>PT6331-ft3wlcfucmewqmbc1p2</t>
  </si>
  <si>
    <t>PT4358-ftaiabriaet1</t>
  </si>
  <si>
    <t>PT0134-ftch1</t>
  </si>
  <si>
    <t>PT4783-ftdrorfsf1</t>
  </si>
  <si>
    <t>PT0373-fthwrcapv1</t>
  </si>
  <si>
    <t>PT6778-ftlcfcvarv1</t>
  </si>
  <si>
    <t>PT4242-ftrarfatwormcnv1</t>
  </si>
  <si>
    <t>PT0698-thtrapfet1</t>
  </si>
  <si>
    <t>PT5524-tmytfedoyiararcaod1p2</t>
  </si>
  <si>
    <t>PT2451-w213qcf</t>
  </si>
  <si>
    <t>PT9371-w200fp</t>
  </si>
  <si>
    <t>PT1029-w201sotiq</t>
  </si>
  <si>
    <t>PT5235-w201hdyeetaskp</t>
  </si>
  <si>
    <t>PT7508-w210gft</t>
  </si>
  <si>
    <t>PT7991-w201iffnfp</t>
  </si>
  <si>
    <t>PT1817-wp1</t>
  </si>
  <si>
    <t>PT2272-wts</t>
  </si>
  <si>
    <t>PT9187-apfax2</t>
  </si>
  <si>
    <t>PT1833-ftaofocostcvic1</t>
  </si>
  <si>
    <t>PT8028-ftcei1</t>
  </si>
  <si>
    <t>PT2190-ftfvc1</t>
  </si>
  <si>
    <t>PT2754-fthdrhspnv1</t>
  </si>
  <si>
    <t>PT5921-fthtuiaocioc1</t>
  </si>
  <si>
    <t>PT8222-fticwt1</t>
  </si>
  <si>
    <t>PT3176-ftlfdf1</t>
  </si>
  <si>
    <t>PT3745-ftpahtis1</t>
  </si>
  <si>
    <t>PT8947-ftvcffpt1</t>
  </si>
  <si>
    <t>PT9134-tbov6</t>
  </si>
  <si>
    <t>PT1880-teerbf1</t>
  </si>
  <si>
    <t>PT9261-timovtt2</t>
  </si>
  <si>
    <t>PT7117-tlpte7</t>
  </si>
  <si>
    <t>PT4292-tnvctcsofsits1</t>
  </si>
  <si>
    <t>PT2809-tuvibtrcs1</t>
  </si>
  <si>
    <t>PT3232-w200emsie</t>
  </si>
  <si>
    <t>PT1693-w210fpuhdc</t>
  </si>
  <si>
    <t>PT0887-ws?q</t>
  </si>
  <si>
    <t>PT1167-wtac</t>
  </si>
  <si>
    <t>PT5534-wtc</t>
  </si>
  <si>
    <t>PT3444-wtnr</t>
  </si>
  <si>
    <t>PT6929-wtpq</t>
  </si>
  <si>
    <t>PT0083-ftcaaneb1</t>
  </si>
  <si>
    <t>PT1596-ftcipcsbst1</t>
  </si>
  <si>
    <t>PT3088-ftrdlbomumwam1</t>
  </si>
  <si>
    <t>PT2728-fttnidc1</t>
  </si>
  <si>
    <t>PT8950-taaawte1</t>
  </si>
  <si>
    <t>PT5197-tfwtviv1</t>
  </si>
  <si>
    <t>PT8627-tfc0tnccia1r1</t>
  </si>
  <si>
    <t>PT0096-ticedaciaw1</t>
  </si>
  <si>
    <t>PT9311-tnhmfcontsmtav6</t>
  </si>
  <si>
    <t>PT9153-w201bitftpm</t>
  </si>
  <si>
    <t>PT7727-w212mfbpm</t>
  </si>
  <si>
    <t>PT9702-w200elwiynebe</t>
  </si>
  <si>
    <t>PT6352-wcab</t>
  </si>
  <si>
    <t>PT0226-wfmip</t>
  </si>
  <si>
    <t>PT0288-ws?q</t>
  </si>
  <si>
    <t>PT8553-wt1</t>
  </si>
  <si>
    <t>PT9523-wtafp3</t>
  </si>
  <si>
    <t>PT3017-wtsb</t>
  </si>
  <si>
    <t>PT8203-wte</t>
  </si>
  <si>
    <t>PT8007-ffvmp3</t>
  </si>
  <si>
    <t>PT5447-ftbqiattgtdbtc1</t>
  </si>
  <si>
    <t>PT0061-ftcwip1</t>
  </si>
  <si>
    <t>PT7522-fthcigadimd1</t>
  </si>
  <si>
    <t>PT0025-ftinhopt1</t>
  </si>
  <si>
    <t>PT7311-ftpwrdfos1</t>
  </si>
  <si>
    <t>PT0951-tatidtuc1</t>
  </si>
  <si>
    <t>PT5835-taeodl8</t>
  </si>
  <si>
    <t>PT2756-tcmt1</t>
  </si>
  <si>
    <t>PT1974-tgstamv6</t>
  </si>
  <si>
    <t>PT9815-thcboc1</t>
  </si>
  <si>
    <t>PT5995-thtcamtomef1</t>
  </si>
  <si>
    <t>PT2678-tpthf1</t>
  </si>
  <si>
    <t>PT4097-tsbtoie2ums1</t>
  </si>
  <si>
    <t>PT1134-tvrds1</t>
  </si>
  <si>
    <t>PT5439-w211uetpcvieqt</t>
  </si>
  <si>
    <t>PT9253-w200ewatg</t>
  </si>
  <si>
    <t>PT3767-fm?t</t>
  </si>
  <si>
    <t>PT2053-ftcudoac1</t>
  </si>
  <si>
    <t>PT7128-ftfc1</t>
  </si>
  <si>
    <t>PT4506-fthtcaetnf1</t>
  </si>
  <si>
    <t>PT4655-fthtctg1</t>
  </si>
  <si>
    <t>PT9754-ftpifnwsn1</t>
  </si>
  <si>
    <t>PT5724-ftvustcvbotcn1</t>
  </si>
  <si>
    <t>PT7901-thtalcadeas1</t>
  </si>
  <si>
    <t>PT2257-thtfaafas1</t>
  </si>
  <si>
    <t>PT5574-tiap1</t>
  </si>
  <si>
    <t>PT8247-tpmfssf2w5</t>
  </si>
  <si>
    <t>PT3182-tuftcla1</t>
  </si>
  <si>
    <t>PT9584-w211eldte</t>
  </si>
  <si>
    <t>PT3539-w202clfoi</t>
  </si>
  <si>
    <t>PT3866-wp1</t>
  </si>
  <si>
    <t>PT1725-wtg</t>
  </si>
  <si>
    <t>PT1659-wtsb</t>
  </si>
  <si>
    <t>PT7719-afvx2</t>
  </si>
  <si>
    <t>PT1464-asx2</t>
  </si>
  <si>
    <t>PT1813-asx1</t>
  </si>
  <si>
    <t>PT4648-ffaaeqp6</t>
  </si>
  <si>
    <t>PT7383-ftcteuef1</t>
  </si>
  <si>
    <t>PT9488-ftcoscc1</t>
  </si>
  <si>
    <t>PT5398-ftfmevfpftl1</t>
  </si>
  <si>
    <t>PT6434-ftgtadciasw1</t>
  </si>
  <si>
    <t>PT3597-fthdyppvwn1</t>
  </si>
  <si>
    <t>PT9545-fthtfcwtsapuiwas1</t>
  </si>
  <si>
    <t>PT3267-ftmnw1</t>
  </si>
  <si>
    <t>PT5782-ftphmtetpd1</t>
  </si>
  <si>
    <t>PT1597-ftstnciacufiam1</t>
  </si>
  <si>
    <t>PT8247-ftsombocaeopf1</t>
  </si>
  <si>
    <t>PT5002-tawtfotnafs1</t>
  </si>
  <si>
    <t>PT8529-thtfaptbc1</t>
  </si>
  <si>
    <t>PT5873-tmvbfa4eom1</t>
  </si>
  <si>
    <t>PT6421-tnaw3df7</t>
  </si>
  <si>
    <t>PT4690-tstdt1vf1</t>
  </si>
  <si>
    <t>PT7953-w211mcmp</t>
  </si>
  <si>
    <t>PT6574-w201wlci</t>
  </si>
  <si>
    <t>PT7464-w212tyate</t>
  </si>
  <si>
    <t>PT4700-ws?qfoe</t>
  </si>
  <si>
    <t>PT5336-wtcb</t>
  </si>
  <si>
    <t>PT3049-wtfp</t>
  </si>
  <si>
    <t>PT3747-avtx5</t>
  </si>
  <si>
    <t>PT1276-fo?t</t>
  </si>
  <si>
    <t>PT4774-ftctaaoaacswwe1</t>
  </si>
  <si>
    <t>PT0143-ftcs1</t>
  </si>
  <si>
    <t>PT3528-ftcoodiay1</t>
  </si>
  <si>
    <t>PT9418-ftcptuv1</t>
  </si>
  <si>
    <t>PT3700-ftdn1</t>
  </si>
  <si>
    <t>PT1302-ftfwior1</t>
  </si>
  <si>
    <t>PT0809-ftioos1</t>
  </si>
  <si>
    <t>PT2001-ftmagd1</t>
  </si>
  <si>
    <t>PT9560-tatiovan1</t>
  </si>
  <si>
    <t>PT1281-tfc0twi1</t>
  </si>
  <si>
    <t>PT3146-tfnpritcicstfo1</t>
  </si>
  <si>
    <t>PT4275-thtdbr1</t>
  </si>
  <si>
    <t>PT9289-thtpiociacs1</t>
  </si>
  <si>
    <t>PT0776-tpclsar1</t>
  </si>
  <si>
    <t>PT9326-tsfhtfbc1</t>
  </si>
  <si>
    <t>PT1760-tuimftfmvs1</t>
  </si>
  <si>
    <t>PT9682-tvchtflrcsiriaw1</t>
  </si>
  <si>
    <t>PT6529-tvmft1</t>
  </si>
  <si>
    <t>PT6350-wt</t>
  </si>
  <si>
    <t>PT2725-w200mt</t>
  </si>
  <si>
    <t>PT9642-wh</t>
  </si>
  <si>
    <t>PT3115-ws?qce</t>
  </si>
  <si>
    <t>PT4152-wta</t>
  </si>
  <si>
    <t>PT7826-wtcb</t>
  </si>
  <si>
    <t>PT2259-wts</t>
  </si>
  <si>
    <t>PT1659-wtsp3</t>
  </si>
  <si>
    <t>PT6060-fteonv1</t>
  </si>
  <si>
    <t>PT4623-ftfariit1</t>
  </si>
  <si>
    <t>PT1743-fthtbsm1</t>
  </si>
  <si>
    <t>PT7827-fthtcbc1</t>
  </si>
  <si>
    <t>PT3778-ftiwtbvbbc1</t>
  </si>
  <si>
    <t>PT8589-ftieac1</t>
  </si>
  <si>
    <t>PT1311-ftif1</t>
  </si>
  <si>
    <t>PT7106-ftmtcacdw2w1</t>
  </si>
  <si>
    <t>PT9643-ftoo1</t>
  </si>
  <si>
    <t>PT5833-ftstwc1</t>
  </si>
  <si>
    <t>PT8539-ftstbln1</t>
  </si>
  <si>
    <t>PT9279-ftuhrim1</t>
  </si>
  <si>
    <t>PT7858-t2c1</t>
  </si>
  <si>
    <t>PT8197-tautccac1</t>
  </si>
  <si>
    <t>PT8308-tbafevufmkl1</t>
  </si>
  <si>
    <t>PT9158-tdvlastfiitl4</t>
  </si>
  <si>
    <t>PT6195-tftcthmstt1</t>
  </si>
  <si>
    <t>PT1392-tntmdfstsicam1</t>
  </si>
  <si>
    <t>PT0396-tpcblb1</t>
  </si>
  <si>
    <t>PT1063-trmaacc1</t>
  </si>
  <si>
    <t>PT6286-tucwtlf9</t>
  </si>
  <si>
    <t>PT7356-w2013ekstcsalotfy</t>
  </si>
  <si>
    <t>PT9385-w201cas</t>
  </si>
  <si>
    <t>PT8853-w202voiduh</t>
  </si>
  <si>
    <t>PT9044-w210ff0</t>
  </si>
  <si>
    <t>PT0613-w202iesehab</t>
  </si>
  <si>
    <t>PT1867-w211shlbuv</t>
  </si>
  <si>
    <t>PT8538-w201fc01</t>
  </si>
  <si>
    <t>PT6638-waesuz1124bb</t>
  </si>
  <si>
    <t>PT9797-wca</t>
  </si>
  <si>
    <t>PT1037-ws?q</t>
  </si>
  <si>
    <t>PT1404-ws?qcil</t>
  </si>
  <si>
    <t>PT0400-wth</t>
  </si>
  <si>
    <t>PT2605-wtps</t>
  </si>
  <si>
    <t>PT6998-wtwia</t>
  </si>
  <si>
    <t>PT4586-ciesdph</t>
  </si>
  <si>
    <t>PT5108-ftctoiar1</t>
  </si>
  <si>
    <t>PT4838-ftdtp1</t>
  </si>
  <si>
    <t>PT0083-ftdv1</t>
  </si>
  <si>
    <t>PT3122-fted1</t>
  </si>
  <si>
    <t>PT4619-fteaphiais1</t>
  </si>
  <si>
    <t>PT5632-ftfuvwef1</t>
  </si>
  <si>
    <t>PT4667-ftfn1</t>
  </si>
  <si>
    <t>PT7384-fthimaowtgtd1</t>
  </si>
  <si>
    <t>PT5582-ftmrfattebowr1</t>
  </si>
  <si>
    <t>PT1018-ftpmdoc1</t>
  </si>
  <si>
    <t>PT7659-ftrmcvf1maog1</t>
  </si>
  <si>
    <t>PT6034-ftsecmt1</t>
  </si>
  <si>
    <t>PT3335-ftveif1</t>
  </si>
  <si>
    <t>PT0477-ftvpcbofawaem1</t>
  </si>
  <si>
    <t>PT6237-ftl</t>
  </si>
  <si>
    <t>PT9565-tacochw1</t>
  </si>
  <si>
    <t>PT7959-tcsrbt7</t>
  </si>
  <si>
    <t>PT1848-tcosuviar1</t>
  </si>
  <si>
    <t>PT8793-tcadst3</t>
  </si>
  <si>
    <t>PT5315-tepie28</t>
  </si>
  <si>
    <t>PT6769-tesddtdt1</t>
  </si>
  <si>
    <t>PT0049-tevtfasmiooiarti1</t>
  </si>
  <si>
    <t>PT9278-tfnopbiass1</t>
  </si>
  <si>
    <t>PT1571-tgtvoariaptwsth3</t>
  </si>
  <si>
    <t>PT5168-tiafcf9</t>
  </si>
  <si>
    <t>PT1615-trvfc1</t>
  </si>
  <si>
    <t>PT7108-tsiviec1</t>
  </si>
  <si>
    <t>PT2460-tssswmcftscs1</t>
  </si>
  <si>
    <t>PT4889-w201ufie</t>
  </si>
  <si>
    <t>PT7811-w203qtmyd</t>
  </si>
  <si>
    <t>PT6214-w202gtid</t>
  </si>
  <si>
    <t>PT3943-wcea</t>
  </si>
  <si>
    <t>PT1432-wp1</t>
  </si>
  <si>
    <t>PT9515-wp2</t>
  </si>
  <si>
    <t>PT1724-wtdp4</t>
  </si>
  <si>
    <t>PT2404-wtgs</t>
  </si>
  <si>
    <t>PT4364-wtpf</t>
  </si>
  <si>
    <t>PT2093-anx1</t>
  </si>
  <si>
    <t>PT9624-fml4</t>
  </si>
  <si>
    <t>PT4749-fmpa1</t>
  </si>
  <si>
    <t>PT9978-ftctuiwomwcwllwid1</t>
  </si>
  <si>
    <t>PT7031-ftcsbcamc1</t>
  </si>
  <si>
    <t>PT1762-fteftcdiro1</t>
  </si>
  <si>
    <t>PT6820-ftguviebufo1</t>
  </si>
  <si>
    <t>PT8972-ftif1</t>
  </si>
  <si>
    <t>PT1595-ftiiloo1</t>
  </si>
  <si>
    <t>PT7474-ftitaffdtsj1ioj11</t>
  </si>
  <si>
    <t>PT8322-ftnamtcsdatitds1</t>
  </si>
  <si>
    <t>PT4421-tcystcpawciaec1</t>
  </si>
  <si>
    <t>PT1156-tduca1</t>
  </si>
  <si>
    <t>PT1229-teot1</t>
  </si>
  <si>
    <t>PT4690-te2dasi1</t>
  </si>
  <si>
    <t>PT4600-thrfoss1</t>
  </si>
  <si>
    <t>PT7277-thtcnbcuc9</t>
  </si>
  <si>
    <t>PT2641-thtu2psios1</t>
  </si>
  <si>
    <t>PT3494-thecof1</t>
  </si>
  <si>
    <t>PT5940-tieciaabfe21</t>
  </si>
  <si>
    <t>PT0204-tptcds1</t>
  </si>
  <si>
    <t>PT3465-tptpuvamrpisd2</t>
  </si>
  <si>
    <t>PT2808-tvpie5</t>
  </si>
  <si>
    <t>PT7480-w210waoesyms</t>
  </si>
  <si>
    <t>PT1759-w200tyaewhanc</t>
  </si>
  <si>
    <t>PT6895-wp2</t>
  </si>
  <si>
    <t>PT7048-wpcar</t>
  </si>
  <si>
    <t>PT7456-abx4</t>
  </si>
  <si>
    <t>PT9794-aefcox5</t>
  </si>
  <si>
    <t>PT3777-fchs1p3</t>
  </si>
  <si>
    <t>PT9926-fftvp2</t>
  </si>
  <si>
    <t>PT4363-fmh1</t>
  </si>
  <si>
    <t>PT9715-fra</t>
  </si>
  <si>
    <t>PT9441-ftara1</t>
  </si>
  <si>
    <t>PT5612-ftbtiu1</t>
  </si>
  <si>
    <t>PT5664-ftecwmdpct1</t>
  </si>
  <si>
    <t>PT5524-ftfmacffynb1</t>
  </si>
  <si>
    <t>PT4923-fthtctsftgt1</t>
  </si>
  <si>
    <t>PT9985-fthtudvlwfunr1</t>
  </si>
  <si>
    <t>PT2012-ftoavnltos1</t>
  </si>
  <si>
    <t>PT9630-ftsfivisrassc1</t>
  </si>
  <si>
    <t>PT1737-ftsafsc1</t>
  </si>
  <si>
    <t>PT8893-ftttrtrht1</t>
  </si>
  <si>
    <t>PT7719-ftuss1</t>
  </si>
  <si>
    <t>PT0565-ftvchtflrcsiriaw1</t>
  </si>
  <si>
    <t>PT0382-ftvtlwst1</t>
  </si>
  <si>
    <t>PT9858-fvmp3</t>
  </si>
  <si>
    <t>PT7641-tcpftv1</t>
  </si>
  <si>
    <t>PT1364-tcs1</t>
  </si>
  <si>
    <t>PT2148-tccborv1</t>
  </si>
  <si>
    <t>PT2517-thtcmitpt9</t>
  </si>
  <si>
    <t>PT8249-tibdidv1</t>
  </si>
  <si>
    <t>PT6991-timafmcs1</t>
  </si>
  <si>
    <t>PT9550-titec1</t>
  </si>
  <si>
    <t>PT6827-tpm2dl1</t>
  </si>
  <si>
    <t>PT6485-tracfcbn1p2</t>
  </si>
  <si>
    <t>PT9658-tscie3</t>
  </si>
  <si>
    <t>PT4086-tuatsdfed3</t>
  </si>
  <si>
    <t>PT6494-tvldwbocv6</t>
  </si>
  <si>
    <t>PT2144-tvustcvbotcn1</t>
  </si>
  <si>
    <t>PT2720-w201ncp</t>
  </si>
  <si>
    <t>PT6756-w200sviomts</t>
  </si>
  <si>
    <t>PT9185-ws?q</t>
  </si>
  <si>
    <t>PT1309-wtcg</t>
  </si>
  <si>
    <t>PT4977-wtc</t>
  </si>
  <si>
    <t>PT7054-wtfp5</t>
  </si>
  <si>
    <t>PT5373-wtqtp4</t>
  </si>
  <si>
    <t>PT4823-atx3</t>
  </si>
  <si>
    <t>PT2629-au1833p2</t>
  </si>
  <si>
    <t>PT8928-fchs1</t>
  </si>
  <si>
    <t>PT6599-ftaaeq1</t>
  </si>
  <si>
    <t>PT5240-ftdadamasie1</t>
  </si>
  <si>
    <t>PT1990-ftevbohc1</t>
  </si>
  <si>
    <t>PT9057-fthtedtv1</t>
  </si>
  <si>
    <t>PT5408-ftimfad1</t>
  </si>
  <si>
    <t>PT4408-ftsnw1</t>
  </si>
  <si>
    <t>PT4502-ftuaf1</t>
  </si>
  <si>
    <t>PT9920-ftvoih1</t>
  </si>
  <si>
    <t>PT2036-tcbcvc1</t>
  </si>
  <si>
    <t>PT5394-tdcfbvivnftdacfwdv1</t>
  </si>
  <si>
    <t>PT1345-teffaaaifoat9</t>
  </si>
  <si>
    <t>PT0430-thtcgpawalvib5</t>
  </si>
  <si>
    <t>PT1966-tmfamataeio8</t>
  </si>
  <si>
    <t>PT7671-tqacemcdfdefv1</t>
  </si>
  <si>
    <t>PT1818-trlovw1</t>
  </si>
  <si>
    <t>PT1037-tvctcptrffutc8</t>
  </si>
  <si>
    <t>PT7917-tvcrodapinret1</t>
  </si>
  <si>
    <t>PT2915-tyccnbstxboasv1</t>
  </si>
  <si>
    <t>PT0442-w210rvb3cvo2upe</t>
  </si>
  <si>
    <t>PT9355-w211igfid</t>
  </si>
  <si>
    <t>PT5028-w201bcfm</t>
  </si>
  <si>
    <t>PT6039-w211cmp</t>
  </si>
  <si>
    <t>PT0279-w211lvcv</t>
  </si>
  <si>
    <t>PT3598-w211caopm</t>
  </si>
  <si>
    <t>PT1857-w200abja</t>
  </si>
  <si>
    <t>PT9244-wp2</t>
  </si>
  <si>
    <t>PT2519-wtms</t>
  </si>
  <si>
    <t>PT8875-wts</t>
  </si>
  <si>
    <t>PT0684-wtpaemff</t>
  </si>
  <si>
    <t>PT8528-cippch</t>
  </si>
  <si>
    <t>PT7272-fal</t>
  </si>
  <si>
    <t>PT8554-fanf</t>
  </si>
  <si>
    <t>PT3490-fas</t>
  </si>
  <si>
    <t>PT1630-fmn1</t>
  </si>
  <si>
    <t>PT2978-ftctucb1</t>
  </si>
  <si>
    <t>PT6588-ftcfdnr1</t>
  </si>
  <si>
    <t>PT6315-ftcf1</t>
  </si>
  <si>
    <t>PT7663-ftdpmviunh1</t>
  </si>
  <si>
    <t>PT2441-ftdccbwcu1</t>
  </si>
  <si>
    <t>PT8105-ftdboss1</t>
  </si>
  <si>
    <t>PT1251-ftemfedfdw1</t>
  </si>
  <si>
    <t>PT2645-ftedfdc1</t>
  </si>
  <si>
    <t>PT3133-ftfomnwnbsbd1</t>
  </si>
  <si>
    <t>PT4387-ftfmsp1</t>
  </si>
  <si>
    <t>PT1587-fthtamdfostacpa1</t>
  </si>
  <si>
    <t>PT4010-fthtbtltwvc1</t>
  </si>
  <si>
    <t>PT5854-ftl1</t>
  </si>
  <si>
    <t>PT8145-ftntw1</t>
  </si>
  <si>
    <t>PT9967-ftof1</t>
  </si>
  <si>
    <t>PT2330-ftscctb1</t>
  </si>
  <si>
    <t>PT9792-ftsscsaed1</t>
  </si>
  <si>
    <t>PT9758-ftsdimwbocwthovc1</t>
  </si>
  <si>
    <t>PT3472-ftshfsc1</t>
  </si>
  <si>
    <t>PT9403-ftuviddlbocv1</t>
  </si>
  <si>
    <t>PT0151-t3wluiamf6</t>
  </si>
  <si>
    <t>PT2987-tcowidm1</t>
  </si>
  <si>
    <t>PT4968-tcbcasccucf1</t>
  </si>
  <si>
    <t>PT7075-thtbvp6</t>
  </si>
  <si>
    <t>PT0265-tnpt1</t>
  </si>
  <si>
    <t>PT6252-tnpdnsiscw1</t>
  </si>
  <si>
    <t>PT4422-tvtgdutlcwdacud1</t>
  </si>
  <si>
    <t>PT3284-w2005i</t>
  </si>
  <si>
    <t>PT4271-w210thama2et</t>
  </si>
  <si>
    <t>PT0685-w211wued</t>
  </si>
  <si>
    <t>PT2241-w201amyeqycwae</t>
  </si>
  <si>
    <t>PT5948-wcep4</t>
  </si>
  <si>
    <t>PT0441-wtbc</t>
  </si>
  <si>
    <t>PT5561-wtetp2</t>
  </si>
  <si>
    <t>PT8799-wtf</t>
  </si>
  <si>
    <t>PT0901-wtp</t>
  </si>
  <si>
    <t>PT8441-wtpsr</t>
  </si>
  <si>
    <t>PT2825-ffddvacp2</t>
  </si>
  <si>
    <t>PT9951-fmf1</t>
  </si>
  <si>
    <t>PT5415-fta1ttdv1</t>
  </si>
  <si>
    <t>PT1674-ftaf1</t>
  </si>
  <si>
    <t>PT6644-ftcpdvbm1</t>
  </si>
  <si>
    <t>PT5736-ftcrodtnwevicac1</t>
  </si>
  <si>
    <t>PT0245-ftcudoac1p2</t>
  </si>
  <si>
    <t>PT5348-ftccoanef1</t>
  </si>
  <si>
    <t>PT9206-ftdv1</t>
  </si>
  <si>
    <t>PT8684-ftde1</t>
  </si>
  <si>
    <t>PT9714-fteaf1</t>
  </si>
  <si>
    <t>PT8515-ftecf1</t>
  </si>
  <si>
    <t>PT0162-ftestcdsoawb1</t>
  </si>
  <si>
    <t>PT3206-ftenip1</t>
  </si>
  <si>
    <t>PT5423-ftfh1</t>
  </si>
  <si>
    <t>PT1118-fthm1</t>
  </si>
  <si>
    <t>PT8338-fthdycacdasswm1</t>
  </si>
  <si>
    <t>PT1740-fthtasfisruv1</t>
  </si>
  <si>
    <t>PT9867-fthtccltie1</t>
  </si>
  <si>
    <t>PT7704-fthtsimc1</t>
  </si>
  <si>
    <t>PT7984-ftrtnrfam1</t>
  </si>
  <si>
    <t>PT6932-ftsatuasftgaqr1</t>
  </si>
  <si>
    <t>PT1827-fttmdims1</t>
  </si>
  <si>
    <t>PT1945-ftveweiwurla11</t>
  </si>
  <si>
    <t>PT8572-ftxsdav1</t>
  </si>
  <si>
    <t>PT0794-o</t>
  </si>
  <si>
    <t>PT3268-t1doesffm7</t>
  </si>
  <si>
    <t>PT3389-tcpeh1</t>
  </si>
  <si>
    <t>PT3335-tcdapad1</t>
  </si>
  <si>
    <t>PT2720-tgsnw1</t>
  </si>
  <si>
    <t>PT0831-thtfmnias8</t>
  </si>
  <si>
    <t>PT6284-thtivh1</t>
  </si>
  <si>
    <t>PT5180-tjimvlf1</t>
  </si>
  <si>
    <t>PT3328-tsarvhtpsa2</t>
  </si>
  <si>
    <t>PT8884-tskfasn1</t>
  </si>
  <si>
    <t>PT4178-tvptdf2uf1</t>
  </si>
  <si>
    <t>PT0045-tvtcrbomvns9</t>
  </si>
  <si>
    <t>PT9951-twt1</t>
  </si>
  <si>
    <t>PT5528-wp2</t>
  </si>
  <si>
    <t>PT0612-ws?q</t>
  </si>
  <si>
    <t>PT9302-ws?q</t>
  </si>
  <si>
    <t>PT8977-wtcpp2</t>
  </si>
  <si>
    <t>PT5827-wtits</t>
  </si>
  <si>
    <t>PT6620-wtp</t>
  </si>
  <si>
    <t>PT6672-apd</t>
  </si>
  <si>
    <t>PT6838-abx7</t>
  </si>
  <si>
    <t>PT5545-aefcox5</t>
  </si>
  <si>
    <t>PT6148-civdph</t>
  </si>
  <si>
    <t>PT7011-f?r</t>
  </si>
  <si>
    <t>PT1561-ftatd1</t>
  </si>
  <si>
    <t>PT6548-ftcavh1</t>
  </si>
  <si>
    <t>PT1676-ftecbomay1</t>
  </si>
  <si>
    <t>PT6095-ftedamdbc1</t>
  </si>
  <si>
    <t>PT7300-ftfwtviv1</t>
  </si>
  <si>
    <t>PT3418-ftftmv1</t>
  </si>
  <si>
    <t>PT9908-fthwlf1</t>
  </si>
  <si>
    <t>PT8051-fthtkteosresis1</t>
  </si>
  <si>
    <t>PT7372-ftmgt1</t>
  </si>
  <si>
    <t>PT7141-ftnhwbs1</t>
  </si>
  <si>
    <t>PT1224-ftrciwim1</t>
  </si>
  <si>
    <t>PT6723-ftsuia1</t>
  </si>
  <si>
    <t>PT6094-ftvfd1</t>
  </si>
  <si>
    <t>PT6183-ftvlffaf1</t>
  </si>
  <si>
    <t>PT5419-ftvwciuidiroc1</t>
  </si>
  <si>
    <t>PT9760-ftvumwam1</t>
  </si>
  <si>
    <t>PT1307-ftvt1</t>
  </si>
  <si>
    <t>PT6238-tacsidtmtos1</t>
  </si>
  <si>
    <t>PT5604-tarmwsaef6</t>
  </si>
  <si>
    <t>PT8762-tctldcacrtaw1</t>
  </si>
  <si>
    <t>PT7835-tcptuv1</t>
  </si>
  <si>
    <t>PT7167-tddrcv1</t>
  </si>
  <si>
    <t>PT5346-te4odstpompfptm1</t>
  </si>
  <si>
    <t>PT9026-thdicafe1</t>
  </si>
  <si>
    <t>PT2734-thtrmpmigc6</t>
  </si>
  <si>
    <t>PT1713-tlwmsvtedal1</t>
  </si>
  <si>
    <t>PT9294-tlfteetafgsf7</t>
  </si>
  <si>
    <t>PT1173-tnaftcapawmi5</t>
  </si>
  <si>
    <t>PT4434-tse2htrdfas9</t>
  </si>
  <si>
    <t>PT7359-turetess1</t>
  </si>
  <si>
    <t>PT8200-tvseueatcdfe1</t>
  </si>
  <si>
    <t>PT7181-tvparvm8</t>
  </si>
  <si>
    <t>PT5344-w2019met</t>
  </si>
  <si>
    <t>PT6695-w201efw</t>
  </si>
  <si>
    <t>PT2049-w200dcf</t>
  </si>
  <si>
    <t>PT6220-w201rst</t>
  </si>
  <si>
    <t>PT7956-w200ffn0</t>
  </si>
  <si>
    <t>PT0789-w213boco2</t>
  </si>
  <si>
    <t>PT5128-w202eldismvre</t>
  </si>
  <si>
    <t>PT0255-wewm</t>
  </si>
  <si>
    <t>PT3651-wp2</t>
  </si>
  <si>
    <t>PT8071-wtcc</t>
  </si>
  <si>
    <t>PT5608-wts</t>
  </si>
  <si>
    <t>PT4261-agex6</t>
  </si>
  <si>
    <t>PT9815-asx1</t>
  </si>
  <si>
    <t>PT8013-facd</t>
  </si>
  <si>
    <t>PT2615-ffaaeqp4</t>
  </si>
  <si>
    <t>PT9311-ftcitibsaetts1o01</t>
  </si>
  <si>
    <t>PT2025-ftctnotapshv1</t>
  </si>
  <si>
    <t>PT6437-ftccboc1</t>
  </si>
  <si>
    <t>PT4805-ftdfwatoe1</t>
  </si>
  <si>
    <t>PT4355-ftdrac1</t>
  </si>
  <si>
    <t>PT9690-ftfmamwar1</t>
  </si>
  <si>
    <t>PT6020-ftfc0simc1</t>
  </si>
  <si>
    <t>PT8936-fthwdiptc1</t>
  </si>
  <si>
    <t>PT9256-fthtafalamasfaddl1</t>
  </si>
  <si>
    <t>PT3400-fthtfsalvawrr1</t>
  </si>
  <si>
    <t>PT5837-fththtcihw1</t>
  </si>
  <si>
    <t>PT7238-ftiieauevcac1</t>
  </si>
  <si>
    <t>PT3035-ftiamre1</t>
  </si>
  <si>
    <t>PT4019-ftidtmtos1</t>
  </si>
  <si>
    <t>PT1744-ftlre1</t>
  </si>
  <si>
    <t>PT3926-ftmp1</t>
  </si>
  <si>
    <t>PT6775-ftmtpcbwuvfac1</t>
  </si>
  <si>
    <t>PT8398-ftor1</t>
  </si>
  <si>
    <t>PT0501-ftoacwct1</t>
  </si>
  <si>
    <t>PT6491-ftpfctn1</t>
  </si>
  <si>
    <t>PT1806-ftsloatcm1</t>
  </si>
  <si>
    <t>PT8472-ftvcsccef1</t>
  </si>
  <si>
    <t>PT6388-ftvfpdeiatc1</t>
  </si>
  <si>
    <t>PT1879-ftvpu1</t>
  </si>
  <si>
    <t>PT6686-ftvtbwrp1</t>
  </si>
  <si>
    <t>PT6961-ftvthm1</t>
  </si>
  <si>
    <t>PT3789-ftvrnaciinfavihigttsck1</t>
  </si>
  <si>
    <t>PT3012-ftwtfootabmftof1</t>
  </si>
  <si>
    <t>PT5088-t3mie1</t>
  </si>
  <si>
    <t>PT2147-tacwnv1</t>
  </si>
  <si>
    <t>PT1443-taafrta1</t>
  </si>
  <si>
    <t>PT1325-tcpvipt3</t>
  </si>
  <si>
    <t>PT6336-td0eisf1</t>
  </si>
  <si>
    <t>PT1904-tghc4</t>
  </si>
  <si>
    <t>PT9223-thtfhlvorvcf1</t>
  </si>
  <si>
    <t>PT0186-timiqvig1</t>
  </si>
  <si>
    <t>PT2822-tniisq1</t>
  </si>
  <si>
    <t>PT2845-tseicimietor1</t>
  </si>
  <si>
    <t>PT2689-tswif9</t>
  </si>
  <si>
    <t>PT8264-tuss1</t>
  </si>
  <si>
    <t>PT4756-tvctcsp5</t>
  </si>
  <si>
    <t>PT4094-tvsrwcanvicfs1</t>
  </si>
  <si>
    <t>PT6879-w200wdylie</t>
  </si>
  <si>
    <t>PT0847-w200bmj</t>
  </si>
  <si>
    <t>PT9192-w201el1</t>
  </si>
  <si>
    <t>PT2866-w201dtamcsu</t>
  </si>
  <si>
    <t>PT9841-w200mheks3</t>
  </si>
  <si>
    <t>PT1593-w200wdyutf</t>
  </si>
  <si>
    <t>PT9547-w202fc0refasatfbonp4</t>
  </si>
  <si>
    <t>PT0255-wci</t>
  </si>
  <si>
    <t>PT4681-ws?q</t>
  </si>
  <si>
    <t>PT2315-wta</t>
  </si>
  <si>
    <t>PT2581-wtfp6</t>
  </si>
  <si>
    <t>PT6511-citeh</t>
  </si>
  <si>
    <t>PT9099-ffvmp4</t>
  </si>
  <si>
    <t>PT9410-ftaf1</t>
  </si>
  <si>
    <t>PT3461-ftcghhbhpp1</t>
  </si>
  <si>
    <t>PT2186-ftcbwensc1</t>
  </si>
  <si>
    <t>PT2321-ftcfiv1</t>
  </si>
  <si>
    <t>PT4357-ftcavr1</t>
  </si>
  <si>
    <t>PT7705-ftdpfe26b1</t>
  </si>
  <si>
    <t>PT5576-ftdaner1</t>
  </si>
  <si>
    <t>PT3963-ftddvwim1</t>
  </si>
  <si>
    <t>PT8392-ftds1</t>
  </si>
  <si>
    <t>PT2632-fthcbofc1</t>
  </si>
  <si>
    <t>PT3171-ftnshwc1</t>
  </si>
  <si>
    <t>PT4669-ftnfittiwih1</t>
  </si>
  <si>
    <t>PT1295-ftpcev1</t>
  </si>
  <si>
    <t>PT6269-ftrd1</t>
  </si>
  <si>
    <t>PT7356-ftsdimw1</t>
  </si>
  <si>
    <t>PT7560-hsh</t>
  </si>
  <si>
    <t>PT6396-ppmth</t>
  </si>
  <si>
    <t>PT6093-t3wlcfucmewqmbc1</t>
  </si>
  <si>
    <t>PT1014-tcdvlwnsv1</t>
  </si>
  <si>
    <t>PT5505-tcdiwtlw1</t>
  </si>
  <si>
    <t>PT9071-temftafr4</t>
  </si>
  <si>
    <t>PT6566-tetwbtcrd1</t>
  </si>
  <si>
    <t>PT4553-thcsboccumie23</t>
  </si>
  <si>
    <t>PT1793-tltfe1</t>
  </si>
  <si>
    <t>PT2416-tma2t1</t>
  </si>
  <si>
    <t>PT3831-tnhuimcfofco1</t>
  </si>
  <si>
    <t>PT2365-tpope1</t>
  </si>
  <si>
    <t>PT3419-tramomss1</t>
  </si>
  <si>
    <t>PT4412-ttcshyksf1</t>
  </si>
  <si>
    <t>PT7334-tustgnicb1</t>
  </si>
  <si>
    <t>PT1459-tuetaaflsiiwml2</t>
  </si>
  <si>
    <t>PT4844-tvf1</t>
  </si>
  <si>
    <t>PT3058-tvtfv1</t>
  </si>
  <si>
    <t>PT2441-twfivs3</t>
  </si>
  <si>
    <t>PT4190-w202aehibr</t>
  </si>
  <si>
    <t>PT6363-w202eer</t>
  </si>
  <si>
    <t>PT8823-w211cpsh</t>
  </si>
  <si>
    <t>PT0417-w201ff0</t>
  </si>
  <si>
    <t>PT0843-wcp</t>
  </si>
  <si>
    <t>PT9251-wtaxc</t>
  </si>
  <si>
    <t>PT2525-wtbf</t>
  </si>
  <si>
    <t>PT4603-acx4</t>
  </si>
  <si>
    <t>PT3818-cippeh</t>
  </si>
  <si>
    <t>PT5817-cpt1</t>
  </si>
  <si>
    <t>PT8467-fmmam1</t>
  </si>
  <si>
    <t>PT6753-ftcedt1</t>
  </si>
  <si>
    <t>PT5061-ftcpfh1</t>
  </si>
  <si>
    <t>PT0122-ftcpaefdi1es1</t>
  </si>
  <si>
    <t>PT0222-ftdcbc1</t>
  </si>
  <si>
    <t>PT3340-ftdadtbm1</t>
  </si>
  <si>
    <t>PT1872-ftdlwmd1</t>
  </si>
  <si>
    <t>PT8954-ftfc0cucctts1</t>
  </si>
  <si>
    <t>PT6456-ftfc0soibohl1</t>
  </si>
  <si>
    <t>PT2667-ftfitcciaddl1</t>
  </si>
  <si>
    <t>PT8676-fthkmq1</t>
  </si>
  <si>
    <t>PT0347-fthtpcf1</t>
  </si>
  <si>
    <t>PT5501-ftigjg1</t>
  </si>
  <si>
    <t>PT5972-ftimdpf1</t>
  </si>
  <si>
    <t>PT8434-ftjcvfawtaw1</t>
  </si>
  <si>
    <t>PT0824-ftlocfrowtu1</t>
  </si>
  <si>
    <t>PT9739-ftoi1</t>
  </si>
  <si>
    <t>PT1998-ftppv1</t>
  </si>
  <si>
    <t>PT3384-ftpew1</t>
  </si>
  <si>
    <t>PT4910-ftrdccfe221</t>
  </si>
  <si>
    <t>PT1698-fttetm1</t>
  </si>
  <si>
    <t>PT9835-fttmdsta1</t>
  </si>
  <si>
    <t>PT1794-ftuvtgltp1</t>
  </si>
  <si>
    <t>PT7357-ftxarfacv1</t>
  </si>
  <si>
    <t>PT0826-fddvacp2</t>
  </si>
  <si>
    <t>PT7331-tapc1</t>
  </si>
  <si>
    <t>PT7348-tcmwidfiaswum1</t>
  </si>
  <si>
    <t>PT6205-tddlihf6</t>
  </si>
  <si>
    <t>PT5794-tfporbosa1</t>
  </si>
  <si>
    <t>PT7502-thmfh9</t>
  </si>
  <si>
    <t>PT8748-timdv6</t>
  </si>
  <si>
    <t>PT2487-tlttfwnubiwnr1</t>
  </si>
  <si>
    <t>PT0313-tmtrjjfwcp1</t>
  </si>
  <si>
    <t>PT4277-tmvc1</t>
  </si>
  <si>
    <t>PT0857-tnaticitw9</t>
  </si>
  <si>
    <t>PT7003-trtnrfam1</t>
  </si>
  <si>
    <t>PT2918-tre4orwttmtvs1</t>
  </si>
  <si>
    <t>PT4238-tsdamwboudoc1</t>
  </si>
  <si>
    <t>PT4551-tuwwp9</t>
  </si>
  <si>
    <t>PT7892-tucatss1</t>
  </si>
  <si>
    <t>PT9093-tveiswrc6</t>
  </si>
  <si>
    <t>PT2788-tvcfv1</t>
  </si>
  <si>
    <t>PT3443-tvfdspfwnc1</t>
  </si>
  <si>
    <t>PT3578-tvwciuidiroc1</t>
  </si>
  <si>
    <t>PT9278-w20</t>
  </si>
  <si>
    <t>PT4800-w211hebmfpt</t>
  </si>
  <si>
    <t>PT2796-w200atyobp</t>
  </si>
  <si>
    <t>PT5234-w202cpk</t>
  </si>
  <si>
    <t>PT1024-w202cso2</t>
  </si>
  <si>
    <t>PT8740-w202adwsyen</t>
  </si>
  <si>
    <t>PT4401-w203saciesab3x</t>
  </si>
  <si>
    <t>PT3795-w201ayiilpp</t>
  </si>
  <si>
    <t>PT9989-ws?q</t>
  </si>
  <si>
    <t>PT9128-ws?q</t>
  </si>
  <si>
    <t>PT6752-wtfcp2</t>
  </si>
  <si>
    <t>PT7874-adx3</t>
  </si>
  <si>
    <t>PT2698-aep6</t>
  </si>
  <si>
    <t>PT3574-ciptph</t>
  </si>
  <si>
    <t>PT4616-ca</t>
  </si>
  <si>
    <t>PT3544-ftaagc1</t>
  </si>
  <si>
    <t>PT5530-ftcrmt1emfraembuoc1</t>
  </si>
  <si>
    <t>PT7231-ftcpdbh1</t>
  </si>
  <si>
    <t>PT9476-ftdsios1</t>
  </si>
  <si>
    <t>PT2235-ftenuvfcn1</t>
  </si>
  <si>
    <t>PT0831-ftfdctdsatdw1</t>
  </si>
  <si>
    <t>PT1130-ftfr1</t>
  </si>
  <si>
    <t>PT0951-ftfr1</t>
  </si>
  <si>
    <t>PT5125-fthafiwwd1</t>
  </si>
  <si>
    <t>PT9986-fthim1</t>
  </si>
  <si>
    <t>PT4618-fthcicmpm1</t>
  </si>
  <si>
    <t>PT6495-fthdiutfi1</t>
  </si>
  <si>
    <t>PT8353-fthtcdfmc1</t>
  </si>
  <si>
    <t>PT0917-fticq1</t>
  </si>
  <si>
    <t>PT8471-ftndoc1</t>
  </si>
  <si>
    <t>PT2432-ftnooad1</t>
  </si>
  <si>
    <t>PT0738-ftocrfl1</t>
  </si>
  <si>
    <t>PT4522-ftosac1</t>
  </si>
  <si>
    <t>PT9068-ftpbftrltf1</t>
  </si>
  <si>
    <t>PT5723-ftrofpma1</t>
  </si>
  <si>
    <t>PT3183-ftsosvfwnrav1</t>
  </si>
  <si>
    <t>PT2573-ftsqic1</t>
  </si>
  <si>
    <t>PT1394-ftvpmddlieboeef1p2</t>
  </si>
  <si>
    <t>PT0852-ftwdtfgna1</t>
  </si>
  <si>
    <t>PT0007-ftwiagvnf1</t>
  </si>
  <si>
    <t>PT4312-tefhtcabcwts8</t>
  </si>
  <si>
    <t>PT8817-thtftdwaftc1</t>
  </si>
  <si>
    <t>PT4766-tmfo2fm1</t>
  </si>
  <si>
    <t>PT0900-trvpfaxf1</t>
  </si>
  <si>
    <t>PT0694-tuimtpdfac1</t>
  </si>
  <si>
    <t>PT9469-tvc1</t>
  </si>
  <si>
    <t>PT3673-tvhhtpdisrcboarrn1</t>
  </si>
  <si>
    <t>PT4742-txarfacv1</t>
  </si>
  <si>
    <t>PT3929-w202coss2</t>
  </si>
  <si>
    <t>PT0569-w200ff0</t>
  </si>
  <si>
    <t>PT4692-w201hwyceaip</t>
  </si>
  <si>
    <t>PT8699-w200ee2</t>
  </si>
  <si>
    <t>PT5155-w211stie</t>
  </si>
  <si>
    <t>PT1673-wcpp</t>
  </si>
  <si>
    <t>PT5270-wfsoc</t>
  </si>
  <si>
    <t>PT1189-wtcf</t>
  </si>
  <si>
    <t>PT1673-wtnf</t>
  </si>
  <si>
    <t>PT0944-wtrm</t>
  </si>
  <si>
    <t>PT3615-aep2</t>
  </si>
  <si>
    <t>PT9206-ffer</t>
  </si>
  <si>
    <t>PT0420-fr</t>
  </si>
  <si>
    <t>PT5815-ftcfawc11</t>
  </si>
  <si>
    <t>PT5291-ftcktm1</t>
  </si>
  <si>
    <t>PT2856-ftceptl1</t>
  </si>
  <si>
    <t>PT1200-ftcif1</t>
  </si>
  <si>
    <t>PT7377-ftcpdwcc1</t>
  </si>
  <si>
    <t>PT5745-ftcrviasc1</t>
  </si>
  <si>
    <t>PT4809-ftdtwia1</t>
  </si>
  <si>
    <t>PT3152-ftdi1</t>
  </si>
  <si>
    <t>PT0676-fteh1</t>
  </si>
  <si>
    <t>PT3991-fteefoteactbreatc1</t>
  </si>
  <si>
    <t>PT5118-fteovff1</t>
  </si>
  <si>
    <t>PT9848-ftfarmtd1</t>
  </si>
  <si>
    <t>PT8443-ftfh1</t>
  </si>
  <si>
    <t>PT8877-fthciuekiocotb1</t>
  </si>
  <si>
    <t>PT1143-fthtscrac1</t>
  </si>
  <si>
    <t>PT0618-ftiwtumpfafasitw1</t>
  </si>
  <si>
    <t>PT8684-ftiodvfsvottm1</t>
  </si>
  <si>
    <t>PT9426-ftmmefar1</t>
  </si>
  <si>
    <t>PT8839-ftsfm1</t>
  </si>
  <si>
    <t>PT1981-ftsdahbe3sc9</t>
  </si>
  <si>
    <t>PT4741-fttcwsvc1</t>
  </si>
  <si>
    <t>PT5260-ftuiwm1</t>
  </si>
  <si>
    <t>PT8616-ftuss1</t>
  </si>
  <si>
    <t>PT1072-ftvtid1</t>
  </si>
  <si>
    <t>PT3537-ftvfcfs1</t>
  </si>
  <si>
    <t>PT1324-ftwtsfutna1</t>
  </si>
  <si>
    <t>PT8149-ftwfimfpt1</t>
  </si>
  <si>
    <t>PT5726-foteobbi-fkws6</t>
  </si>
  <si>
    <t>PT4446-ht</t>
  </si>
  <si>
    <t>PT7255-tbatcswddnrac1</t>
  </si>
  <si>
    <t>PT9489-tcmnft1</t>
  </si>
  <si>
    <t>PT2354-tcscwqooc3</t>
  </si>
  <si>
    <t>PT0896-tcfscciv8</t>
  </si>
  <si>
    <t>PT9872-tcabie7</t>
  </si>
  <si>
    <t>PT0969-teocdfmwio1</t>
  </si>
  <si>
    <t>PT0372-tfc1</t>
  </si>
  <si>
    <t>PT4379-tg2dspasaop1</t>
  </si>
  <si>
    <t>PT6713-tnctremivafur1</t>
  </si>
  <si>
    <t>PT3977-tplonfdoas1</t>
  </si>
  <si>
    <t>PT7028-trhs1</t>
  </si>
  <si>
    <t>PT6542-tsawdt1</t>
  </si>
  <si>
    <t>PT0317-tsaod1</t>
  </si>
  <si>
    <t>PT1331-ttzfmbozc1</t>
  </si>
  <si>
    <t>PT2488-tutfivttcwrtt1</t>
  </si>
  <si>
    <t>PT8523-tvfpdeiatc1</t>
  </si>
  <si>
    <t>PT1865-twtansfenctvcas1</t>
  </si>
  <si>
    <t>PT7515-w210mbesuz1124bb</t>
  </si>
  <si>
    <t>PT4385-w201uoes</t>
  </si>
  <si>
    <t>PT5983-w211sakcwihpmw</t>
  </si>
  <si>
    <t>PT2360-wcbopp3</t>
  </si>
  <si>
    <t>PT0159-wcb</t>
  </si>
  <si>
    <t>PT0440-wch</t>
  </si>
  <si>
    <t>PT6507-wp2</t>
  </si>
  <si>
    <t>PT5707-ws?q</t>
  </si>
  <si>
    <t>PT6869-ws?q</t>
  </si>
  <si>
    <t>PT5477-ws?q</t>
  </si>
  <si>
    <t>PT3033-wtdvp2</t>
  </si>
  <si>
    <t>PT2213-wtni</t>
  </si>
  <si>
    <t>PT7877-wtpl</t>
  </si>
  <si>
    <t>PT2157-wtsc</t>
  </si>
  <si>
    <t>PT1179-adffuuvfgacox5</t>
  </si>
  <si>
    <t>PT8086-anmafcx8</t>
  </si>
  <si>
    <t>PT6335-arcz4</t>
  </si>
  <si>
    <t>PT4990-aslx7</t>
  </si>
  <si>
    <t>PT5694-avcfvbtwsfpacox1</t>
  </si>
  <si>
    <t>PT7229-civedph</t>
  </si>
  <si>
    <t>PT1665-fau1318p2</t>
  </si>
  <si>
    <t>PT3280-ffaaeqp5</t>
  </si>
  <si>
    <t>PT0061-ftacq1</t>
  </si>
  <si>
    <t>PT8162-ftbcga1</t>
  </si>
  <si>
    <t>PT4514-ftbb1</t>
  </si>
  <si>
    <t>PT9399-ftcytsdf1captiic1</t>
  </si>
  <si>
    <t>PT4822-ftcd1</t>
  </si>
  <si>
    <t>PT6430-ftcfiasccantncasc1</t>
  </si>
  <si>
    <t>PT9248-ftcfiathcrac1</t>
  </si>
  <si>
    <t>PT0672-ftda1</t>
  </si>
  <si>
    <t>PT2088-fteffim1</t>
  </si>
  <si>
    <t>PT7793-ftfnu1</t>
  </si>
  <si>
    <t>PT4615-fthiiptaloe1</t>
  </si>
  <si>
    <t>PT1093-fthot1</t>
  </si>
  <si>
    <t>PT1422-fthvw1</t>
  </si>
  <si>
    <t>PT0078-ftim1</t>
  </si>
  <si>
    <t>PT9331-ftmfwpmiarhtilfimi1</t>
  </si>
  <si>
    <t>PT3292-ftpwcranscws1</t>
  </si>
  <si>
    <t>PT2119-ftpaplbial1</t>
  </si>
  <si>
    <t>PT1045-ftrfviiq1</t>
  </si>
  <si>
    <t>PT1029-ftsfrtmaciac1</t>
  </si>
  <si>
    <t>PT9091-ftsstc1</t>
  </si>
  <si>
    <t>PT8592-ftsveis1</t>
  </si>
  <si>
    <t>PT8149-ftvfwsfs1</t>
  </si>
  <si>
    <t>PT4991-s</t>
  </si>
  <si>
    <t>PT9911-tdatrfaxysc5</t>
  </si>
  <si>
    <t>PT8854-te2rdcktdcmw1</t>
  </si>
  <si>
    <t>PT9026-tesfocfec7</t>
  </si>
  <si>
    <t>PT7953-tfc0cc1</t>
  </si>
  <si>
    <t>PT3660-thwrtlkviarko1</t>
  </si>
  <si>
    <t>PT1601-thtcinf1hycf7</t>
  </si>
  <si>
    <t>PT3860-ticvmgtcrcinswhr1</t>
  </si>
  <si>
    <t>PT4231-tmtcdvubc9</t>
  </si>
  <si>
    <t>PT4675-tmtpdfetapf1</t>
  </si>
  <si>
    <t>PT8620-tmccadc1</t>
  </si>
  <si>
    <t>PT4819-tpavaveaf1</t>
  </si>
  <si>
    <t>PT5921-trpos1</t>
  </si>
  <si>
    <t>PT7572-tsc1</t>
  </si>
  <si>
    <t>PT4848-tsbcwbd1</t>
  </si>
  <si>
    <t>PT8953-tuciee2</t>
  </si>
  <si>
    <t>PT8597-tvpcbofawaem1</t>
  </si>
  <si>
    <t>PT3303-tvfdr1</t>
  </si>
  <si>
    <t>PT0490-w202schf</t>
  </si>
  <si>
    <t>PT0619-w201st1</t>
  </si>
  <si>
    <t>PT7836-w201satddem</t>
  </si>
  <si>
    <t>PT9157-w211ff0p</t>
  </si>
  <si>
    <t>PT6135-w200ffn0</t>
  </si>
  <si>
    <t>PT3694-w201ssw</t>
  </si>
  <si>
    <t>PT1885-w211pt</t>
  </si>
  <si>
    <t>PT0224-w202vfyfusmd</t>
  </si>
  <si>
    <t>PT6813-wceel</t>
  </si>
  <si>
    <t>PT4689-wcep5</t>
  </si>
  <si>
    <t>PT6765-wp2</t>
  </si>
  <si>
    <t>PT7885-ws?qfe</t>
  </si>
  <si>
    <t>PT6592-ws?qe</t>
  </si>
  <si>
    <t>PT8746-ws?qp</t>
  </si>
  <si>
    <t>PT0998-ws?q</t>
  </si>
  <si>
    <t>PT6084-ws?q</t>
  </si>
  <si>
    <t>PT4563-ws?qce</t>
  </si>
  <si>
    <t>PT7733-wtct</t>
  </si>
  <si>
    <t>PT8237-wtct</t>
  </si>
  <si>
    <t>PT1803-wtc</t>
  </si>
  <si>
    <t>PT5839-wtfp7</t>
  </si>
  <si>
    <t>PT6354-wtqtp5</t>
  </si>
  <si>
    <t>PT8030-as</t>
  </si>
  <si>
    <t>PT4863-cat</t>
  </si>
  <si>
    <t>PT6729-fmmh1</t>
  </si>
  <si>
    <t>PT9093-ftbedimf1</t>
  </si>
  <si>
    <t>PT2839-ftcfvbotcai1</t>
  </si>
  <si>
    <t>PT6166-ftfp1</t>
  </si>
  <si>
    <t>PT4582-ftftdti0f1</t>
  </si>
  <si>
    <t>PT3851-fthapmiwimis1</t>
  </si>
  <si>
    <t>PT4585-fthiy2p2</t>
  </si>
  <si>
    <t>PT3124-fthiaccstcac1</t>
  </si>
  <si>
    <t>PT8448-fthntkwmep1</t>
  </si>
  <si>
    <t>PT1682-fthcictatwd1</t>
  </si>
  <si>
    <t>PT3904-fthdiccoftanodw1</t>
  </si>
  <si>
    <t>PT2496-ftinhhtutdtdlr1</t>
  </si>
  <si>
    <t>PT7294-ftimitf1</t>
  </si>
  <si>
    <t>PT0939-ftiiic3</t>
  </si>
  <si>
    <t>PT3428-ftlwmsvtedal1</t>
  </si>
  <si>
    <t>PT6056-ftmbors1</t>
  </si>
  <si>
    <t>PT8879-ftmfmbsrdagd1</t>
  </si>
  <si>
    <t>PT4628-ftmtpfldftfte1</t>
  </si>
  <si>
    <t>PT3726-ftmfnsa1</t>
  </si>
  <si>
    <t>PT2934-ftntwirf1</t>
  </si>
  <si>
    <t>PT6019-ftphlu1</t>
  </si>
  <si>
    <t>PT5127-ftrtabifpd1</t>
  </si>
  <si>
    <t>PT1629-ftvfucc1</t>
  </si>
  <si>
    <t>PT7337-ftvmawic1</t>
  </si>
  <si>
    <t>PT0610-ftvtlottc1</t>
  </si>
  <si>
    <t>PT3241-tcstew1</t>
  </si>
  <si>
    <t>PT4391-tcpdwcc1</t>
  </si>
  <si>
    <t>PT4304-tdrorfsf1</t>
  </si>
  <si>
    <t>PT0568-tdcptpa2</t>
  </si>
  <si>
    <t>PT1903-te22cwes1</t>
  </si>
  <si>
    <t>PT3326-temaytfagddmy1</t>
  </si>
  <si>
    <t>PT5998-thtstnfacidcuf1</t>
  </si>
  <si>
    <t>PT2586-tltos1</t>
  </si>
  <si>
    <t>PT0385-tptsufaln1</t>
  </si>
  <si>
    <t>PT2026-tppeitcodfwaf1</t>
  </si>
  <si>
    <t>PT5267-trsd1</t>
  </si>
  <si>
    <t>PT4380-tuss1</t>
  </si>
  <si>
    <t>PT9770-tudlfatdciac9</t>
  </si>
  <si>
    <t>PT1171-tvtpoaet1</t>
  </si>
  <si>
    <t>PT6431-w20sntdcfh</t>
  </si>
  <si>
    <t>PT2052-w2112ecd</t>
  </si>
  <si>
    <t>PT4825-w203utc</t>
  </si>
  <si>
    <t>PT1662-w211dcdsuz111496</t>
  </si>
  <si>
    <t>PT0245-w200m2ibmeaon</t>
  </si>
  <si>
    <t>PT2885-w20</t>
  </si>
  <si>
    <t>PT0930-wp2</t>
  </si>
  <si>
    <t>PT2931-wp2</t>
  </si>
  <si>
    <t>PT9753-ws?q</t>
  </si>
  <si>
    <t>PT2592-ws?qcie</t>
  </si>
  <si>
    <t>PT4450-ws?qefe</t>
  </si>
  <si>
    <t>PT0255-wtic</t>
  </si>
  <si>
    <t>PT9906-wtpc</t>
  </si>
  <si>
    <t>PT1012-wtr</t>
  </si>
  <si>
    <t>PT7518-wtsc</t>
  </si>
  <si>
    <t>PT7055-wtt</t>
  </si>
  <si>
    <t>PT2267-avtx5</t>
  </si>
  <si>
    <t>PT3923-cphm1</t>
  </si>
  <si>
    <t>PT8482-fcrdesetfale1</t>
  </si>
  <si>
    <t>PT0079-fms1</t>
  </si>
  <si>
    <t>PT0696-ftaewed1</t>
  </si>
  <si>
    <t>PT6586-ftchd1</t>
  </si>
  <si>
    <t>PT4980-ftcabtf1</t>
  </si>
  <si>
    <t>PT1930-ftcdsa1</t>
  </si>
  <si>
    <t>PT6875-ftdcdbxacc1</t>
  </si>
  <si>
    <t>PT2362-ftdctacsdomc1</t>
  </si>
  <si>
    <t>PT1657-ftdvdhtamdfac1</t>
  </si>
  <si>
    <t>PT1328-ftdrips1</t>
  </si>
  <si>
    <t>PT7956-ftdcw2a1</t>
  </si>
  <si>
    <t>PT3984-ftetbsaciw1</t>
  </si>
  <si>
    <t>PT7772-ftgwdre1</t>
  </si>
  <si>
    <t>PT7387-fthwawui1</t>
  </si>
  <si>
    <t>PT2455-fthdisaewwmefmu1</t>
  </si>
  <si>
    <t>PT0121-fthtsscoaum1</t>
  </si>
  <si>
    <t>PT8579-ftianatctda3s21</t>
  </si>
  <si>
    <t>PT5312-ftimfu1</t>
  </si>
  <si>
    <t>PT5356-ftmtpaf1</t>
  </si>
  <si>
    <t>PT4659-ftnhovmwmc1</t>
  </si>
  <si>
    <t>PT1211-ftrem1</t>
  </si>
  <si>
    <t>PT7744-fttbfr1</t>
  </si>
  <si>
    <t>PT3502-ftucthr1</t>
  </si>
  <si>
    <t>PT5629-ftucrftcts1</t>
  </si>
  <si>
    <t>PT5741-ftwats1</t>
  </si>
  <si>
    <t>PT3628-tastcwhom1</t>
  </si>
  <si>
    <t>PT0965-taiabriaet1</t>
  </si>
  <si>
    <t>PT5111-tcdfscio1</t>
  </si>
  <si>
    <t>PT9832-tcf1</t>
  </si>
  <si>
    <t>PT9024-tcpdbh1</t>
  </si>
  <si>
    <t>PT3466-tccbcie1</t>
  </si>
  <si>
    <t>PT1581-tdv1</t>
  </si>
  <si>
    <t>PT9513-tdc1</t>
  </si>
  <si>
    <t>PT7567-tdboss1</t>
  </si>
  <si>
    <t>PT4688-teh7</t>
  </si>
  <si>
    <t>PT7137-terbtde27</t>
  </si>
  <si>
    <t>PT1528-tfbtie28</t>
  </si>
  <si>
    <t>PT2164-thtcfsm1</t>
  </si>
  <si>
    <t>PT6586-tlfabciacifsmb1</t>
  </si>
  <si>
    <t>PT2965-tmmrotdls1</t>
  </si>
  <si>
    <t>PT7319-tmfnsa1</t>
  </si>
  <si>
    <t>PT0523-trdcs4</t>
  </si>
  <si>
    <t>PT3632-trdfascacar8</t>
  </si>
  <si>
    <t>PT6648-trsssiaasuv9</t>
  </si>
  <si>
    <t>PT5329-tssaptisc1</t>
  </si>
  <si>
    <t>PT1008-ttaue8</t>
  </si>
  <si>
    <t>PT9594-twdewmgi1</t>
  </si>
  <si>
    <t>PT8143-w201mbifib</t>
  </si>
  <si>
    <t>PT6901-w210eltr</t>
  </si>
  <si>
    <t>PT1583-w200epmt</t>
  </si>
  <si>
    <t>PT2246-w211ccie</t>
  </si>
  <si>
    <t>PT3393-w202coad</t>
  </si>
  <si>
    <t>PT9918-wcpf</t>
  </si>
  <si>
    <t>PT4687-ws?q</t>
  </si>
  <si>
    <t>PT9739-ws?q</t>
  </si>
  <si>
    <t>PT7836-wtcp2</t>
  </si>
  <si>
    <t>PT6611-wtcfp3</t>
  </si>
  <si>
    <t>PT9265-wtmp2</t>
  </si>
  <si>
    <t>PT5717-wttlc</t>
  </si>
  <si>
    <t>PT1274-wtt</t>
  </si>
  <si>
    <t>PT8223-ciesdph</t>
  </si>
  <si>
    <t>PT9174-citpph1</t>
  </si>
  <si>
    <t>PT8108-f?r</t>
  </si>
  <si>
    <t>PT3275-ft6bsge1</t>
  </si>
  <si>
    <t>PT1002-ftacsh1</t>
  </si>
  <si>
    <t>PT3353-ftapciacbosf1</t>
  </si>
  <si>
    <t>PT6127-ftcycjte1</t>
  </si>
  <si>
    <t>PT1830-ftccborv1</t>
  </si>
  <si>
    <t>PT6173-ftcmuvm1</t>
  </si>
  <si>
    <t>PT6566-ftduduvc1</t>
  </si>
  <si>
    <t>PT2506-ftdboss1p2</t>
  </si>
  <si>
    <t>PT2337-ftenr1</t>
  </si>
  <si>
    <t>PT6606-ftfu1</t>
  </si>
  <si>
    <t>PT9324-ftfem1</t>
  </si>
  <si>
    <t>PT4339-ftfrfwsnab1</t>
  </si>
  <si>
    <t>PT3257-ftfitcdpi1</t>
  </si>
  <si>
    <t>PT1438-fthtccg1</t>
  </si>
  <si>
    <t>PT6543-fthtftvisr1</t>
  </si>
  <si>
    <t>PT6979-fthtgdtiodb1</t>
  </si>
  <si>
    <t>PT3971-ftiditl1</t>
  </si>
  <si>
    <t>PT4546-ftiadiacfadc1</t>
  </si>
  <si>
    <t>PT2430-ftitpte1</t>
  </si>
  <si>
    <t>PT6696-ftneipt1</t>
  </si>
  <si>
    <t>PT7304-ftpc1</t>
  </si>
  <si>
    <t>PT5422-ftphmfedfgo1</t>
  </si>
  <si>
    <t>PT1747-ftplonfdoas1</t>
  </si>
  <si>
    <t>PT8550-ftpmd1</t>
  </si>
  <si>
    <t>PT4287-ftscfieff1</t>
  </si>
  <si>
    <t>PT8121-ftsfcmd1</t>
  </si>
  <si>
    <t>PT5994-ftsgac1</t>
  </si>
  <si>
    <t>PT3732-ftubriaripv1</t>
  </si>
  <si>
    <t>PT2267-ftubtds1</t>
  </si>
  <si>
    <t>PT7688-ftucnttob1</t>
  </si>
  <si>
    <t>PT7701-ftvseueatcdfe1</t>
  </si>
  <si>
    <t>PT7165-ftvtcaanr1</t>
  </si>
  <si>
    <t>PT1126-ftvtdscvaacf1</t>
  </si>
  <si>
    <t>PT6236-ftvvciar1</t>
  </si>
  <si>
    <t>PT7966-ftwcwv1</t>
  </si>
  <si>
    <t>PT5550-ftwqsc1</t>
  </si>
  <si>
    <t>PT3504-fddvacct</t>
  </si>
  <si>
    <t>PT3642-ra</t>
  </si>
  <si>
    <t>PT0141-tatatu1</t>
  </si>
  <si>
    <t>PT5122-tctv1</t>
  </si>
  <si>
    <t>PT5217-tcfptr9</t>
  </si>
  <si>
    <t>PT7996-tcpfmef1</t>
  </si>
  <si>
    <t>PT3121-tdvlp1</t>
  </si>
  <si>
    <t>PT9894-tdtcoadnr1</t>
  </si>
  <si>
    <t>PT1252-tedamdbc1</t>
  </si>
  <si>
    <t>PT1811-thtadtie2im1</t>
  </si>
  <si>
    <t>PT6334-thtcc1ie5</t>
  </si>
  <si>
    <t>PT4964-thtcppc1</t>
  </si>
  <si>
    <t>PT7502-thtfe2tsvhfl1</t>
  </si>
  <si>
    <t>PT6366-ththac2</t>
  </si>
  <si>
    <t>PT1040-thtrpfvf21</t>
  </si>
  <si>
    <t>PT8906-tiaabnatimcn1</t>
  </si>
  <si>
    <t>PT4947-tkstscwmc1</t>
  </si>
  <si>
    <t>PT7322-tptkrhwfcu1</t>
  </si>
  <si>
    <t>PT8850-tpf1</t>
  </si>
  <si>
    <t>PT1672-trte9soor9</t>
  </si>
  <si>
    <t>PT4225-tsesapwp1</t>
  </si>
  <si>
    <t>PT1679-tvctofopv1</t>
  </si>
  <si>
    <t>PT4347-tvfd1</t>
  </si>
  <si>
    <t>PT9426-tvltsi1</t>
  </si>
  <si>
    <t>PT7982-tvtpcpiefchdv7</t>
  </si>
  <si>
    <t>PT7300-twtsfutna1</t>
  </si>
  <si>
    <t>PT0497-twcetsas1</t>
  </si>
  <si>
    <t>PT9613-twwnamhr4</t>
  </si>
  <si>
    <t>PT6090-w201fiz</t>
  </si>
  <si>
    <t>PT1281-w202dpwt</t>
  </si>
  <si>
    <t>PT0984-w211votwo1</t>
  </si>
  <si>
    <t>PT5721-w211atai</t>
  </si>
  <si>
    <t>PT7787-w201ujiwam</t>
  </si>
  <si>
    <t>PT6006-w210qabp</t>
  </si>
  <si>
    <t>PT1648-w211de2b</t>
  </si>
  <si>
    <t>PT6545-w201sat2ohtstrcfyd</t>
  </si>
  <si>
    <t>PT5524-w202wyscdec</t>
  </si>
  <si>
    <t>PT6796-wd2v</t>
  </si>
  <si>
    <t>PT7374-wp2</t>
  </si>
  <si>
    <t>PT1549-ws?q</t>
  </si>
  <si>
    <t>PT3779-ws?q</t>
  </si>
  <si>
    <t>PT3230-ws?qef</t>
  </si>
  <si>
    <t>PT2160-wtbp</t>
  </si>
  <si>
    <t>PT2836-wtcpp3</t>
  </si>
  <si>
    <t>PT1674-wtrc</t>
  </si>
  <si>
    <t>PT2872-wtrd</t>
  </si>
  <si>
    <t>PT1335-abx4</t>
  </si>
  <si>
    <t>PT3007-ancohx2</t>
  </si>
  <si>
    <t>PT9193-aop5</t>
  </si>
  <si>
    <t>PT8218-arcp4</t>
  </si>
  <si>
    <t>PT8400-cctm1</t>
  </si>
  <si>
    <t>PT4252-fas</t>
  </si>
  <si>
    <t>PT4256-fcwbbwv1</t>
  </si>
  <si>
    <t>PT3554-fma4</t>
  </si>
  <si>
    <t>PT3408-ft2esbft1</t>
  </si>
  <si>
    <t>PT5371-fta1a1</t>
  </si>
  <si>
    <t>PT0835-ftafopwmopb1</t>
  </si>
  <si>
    <t>PT7584-ftcwltc1</t>
  </si>
  <si>
    <t>PT5022-ftdam1</t>
  </si>
  <si>
    <t>PT0775-ftdpfwum1</t>
  </si>
  <si>
    <t>PT0701-ftelvfnyu1</t>
  </si>
  <si>
    <t>PT9107-ftfr1</t>
  </si>
  <si>
    <t>PT5484-ftgu1</t>
  </si>
  <si>
    <t>PT9120-ftha1</t>
  </si>
  <si>
    <t>PT2290-fthtacouf1</t>
  </si>
  <si>
    <t>PT5413-fthltc1</t>
  </si>
  <si>
    <t>PT0751-fthtdaptiuoe21</t>
  </si>
  <si>
    <t>PT2754-fthtfahvamc1</t>
  </si>
  <si>
    <t>PT1854-fthtrnwbviac1</t>
  </si>
  <si>
    <t>PT0936-ftnuhfpiec1</t>
  </si>
  <si>
    <t>PT1803-ftptdcphach1</t>
  </si>
  <si>
    <t>PT5049-ftptfs1</t>
  </si>
  <si>
    <t>PT4141-ftpttspl5lv1</t>
  </si>
  <si>
    <t>PT8759-ftph1</t>
  </si>
  <si>
    <t>PT7431-ftrpfe1</t>
  </si>
  <si>
    <t>PT2948-ftsawdt1</t>
  </si>
  <si>
    <t>PT0273-ftvcp1</t>
  </si>
  <si>
    <t>PT1767-fwta</t>
  </si>
  <si>
    <t>PT0140-mn1</t>
  </si>
  <si>
    <t>PT1615-taptrf1</t>
  </si>
  <si>
    <t>PT3198-tcmptiampt6</t>
  </si>
  <si>
    <t>PT5943-tdvnnf1</t>
  </si>
  <si>
    <t>PT2310-tdaicf9</t>
  </si>
  <si>
    <t>PT8495-telvfnyu1</t>
  </si>
  <si>
    <t>PT1008-tedceor1</t>
  </si>
  <si>
    <t>PT7400-teonv1</t>
  </si>
  <si>
    <t>PT9393-tfsimc1</t>
  </si>
  <si>
    <t>PT2510-tfmamwar1</t>
  </si>
  <si>
    <t>PT1651-tft2ld2</t>
  </si>
  <si>
    <t>PT3433-tfc0dduaftan1</t>
  </si>
  <si>
    <t>PT2678-tgmm4</t>
  </si>
  <si>
    <t>PT4336-thoeem_f1</t>
  </si>
  <si>
    <t>PT6364-thruacb7</t>
  </si>
  <si>
    <t>PT6159-thcictatwd1</t>
  </si>
  <si>
    <t>PT7669-thtcacbtcacanf1</t>
  </si>
  <si>
    <t>PT8420-thtcaaessfaw1</t>
  </si>
  <si>
    <t>PT9513-thtdcvffsd1</t>
  </si>
  <si>
    <t>PT6290-thtoepfiemwsacoiwic1</t>
  </si>
  <si>
    <t>PT0764-thtpcf1</t>
  </si>
  <si>
    <t>PT4005-timfad1</t>
  </si>
  <si>
    <t>PT8092-tmtpwbotn1</t>
  </si>
  <si>
    <t>PT3708-tnvcfttc9</t>
  </si>
  <si>
    <t>PT1525-todpias1</t>
  </si>
  <si>
    <t>PT8613-tpdrwm6</t>
  </si>
  <si>
    <t>PT5375-trd1</t>
  </si>
  <si>
    <t>PT5833-tsosvfwnrav1</t>
  </si>
  <si>
    <t>PT0340-tsocvamc2</t>
  </si>
  <si>
    <t>PT3600-ttbwap1</t>
  </si>
  <si>
    <t>PT0369-tucrftcts1</t>
  </si>
  <si>
    <t>PT5954-tvtafdiuf1</t>
  </si>
  <si>
    <t>PT0053-tvptbd1</t>
  </si>
  <si>
    <t>PT5082-twcetivvo1</t>
  </si>
  <si>
    <t>PT7386-w200boioa</t>
  </si>
  <si>
    <t>PT4991-w201wbce</t>
  </si>
  <si>
    <t>PT2227-w201etby1</t>
  </si>
  <si>
    <t>PT2280-w210ts</t>
  </si>
  <si>
    <t>PT9852-w202ucstjtac</t>
  </si>
  <si>
    <t>PT6544-w212wdtdoosda</t>
  </si>
  <si>
    <t>PT8606-w202aedm</t>
  </si>
  <si>
    <t>PT9787-wchp</t>
  </si>
  <si>
    <t>PT8004-wcpm2</t>
  </si>
  <si>
    <t>PT0036-ws?q</t>
  </si>
  <si>
    <t>PT0140-ws?q</t>
  </si>
  <si>
    <t>PT6237-ws?q</t>
  </si>
  <si>
    <t>PT5565-ws?qt</t>
  </si>
  <si>
    <t>PT8453-ws?qr</t>
  </si>
  <si>
    <t>PT7078-wtaf</t>
  </si>
  <si>
    <t>PT6240-wteh</t>
  </si>
  <si>
    <t>PT4635-wtfp9</t>
  </si>
  <si>
    <t>PT4166-wticcp2</t>
  </si>
  <si>
    <t>PT4347-wtpv</t>
  </si>
  <si>
    <t>PT3082-wttp2</t>
  </si>
  <si>
    <t>PT0240-abx5</t>
  </si>
  <si>
    <t>PT8790-ahx8</t>
  </si>
  <si>
    <t>PT4301-avarx1</t>
  </si>
  <si>
    <t>PT1431-cittdma6</t>
  </si>
  <si>
    <t>PT7635-faap</t>
  </si>
  <si>
    <t>PT6051-fcat</t>
  </si>
  <si>
    <t>PT2818-fcaom1</t>
  </si>
  <si>
    <t>PT5110-fcitpph1</t>
  </si>
  <si>
    <t>PT2540-fcy</t>
  </si>
  <si>
    <t>PT9935-fma2</t>
  </si>
  <si>
    <t>PT3101-fmha2</t>
  </si>
  <si>
    <t>PT2329-ftaddttd1</t>
  </si>
  <si>
    <t>PT3008-ftafocltteilc1</t>
  </si>
  <si>
    <t>PT0669-ftbpdiaw1</t>
  </si>
  <si>
    <t>PT1110-ftcdfdwiaswmcc1</t>
  </si>
  <si>
    <t>PT8452-ftcp1</t>
  </si>
  <si>
    <t>PT7458-ftcf1</t>
  </si>
  <si>
    <t>PT2589-ftcwbodfwvtn1</t>
  </si>
  <si>
    <t>PT6078-ftdddv1</t>
  </si>
  <si>
    <t>PT7325-ftefled1</t>
  </si>
  <si>
    <t>PT6173-fthciduh1</t>
  </si>
  <si>
    <t>PT3465-ftlficf1</t>
  </si>
  <si>
    <t>PT5758-ftpg1</t>
  </si>
  <si>
    <t>PT3735-ftphmfcd1</t>
  </si>
  <si>
    <t>PT2602-ftpdrfaefnw1</t>
  </si>
  <si>
    <t>PT3844-ftrswsmnwrtcoa1</t>
  </si>
  <si>
    <t>PT6564-ftsaboc1</t>
  </si>
  <si>
    <t>PT7809-ftvetccbuoms1</t>
  </si>
  <si>
    <t>PT7679-ftvtcmwfmboac1</t>
  </si>
  <si>
    <t>PT0101-ftwiabc1</t>
  </si>
  <si>
    <t>PT6615-fqacop</t>
  </si>
  <si>
    <t>PT2326-tctcptfbocv3</t>
  </si>
  <si>
    <t>PT1716-tcscfwarobpanv1</t>
  </si>
  <si>
    <t>PT0910-tcmwcttnw1</t>
  </si>
  <si>
    <t>PT9683-tcrviasc1</t>
  </si>
  <si>
    <t>PT9988-tcrwr7</t>
  </si>
  <si>
    <t>PT5151-tdvpwdfowe221</t>
  </si>
  <si>
    <t>PT9714-tdakhtiaqfie8</t>
  </si>
  <si>
    <t>PT5540-terwarit3</t>
  </si>
  <si>
    <t>PT3718-tfuvbosd1</t>
  </si>
  <si>
    <t>PT1793-tgfmiimf1</t>
  </si>
  <si>
    <t>PT3142-thwdiptc1</t>
  </si>
  <si>
    <t>PT2375-thdwmo9</t>
  </si>
  <si>
    <t>PT9203-thcwavima1</t>
  </si>
  <si>
    <t>PT9069-ththetartcriagmf8p4</t>
  </si>
  <si>
    <t>PT1966-thtmarl1</t>
  </si>
  <si>
    <t>PT9889-thtuiaocioc1</t>
  </si>
  <si>
    <t>PT9917-thcacbc1</t>
  </si>
  <si>
    <t>PT9701-titcsw1</t>
  </si>
  <si>
    <t>PT1804-tiiloo1</t>
  </si>
  <si>
    <t>PT7176-trtlbocv9</t>
  </si>
  <si>
    <t>PT5318-tsapwcvapefv1</t>
  </si>
  <si>
    <t>PT4539-tsefwbcac7</t>
  </si>
  <si>
    <t>PT3282-tscwdsmtsfoi1</t>
  </si>
  <si>
    <t>PT1680-ts9iapt8</t>
  </si>
  <si>
    <t>PT5566-tsans4</t>
  </si>
  <si>
    <t>PT8537-ttcsdtw1</t>
  </si>
  <si>
    <t>PT7837-ttmdsta1</t>
  </si>
  <si>
    <t>PT5932-tvcptfuudl1</t>
  </si>
  <si>
    <t>PT5354-tvcfrng1</t>
  </si>
  <si>
    <t>PT5152-tviefmdrod1</t>
  </si>
  <si>
    <t>PT4497-tvuv8</t>
  </si>
  <si>
    <t>PT6576-w200rehl</t>
  </si>
  <si>
    <t>PT7870-w210ehar</t>
  </si>
  <si>
    <t>PT1791-w201betfy</t>
  </si>
  <si>
    <t>PT3391-w200ffn0</t>
  </si>
  <si>
    <t>PT3682-wp3</t>
  </si>
  <si>
    <t>PT1319-ws?qte</t>
  </si>
  <si>
    <t>PT4918-ws?q2sfc</t>
  </si>
  <si>
    <t>PT6006-ws?qm</t>
  </si>
  <si>
    <t>PT7695-ws?qfe2</t>
  </si>
  <si>
    <t>PT7759-wtafp4</t>
  </si>
  <si>
    <t>PT7087-wtc</t>
  </si>
  <si>
    <t>PT6103-wtf</t>
  </si>
  <si>
    <t>PT2830-wtptp2</t>
  </si>
  <si>
    <t>PT4835-wttm</t>
  </si>
  <si>
    <t>PT3919-wtv</t>
  </si>
  <si>
    <t>PT5414-ajx3</t>
  </si>
  <si>
    <t>PT9176-asfex2</t>
  </si>
  <si>
    <t>PT1272-cpr1</t>
  </si>
  <si>
    <t>PT1491-fcpt1</t>
  </si>
  <si>
    <t>PT2998-fcsaciepwet1</t>
  </si>
  <si>
    <t>PT0053-ffaaeqp7</t>
  </si>
  <si>
    <t>PT1986-ffedp3</t>
  </si>
  <si>
    <t>PT3820-ftaotec1</t>
  </si>
  <si>
    <t>PT5600-ftaals1</t>
  </si>
  <si>
    <t>PT5837-ftcotie1</t>
  </si>
  <si>
    <t>PT9989-ftcffaaciap1</t>
  </si>
  <si>
    <t>PT5242-ftcssvcfrtnw1</t>
  </si>
  <si>
    <t>PT9554-ftcarnsusaum1</t>
  </si>
  <si>
    <t>PT7225-ftdiiv1</t>
  </si>
  <si>
    <t>PT3030-ftedd1</t>
  </si>
  <si>
    <t>PT7685-ftemh1</t>
  </si>
  <si>
    <t>PT4068-ftfifimc1</t>
  </si>
  <si>
    <t>PT3282-ftfc0ilc1</t>
  </si>
  <si>
    <t>PT6999-ftgrbotidc1</t>
  </si>
  <si>
    <t>PT6221-fthtcudirbfo1</t>
  </si>
  <si>
    <t>PT7868-fthtgvfmsiirfopt1</t>
  </si>
  <si>
    <t>PT5842-fthtswsas1</t>
  </si>
  <si>
    <t>PT9774-fthtsos1</t>
  </si>
  <si>
    <t>PT1910-ftmftfrv1</t>
  </si>
  <si>
    <t>PT8168-ftmv1</t>
  </si>
  <si>
    <t>PT9890-ftoaw1</t>
  </si>
  <si>
    <t>PT6360-ftpthhtsdtas1</t>
  </si>
  <si>
    <t>PT2600-ftssisfde1</t>
  </si>
  <si>
    <t>PT7391-fttdtdf1</t>
  </si>
  <si>
    <t>PT8554-ftucip1</t>
  </si>
  <si>
    <t>PT4027-ftudltecwbf1</t>
  </si>
  <si>
    <t>PT3536-ftvp1</t>
  </si>
  <si>
    <t>PT7445-ftwimsfw1</t>
  </si>
  <si>
    <t>PT9310-fwf</t>
  </si>
  <si>
    <t>PT0479-tbhtg1</t>
  </si>
  <si>
    <t>PT7650-tcitseicbsanr1</t>
  </si>
  <si>
    <t>PT0375-tcptwsoore9s1</t>
  </si>
  <si>
    <t>PT3412-tcacpuomoac2</t>
  </si>
  <si>
    <t>PT9250-tcaptftew1</t>
  </si>
  <si>
    <t>PT9814-tcotqieuv1</t>
  </si>
  <si>
    <t>PT3374-tetbsaciw1</t>
  </si>
  <si>
    <t>PT9466-te2aw7sr9</t>
  </si>
  <si>
    <t>PT2575-tevcntaeq4</t>
  </si>
  <si>
    <t>PT0215-tedfat1</t>
  </si>
  <si>
    <t>PT2815-tfmevfpftl1</t>
  </si>
  <si>
    <t>PT8794-thtgvfmsiirfopt1</t>
  </si>
  <si>
    <t>PT1456-thticwprfip1</t>
  </si>
  <si>
    <t>PT8779-thtusbiecbc1</t>
  </si>
  <si>
    <t>PT8989-tistita1</t>
  </si>
  <si>
    <t>PT3263-tltcottb1</t>
  </si>
  <si>
    <t>PT4663-tlala1</t>
  </si>
  <si>
    <t>PT3016-tmaae1c1</t>
  </si>
  <si>
    <t>PT8235-tnhovmwmc1</t>
  </si>
  <si>
    <t>PT0019-tpmdowe1</t>
  </si>
  <si>
    <t>PT4678-tphciaicorwdm8</t>
  </si>
  <si>
    <t>PT8143-trdcapcvs1</t>
  </si>
  <si>
    <t>PT7917-tsfccctcprtas8</t>
  </si>
  <si>
    <t>PT2043-tsbct1</t>
  </si>
  <si>
    <t>PT9046-tsfatshtc1</t>
  </si>
  <si>
    <t>PT8764-tscsctmsccbocf2</t>
  </si>
  <si>
    <t>PT5927-tsuia1</t>
  </si>
  <si>
    <t>PT5766-tsabc3</t>
  </si>
  <si>
    <t>PT0118-tttdfautawardfwtu1</t>
  </si>
  <si>
    <t>PT4224-tucsicfopt2</t>
  </si>
  <si>
    <t>PT4207-tulfmlu1</t>
  </si>
  <si>
    <t>PT1073-tvtcmwfmboac1</t>
  </si>
  <si>
    <t>PT6339-twmfidar3top9</t>
  </si>
  <si>
    <t>PT5860-w200vlfz</t>
  </si>
  <si>
    <t>PT1189-w203cfp</t>
  </si>
  <si>
    <t>PT8586-w200ee2</t>
  </si>
  <si>
    <t>PT0134-w2009etbr</t>
  </si>
  <si>
    <t>PT2774-w202cuid</t>
  </si>
  <si>
    <t>PT8538-w202jedma</t>
  </si>
  <si>
    <t>PT0058-w203ppcd</t>
  </si>
  <si>
    <t>PT5280-w203elfybbe</t>
  </si>
  <si>
    <t>PT2022-w200dauppc</t>
  </si>
  <si>
    <t>PT3885-w200wiypwp</t>
  </si>
  <si>
    <t>PT8680-wcep6</t>
  </si>
  <si>
    <t>PT1782-wp3</t>
  </si>
  <si>
    <t>PT9206-wp3</t>
  </si>
  <si>
    <t>PT6876-ws?qf</t>
  </si>
  <si>
    <t>PT9216-ws?qef</t>
  </si>
  <si>
    <t>PT7997-ws?qc</t>
  </si>
  <si>
    <t>PT4852-ws?q</t>
  </si>
  <si>
    <t>PT3556-ws?qe</t>
  </si>
  <si>
    <t>PT4871-wtdp6</t>
  </si>
  <si>
    <t>PT6935-wtd</t>
  </si>
  <si>
    <t>PT5380-wteai</t>
  </si>
  <si>
    <t>PT1524-wtfp1</t>
  </si>
  <si>
    <t>PT7327-wtpp2</t>
  </si>
  <si>
    <t>PT2099-wtrlc</t>
  </si>
  <si>
    <t>PT6453-anf</t>
  </si>
  <si>
    <t>PT3174-as</t>
  </si>
  <si>
    <t>PT0972-adacftx1</t>
  </si>
  <si>
    <t>PT6844-aewovz3</t>
  </si>
  <si>
    <t>PT2138-ahx8</t>
  </si>
  <si>
    <t>PT3822-altx1</t>
  </si>
  <si>
    <t>PT8357-aotsx3</t>
  </si>
  <si>
    <t>PT7988-atx1</t>
  </si>
  <si>
    <t>PT2093-avfstpp3</t>
  </si>
  <si>
    <t>PT6694-awp2x5</t>
  </si>
  <si>
    <t>PT3162-cipt2ph</t>
  </si>
  <si>
    <t>PT7479-cat</t>
  </si>
  <si>
    <t>PT0304-faf</t>
  </si>
  <si>
    <t>PT9272-ftafcaps1</t>
  </si>
  <si>
    <t>PT8113-ftcmwidfiaswum1</t>
  </si>
  <si>
    <t>PT4628-ftcfhot1</t>
  </si>
  <si>
    <t>PT7967-ftcfh1</t>
  </si>
  <si>
    <t>PT2450-ftcf1</t>
  </si>
  <si>
    <t>PT4838-ftcdfawte1</t>
  </si>
  <si>
    <t>PT4411-ftdlrir1</t>
  </si>
  <si>
    <t>PT8209-ftetaniac1</t>
  </si>
  <si>
    <t>PT9662-ftedfd1</t>
  </si>
  <si>
    <t>PT9386-ftfadvcnr1</t>
  </si>
  <si>
    <t>PT3046-ftfasv1</t>
  </si>
  <si>
    <t>PT4470-ftgcte1</t>
  </si>
  <si>
    <t>PT8513-ftgaddawed1</t>
  </si>
  <si>
    <t>PT7150-fthcigetrmvfoi1</t>
  </si>
  <si>
    <t>PT8463-fthtcpfdie1</t>
  </si>
  <si>
    <t>PT8091-ftlrm1</t>
  </si>
  <si>
    <t>PT6712-ftlovarmcv1</t>
  </si>
  <si>
    <t>PT9736-ftmseoataridrfart1</t>
  </si>
  <si>
    <t>PT0988-ftnbcfsdfocb1</t>
  </si>
  <si>
    <t>PT2518-ftqc1</t>
  </si>
  <si>
    <t>PT4999-ftrsfwotwa1</t>
  </si>
  <si>
    <t>PT0247-ftrcotis1</t>
  </si>
  <si>
    <t>PT6421-ftsaewxxiaffnlica1</t>
  </si>
  <si>
    <t>PT3398-ftsr1</t>
  </si>
  <si>
    <t>PT5635-ftsieffpf1</t>
  </si>
  <si>
    <t>PT0773-fturiie1</t>
  </si>
  <si>
    <t>PT1068-ftvmcfsitmgi1</t>
  </si>
  <si>
    <t>PT3717-ftvtrmcv3</t>
  </si>
  <si>
    <t>PT8224-faaeqp3</t>
  </si>
  <si>
    <t>PT5294-fedp2</t>
  </si>
  <si>
    <t>PT3902-fvmp4</t>
  </si>
  <si>
    <t>PT8339-s4?q</t>
  </si>
  <si>
    <t>PT6217-t3dra1</t>
  </si>
  <si>
    <t>PT3643-taofaldliadlc1</t>
  </si>
  <si>
    <t>PT6334-tafamw8</t>
  </si>
  <si>
    <t>PT6135-tbpis1</t>
  </si>
  <si>
    <t>PT0853-tcpfh1</t>
  </si>
  <si>
    <t>PT8667-tccwtsh1</t>
  </si>
  <si>
    <t>PT8336-tcdfmf1</t>
  </si>
  <si>
    <t>PT4740-tcnvdic1</t>
  </si>
  <si>
    <t>PT6709-tcudoac1p2</t>
  </si>
  <si>
    <t>PT9343-tcei1</t>
  </si>
  <si>
    <t>PT9745-tdfrftfswrtor1</t>
  </si>
  <si>
    <t>PT3026-tdabousouwc1</t>
  </si>
  <si>
    <t>PT4645-tept1</t>
  </si>
  <si>
    <t>PT0808-te2sdr2</t>
  </si>
  <si>
    <t>PT6678-tfc0cucctts1</t>
  </si>
  <si>
    <t>PT7893-thepfis1</t>
  </si>
  <si>
    <t>PT7748-thwddtsrod1</t>
  </si>
  <si>
    <t>PT0850-thdiucatsanei11</t>
  </si>
  <si>
    <t>PT1696-thtcpfdie1</t>
  </si>
  <si>
    <t>PT5777-thtcslfoapie1</t>
  </si>
  <si>
    <t>PT3071-thtglonbcfac1</t>
  </si>
  <si>
    <t>PT8072-ththtcihw1</t>
  </si>
  <si>
    <t>PT1570-thtmtftctcbc1</t>
  </si>
  <si>
    <t>PT4721-timfww1</t>
  </si>
  <si>
    <t>PT8164-tisctrmr1</t>
  </si>
  <si>
    <t>PT5622-tiipftsftwamt1</t>
  </si>
  <si>
    <t>PT7896-titavcfsr2bs1</t>
  </si>
  <si>
    <t>PT7641-tlfnahias1</t>
  </si>
  <si>
    <t>PT9112-tmtptdfnte1</t>
  </si>
  <si>
    <t>PT7448-tmagd1</t>
  </si>
  <si>
    <t>PT5393-tmmwiomb1</t>
  </si>
  <si>
    <t>PT5710-tmxoigotel1</t>
  </si>
  <si>
    <t>PT6824-tnrtaav1</t>
  </si>
  <si>
    <t>PT0712-tofaawm1</t>
  </si>
  <si>
    <t>PT1064-topfhotv1</t>
  </si>
  <si>
    <t>PT4170-tptrfvntcwv1</t>
  </si>
  <si>
    <t>PT9162-tppv1</t>
  </si>
  <si>
    <t>PT2402-trnc1</t>
  </si>
  <si>
    <t>PT1698-trarfatwormcnv1</t>
  </si>
  <si>
    <t>PT2177-trsicsc1</t>
  </si>
  <si>
    <t>PT4956-tsricf1</t>
  </si>
  <si>
    <t>PT6899-tstfdaac3</t>
  </si>
  <si>
    <t>PT1487-tuiwm1</t>
  </si>
  <si>
    <t>PT8275-tvmtc2wi1w1</t>
  </si>
  <si>
    <t>PT1292-tvpmddlieboeef1p2</t>
  </si>
  <si>
    <t>PT3580-tvvciar1</t>
  </si>
  <si>
    <t>PT6626-tvm1</t>
  </si>
  <si>
    <t>PT4462-twcgab6</t>
  </si>
  <si>
    <t>PT8320-twddvlvis1</t>
  </si>
  <si>
    <t>PT9076-w201pc1</t>
  </si>
  <si>
    <t>PT3440-w200pc3af</t>
  </si>
  <si>
    <t>PT6108-w212stwaet</t>
  </si>
  <si>
    <t>PT6608-w200fv</t>
  </si>
  <si>
    <t>PT1735-w202itvmuz1124bb</t>
  </si>
  <si>
    <t>PT2396-w202ff0ov</t>
  </si>
  <si>
    <t>PT7568-waesuz1124bb</t>
  </si>
  <si>
    <t>PT3423-wct2</t>
  </si>
  <si>
    <t>PT1047-ws?qce</t>
  </si>
  <si>
    <t>PT6771-ws?q</t>
  </si>
  <si>
    <t>PT4059-ws?qv</t>
  </si>
  <si>
    <t>PT7054-ws?qve</t>
  </si>
  <si>
    <t>PT4008-ws?qdl</t>
  </si>
  <si>
    <t>PT3690-ws?qm</t>
  </si>
  <si>
    <t>PT1820-ws?qce</t>
  </si>
  <si>
    <t>PT1800-wsg</t>
  </si>
  <si>
    <t>PT9685-wtqtp6</t>
  </si>
  <si>
    <t>PT9395-wtwq</t>
  </si>
  <si>
    <t>PT0509-aex7</t>
  </si>
  <si>
    <t>PT9007-agj4</t>
  </si>
  <si>
    <t>PT3708-citch</t>
  </si>
  <si>
    <t>PT4519-fcnh1</t>
  </si>
  <si>
    <t>PT4946-fcph1</t>
  </si>
  <si>
    <t>PT1442-ffn5p</t>
  </si>
  <si>
    <t>PT7908-fmd1</t>
  </si>
  <si>
    <t>PT4470-ft2esatyntlatfb1</t>
  </si>
  <si>
    <t>PT9059-ftamsdps1</t>
  </si>
  <si>
    <t>PT2374-ftasie1</t>
  </si>
  <si>
    <t>PT3594-ftaplgsc1</t>
  </si>
  <si>
    <t>PT3441-ftcaefgdftwapmc1</t>
  </si>
  <si>
    <t>PT5451-ftcbtd1</t>
  </si>
  <si>
    <t>PT2005-ftdtwia1</t>
  </si>
  <si>
    <t>PT4891-ftdvacbwnr1</t>
  </si>
  <si>
    <t>PT1829-ftecdat1</t>
  </si>
  <si>
    <t>PT3141-ftep5</t>
  </si>
  <si>
    <t>PT5350-ftfu1</t>
  </si>
  <si>
    <t>PT0401-ftfifimc1</t>
  </si>
  <si>
    <t>PT1702-ftftntsacc1</t>
  </si>
  <si>
    <t>PT1010-ftfc0reisafbon1</t>
  </si>
  <si>
    <t>PT8383-fthi2cabnis1</t>
  </si>
  <si>
    <t>PT5140-fthtmarl1</t>
  </si>
  <si>
    <t>PT2583-fthtm1owioum1</t>
  </si>
  <si>
    <t>PT2413-ftltcwdp1</t>
  </si>
  <si>
    <t>PT1561-ftmd1</t>
  </si>
  <si>
    <t>PT2089-ftma2hwmf1</t>
  </si>
  <si>
    <t>PT8576-ftnc1</t>
  </si>
  <si>
    <t>PT3754-ftnaroc1</t>
  </si>
  <si>
    <t>PT7645-ftncwsssv1</t>
  </si>
  <si>
    <t>PT4161-ftptonc1</t>
  </si>
  <si>
    <t>PT7826-ftpamfpte1</t>
  </si>
  <si>
    <t>PT3749-ftpsmnw1</t>
  </si>
  <si>
    <t>PT7764-ftrcmogd1</t>
  </si>
  <si>
    <t>PT3352-ftscq1</t>
  </si>
  <si>
    <t>PT3649-ftswss1</t>
  </si>
  <si>
    <t>PT6350-ftvcfcsrn1</t>
  </si>
  <si>
    <t>PT2245-ftwtrv1</t>
  </si>
  <si>
    <t>PT1267-ftwwmctsav1</t>
  </si>
  <si>
    <t>PT8632-mlm6</t>
  </si>
  <si>
    <t>PT9173-taewquf1</t>
  </si>
  <si>
    <t>PT1378-tatvwssarb1</t>
  </si>
  <si>
    <t>PT0394-tapm1</t>
  </si>
  <si>
    <t>PT2298-taf1</t>
  </si>
  <si>
    <t>PT7105-tctsie21</t>
  </si>
  <si>
    <t>PT0515-tcsmisft1</t>
  </si>
  <si>
    <t>PT5659-tcdfmwbocv1</t>
  </si>
  <si>
    <t>PT9765-tcptc1</t>
  </si>
  <si>
    <t>PT0444-tdrtw1</t>
  </si>
  <si>
    <t>PT4451-tdcaf1</t>
  </si>
  <si>
    <t>PT2476-tdtwia1</t>
  </si>
  <si>
    <t>PT8256-tdtdwlet1</t>
  </si>
  <si>
    <t>PT1403-tdmvfsbfc1</t>
  </si>
  <si>
    <t>PT6779-temsodfaboxf1</t>
  </si>
  <si>
    <t>PT4348-tfc0rdduvaaa1</t>
  </si>
  <si>
    <t>PT8769-tfh1</t>
  </si>
  <si>
    <t>PT2122-thwev1</t>
  </si>
  <si>
    <t>PT9057-thtpaiv1</t>
  </si>
  <si>
    <t>PT9807-thbemie1</t>
  </si>
  <si>
    <t>PT2343-thtceptffcvwv1</t>
  </si>
  <si>
    <t>PT0807-thtcmrwalocat1</t>
  </si>
  <si>
    <t>PT3728-thtctg1</t>
  </si>
  <si>
    <t>PT0061-ththeai3sghthh8</t>
  </si>
  <si>
    <t>PT9979-thtmaddluf1</t>
  </si>
  <si>
    <t>PT2978-thd5</t>
  </si>
  <si>
    <t>PT1015-tlfdf1</t>
  </si>
  <si>
    <t>PT3708-tmr1</t>
  </si>
  <si>
    <t>PT9075-tmicarkfow1</t>
  </si>
  <si>
    <t>PT0405-tptsce1</t>
  </si>
  <si>
    <t>PT4448-trtchatrhotmviat1</t>
  </si>
  <si>
    <t>PT7600-tsraoatbv1</t>
  </si>
  <si>
    <t>PT9774-tsdfmwtaw1</t>
  </si>
  <si>
    <t>PT2963-tvbgcfvaabz1</t>
  </si>
  <si>
    <t>PT0873-twrvh4</t>
  </si>
  <si>
    <t>PT2504-txvmcscfcv1</t>
  </si>
  <si>
    <t>PT5221-w202cifw</t>
  </si>
  <si>
    <t>PT4640-w202elaw</t>
  </si>
  <si>
    <t>PT5496-w212iefh</t>
  </si>
  <si>
    <t>PT3119-w201fosnf</t>
  </si>
  <si>
    <t>PT5962-w201elj</t>
  </si>
  <si>
    <t>PT8033-w2031esreb</t>
  </si>
  <si>
    <t>PT8578-w200lefm</t>
  </si>
  <si>
    <t>PT5682-w202appcd</t>
  </si>
  <si>
    <t>PT5670-w211copism</t>
  </si>
  <si>
    <t>PT3024-waesuz1124bb</t>
  </si>
  <si>
    <t>PT6456-wcbs</t>
  </si>
  <si>
    <t>PT1653-wcvmp2</t>
  </si>
  <si>
    <t>PT8530-wp3</t>
  </si>
  <si>
    <t>PT6681-wp3</t>
  </si>
  <si>
    <t>PT2555-wppp</t>
  </si>
  <si>
    <t>PT9520-ws?qcpmt</t>
  </si>
  <si>
    <t>PT9268-ws?qev</t>
  </si>
  <si>
    <t>PT8653-ws?qre</t>
  </si>
  <si>
    <t>PT3818-ws?qm</t>
  </si>
  <si>
    <t>PT3612-ws?qmtfe</t>
  </si>
  <si>
    <t>PT2267-ws?qd</t>
  </si>
  <si>
    <t>PT2635-ws?qe</t>
  </si>
  <si>
    <t>PT2957-wta</t>
  </si>
  <si>
    <t>PT6001-wtbcp2</t>
  </si>
  <si>
    <t>PT3592-wtdatp2</t>
  </si>
  <si>
    <t>PT4375-wtdp</t>
  </si>
  <si>
    <t>PT1234-wte1p2</t>
  </si>
  <si>
    <t>PT9219-wtfp1</t>
  </si>
  <si>
    <t>PT7158-wtm</t>
  </si>
  <si>
    <t>PT1115-wtn</t>
  </si>
  <si>
    <t>PT8501-wtop2</t>
  </si>
  <si>
    <t>PT0047-wtpc</t>
  </si>
  <si>
    <t>PT2564-wtqtp7</t>
  </si>
  <si>
    <t>PT6241-wts</t>
  </si>
  <si>
    <t>PT4948-wtvc</t>
  </si>
  <si>
    <t>PT6110-wtw</t>
  </si>
  <si>
    <t>PT2373-wtpam</t>
  </si>
  <si>
    <t>PT0476-wwcu20dtsx</t>
  </si>
  <si>
    <t>PT3659-aggdx8</t>
  </si>
  <si>
    <t>PT5431-aiwtdltp3</t>
  </si>
  <si>
    <t>PT4250-arcrp5</t>
  </si>
  <si>
    <t>PT8924-asx6</t>
  </si>
  <si>
    <t>PT6652-avx1</t>
  </si>
  <si>
    <t>PT2197-famx9</t>
  </si>
  <si>
    <t>PT1637-fceovff1</t>
  </si>
  <si>
    <t>PT2117-fchti1piiptstp1</t>
  </si>
  <si>
    <t>PT6829-fch1</t>
  </si>
  <si>
    <t>PT6154-ffn5p</t>
  </si>
  <si>
    <t>PT8130-ffvmp5</t>
  </si>
  <si>
    <t>PT9274-fmb1</t>
  </si>
  <si>
    <t>PT1992-ftamfptec1</t>
  </si>
  <si>
    <t>PT7670-ftaerit1</t>
  </si>
  <si>
    <t>PT4368-ftcoadfvlibtb2v1</t>
  </si>
  <si>
    <t>PT4959-ftcstew1</t>
  </si>
  <si>
    <t>PT3861-ftcdvvfgal1</t>
  </si>
  <si>
    <t>PT2003-ftfc0ftiwtlsial1</t>
  </si>
  <si>
    <t>PT1794-ftfh1</t>
  </si>
  <si>
    <t>PT8127-ftgteibm1</t>
  </si>
  <si>
    <t>PT8735-ftgcl1</t>
  </si>
  <si>
    <t>PT0823-fthtceptffcvwv1</t>
  </si>
  <si>
    <t>PT5920-fthtmaptt1iaoc1</t>
  </si>
  <si>
    <t>PT7950-fthtuvcttweceom1</t>
  </si>
  <si>
    <t>PT3029-fthtwwrl1</t>
  </si>
  <si>
    <t>PT6679-ftisciehiw1</t>
  </si>
  <si>
    <t>PT3649-ftlfsoccdb1</t>
  </si>
  <si>
    <t>PT9318-ftmtparaeimrdbc1</t>
  </si>
  <si>
    <t>PT1238-ftmimimc1</t>
  </si>
  <si>
    <t>PT8600-ftmmaat1</t>
  </si>
  <si>
    <t>PT9093-ftonoatocchs1</t>
  </si>
  <si>
    <t>PT6238-ftptrfvntcwv1</t>
  </si>
  <si>
    <t>PT1466-ftrt1</t>
  </si>
  <si>
    <t>PT7986-ftscie3</t>
  </si>
  <si>
    <t>PT6875-ftsawdt1p2</t>
  </si>
  <si>
    <t>PT9579-ftuwwp9</t>
  </si>
  <si>
    <t>PT4646-ftutrwmdv1</t>
  </si>
  <si>
    <t>PT4731-ftvstsp1</t>
  </si>
  <si>
    <t>PT4818-mmg1</t>
  </si>
  <si>
    <t>PT6405-t2hhm1</t>
  </si>
  <si>
    <t>PT8368-taksktrmm8</t>
  </si>
  <si>
    <t>PT0048-tbwtgrffcfvvwepc1</t>
  </si>
  <si>
    <t>PT2480-tcstmds1</t>
  </si>
  <si>
    <t>PT4471-tc6mt1</t>
  </si>
  <si>
    <t>PT1320-tcaaue7</t>
  </si>
  <si>
    <t>PT1266-td1</t>
  </si>
  <si>
    <t>PT2963-tdtiiiaptrdns1</t>
  </si>
  <si>
    <t>PT1203-tefc1</t>
  </si>
  <si>
    <t>PT2808-tefssit31</t>
  </si>
  <si>
    <t>PT4034-tfigibd1</t>
  </si>
  <si>
    <t>PT4073-tfh1</t>
  </si>
  <si>
    <t>PT5848-tfwior1</t>
  </si>
  <si>
    <t>PT5192-tfpadv1</t>
  </si>
  <si>
    <t>PT4615-tgdairfemt1</t>
  </si>
  <si>
    <t>PT4194-thd1</t>
  </si>
  <si>
    <t>PT7848-thdiarms1</t>
  </si>
  <si>
    <t>PT9052-thtapm1</t>
  </si>
  <si>
    <t>PT0077-thtcnocdtamia1</t>
  </si>
  <si>
    <t>PT8390-tiieauevcac1</t>
  </si>
  <si>
    <t>PT1683-tistfioef2</t>
  </si>
  <si>
    <t>PT7171-tipttnl21</t>
  </si>
  <si>
    <t>PT5041-tlfusmissaah6</t>
  </si>
  <si>
    <t>PT3434-tmtcdfmfiaof7</t>
  </si>
  <si>
    <t>PT3385-tmtgppie1</t>
  </si>
  <si>
    <t>PT9997-tmtstnnbc1</t>
  </si>
  <si>
    <t>PT8278-tneipt1</t>
  </si>
  <si>
    <t>PT7441-toavnltos1</t>
  </si>
  <si>
    <t>PT1245-tpswsw1</t>
  </si>
  <si>
    <t>PT0942-tptfwm1</t>
  </si>
  <si>
    <t>PT7938-tptfmsie21</t>
  </si>
  <si>
    <t>PT1483-tptrh1</t>
  </si>
  <si>
    <t>PT3349-tpaufp1</t>
  </si>
  <si>
    <t>PT4400-trmnfcw1</t>
  </si>
  <si>
    <t>PT7156-tscvwcw1</t>
  </si>
  <si>
    <t>PT9256-tsxscxcns1</t>
  </si>
  <si>
    <t>PT3610-tsfrtmaciac1</t>
  </si>
  <si>
    <t>PT7811-tsa4</t>
  </si>
  <si>
    <t>PT5212-tsm3p1</t>
  </si>
  <si>
    <t>PT9088-tstigiie21</t>
  </si>
  <si>
    <t>PT0133-tsoswd5</t>
  </si>
  <si>
    <t>PT7478-tstieoio1</t>
  </si>
  <si>
    <t>PT6878-tusfhtdvactvtg1</t>
  </si>
  <si>
    <t>PT3847-tvfcfs1</t>
  </si>
  <si>
    <t>PT2645-tvmtficidatcim1</t>
  </si>
  <si>
    <t>PT0579-tvtc5wiowarts1</t>
  </si>
  <si>
    <t>PT8515-tvts1fimf1</t>
  </si>
  <si>
    <t>PT4205-tvt3pp1</t>
  </si>
  <si>
    <t>PT0481-tvmt2clp1</t>
  </si>
  <si>
    <t>PT5335-twaipt7</t>
  </si>
  <si>
    <t>PT5770-w203gm3bo</t>
  </si>
  <si>
    <t>PT1298-w200gdrs</t>
  </si>
  <si>
    <t>PT4033-w201wpmugd</t>
  </si>
  <si>
    <t>PT1279-w201welf</t>
  </si>
  <si>
    <t>PT2482-w202</t>
  </si>
  <si>
    <t>PT4171-w200bmea</t>
  </si>
  <si>
    <t>PT2948-w202es3fc</t>
  </si>
  <si>
    <t>PT4114-w212elbe</t>
  </si>
  <si>
    <t>PT9815-w200ovcjt</t>
  </si>
  <si>
    <t>PT8522-w202ff0sda</t>
  </si>
  <si>
    <t>PT2321-w200sufmedmia</t>
  </si>
  <si>
    <t>PT2584-w212tvbcs</t>
  </si>
  <si>
    <t>PT8814-w203vs</t>
  </si>
  <si>
    <t>PT3371-wcbopp4</t>
  </si>
  <si>
    <t>PT8580-wcks2</t>
  </si>
  <si>
    <t>PT0726-wcmb</t>
  </si>
  <si>
    <t>PT4435-wp4</t>
  </si>
  <si>
    <t>PT0992-ws?qf</t>
  </si>
  <si>
    <t>PT4510-ws?q</t>
  </si>
  <si>
    <t>PT7433-ws?qr</t>
  </si>
  <si>
    <t>PT4486-ws?qde</t>
  </si>
  <si>
    <t>PT1623-ws?qaet</t>
  </si>
  <si>
    <t>PT9736-ws?qee</t>
  </si>
  <si>
    <t>PT1234-ws?qct</t>
  </si>
  <si>
    <t>PT1107-wta</t>
  </si>
  <si>
    <t>PT2162-wta</t>
  </si>
  <si>
    <t>PT8252-wtcp3</t>
  </si>
  <si>
    <t>PT1647-wtcfp4</t>
  </si>
  <si>
    <t>PT9985-wtet</t>
  </si>
  <si>
    <t>PT9265-wtfp1</t>
  </si>
  <si>
    <t>PT7981-wtfp8</t>
  </si>
  <si>
    <t>PT5410-wtip2</t>
  </si>
  <si>
    <t>PT4743-wtmc</t>
  </si>
  <si>
    <t>PT2945-wts</t>
  </si>
  <si>
    <t>PT1451-wtvpp2</t>
  </si>
  <si>
    <t>PT0672-wtwc</t>
  </si>
  <si>
    <t>PT4394-abp3</t>
  </si>
  <si>
    <t>PT7625-acp6</t>
  </si>
  <si>
    <t>PT2262-amex3</t>
  </si>
  <si>
    <t>PT2849-asfdx2</t>
  </si>
  <si>
    <t>PT4500-ciesoph</t>
  </si>
  <si>
    <t>PT4332-civoph</t>
  </si>
  <si>
    <t>PT5277-cph</t>
  </si>
  <si>
    <t>PT7346-clt1</t>
  </si>
  <si>
    <t>PT0984-cphm1</t>
  </si>
  <si>
    <t>PT5144-cphm1</t>
  </si>
  <si>
    <t>PT2562-fcat</t>
  </si>
  <si>
    <t>PT1712-fcctm1</t>
  </si>
  <si>
    <t>PT7259-fcphm1</t>
  </si>
  <si>
    <t>PT1102-ffn5p</t>
  </si>
  <si>
    <t>PT4218-ffn6p</t>
  </si>
  <si>
    <t>PT9179-fmgm1</t>
  </si>
  <si>
    <t>PT1795-ftcstear1</t>
  </si>
  <si>
    <t>PT5278-ftc2sarcd1</t>
  </si>
  <si>
    <t>PT8312-ftcdapad1p1</t>
  </si>
  <si>
    <t>PT6316-ftcdfawiddfcaapirs1</t>
  </si>
  <si>
    <t>PT0189-ftcnda1</t>
  </si>
  <si>
    <t>PT1354-ftdv1</t>
  </si>
  <si>
    <t>PT1754-fteal1</t>
  </si>
  <si>
    <t>PT3651-fteftdtsptahlonc1</t>
  </si>
  <si>
    <t>PT7828-ftfu1</t>
  </si>
  <si>
    <t>PT3624-ftfu1</t>
  </si>
  <si>
    <t>PT2008-ftfaciptwdiacoos1</t>
  </si>
  <si>
    <t>PT3377-ftfaptortic1</t>
  </si>
  <si>
    <t>PT8405-ftfalowiac8</t>
  </si>
  <si>
    <t>PT6595-ftft2ld2</t>
  </si>
  <si>
    <t>PT9733-ftfvntmawitbirc1</t>
  </si>
  <si>
    <t>PT9669-ftfc0wtlnycciap1</t>
  </si>
  <si>
    <t>PT4649-fthtswtcam1</t>
  </si>
  <si>
    <t>PT9408-fthtrdfmswacbi1bgc1</t>
  </si>
  <si>
    <t>PT6326-fthtar1</t>
  </si>
  <si>
    <t>PT3149-ftmvdasosd1</t>
  </si>
  <si>
    <t>PT9848-ftobfc1</t>
  </si>
  <si>
    <t>PT3405-ftpp1</t>
  </si>
  <si>
    <t>PT5974-ftsvfdriatamtioias1</t>
  </si>
  <si>
    <t>PT6208-ftsraa1d1</t>
  </si>
  <si>
    <t>PT6856-ftsdisf1</t>
  </si>
  <si>
    <t>PT1668-ftstdwckmhc1</t>
  </si>
  <si>
    <t>PT0090-fttpcc1</t>
  </si>
  <si>
    <t>PT2042-ftvctrdigae1</t>
  </si>
  <si>
    <t>PT2329-ftveciss1</t>
  </si>
  <si>
    <t>PT5529-ftvtithcfotcr1</t>
  </si>
  <si>
    <t>PT2870-ftwa4</t>
  </si>
  <si>
    <t>PT4974-foeitibabdaws6</t>
  </si>
  <si>
    <t>PT3573-tahltadc4</t>
  </si>
  <si>
    <t>PT1492-tbmie2</t>
  </si>
  <si>
    <t>PT1586-tc2wce1</t>
  </si>
  <si>
    <t>PT0346-tcmwmw1</t>
  </si>
  <si>
    <t>PT0015-tcfapt1</t>
  </si>
  <si>
    <t>PT8822-tcfupr1</t>
  </si>
  <si>
    <t>PT7042-tcs1</t>
  </si>
  <si>
    <t>PT2519-tcttdf1</t>
  </si>
  <si>
    <t>PT6906-tcpaefdi1es1</t>
  </si>
  <si>
    <t>PT0459-tcudoac1</t>
  </si>
  <si>
    <t>PT3376-tcmuvm1</t>
  </si>
  <si>
    <t>PT2456-tdp1</t>
  </si>
  <si>
    <t>PT4559-tdpomicec6</t>
  </si>
  <si>
    <t>PT3794-tdtp1</t>
  </si>
  <si>
    <t>PT5593-tdsc1</t>
  </si>
  <si>
    <t>PT6430-tehtdcplwseb6</t>
  </si>
  <si>
    <t>PT0337-tenr1</t>
  </si>
  <si>
    <t>PT9435-tfmacffynb1</t>
  </si>
  <si>
    <t>PT4319-tfc0rddusaaa1</t>
  </si>
  <si>
    <t>PT8011-tfc0ftiwtlsial1</t>
  </si>
  <si>
    <t>PT6246-tfultig9</t>
  </si>
  <si>
    <t>PT9733-tgqb2iewba7</t>
  </si>
  <si>
    <t>PT8320-tghmfiie9</t>
  </si>
  <si>
    <t>PT6825-thzvfacfiapt8</t>
  </si>
  <si>
    <t>PT8073-tht8vsws3</t>
  </si>
  <si>
    <t>PT4807-thtcta1</t>
  </si>
  <si>
    <t>PT4591-thtgtcbd7</t>
  </si>
  <si>
    <t>PT7373-thtpaswtsoefs7</t>
  </si>
  <si>
    <t>PT9424-thtuvcttweceom1</t>
  </si>
  <si>
    <t>PT0687-tietd1</t>
  </si>
  <si>
    <t>PT1474-timfu1</t>
  </si>
  <si>
    <t>PT2795-tmtcciarocwdc1</t>
  </si>
  <si>
    <t>PT4344-tmtcacdw2w1</t>
  </si>
  <si>
    <t>PT0981-tnvctglimwudfe1</t>
  </si>
  <si>
    <t>PT9667-tpdrfaefnw1</t>
  </si>
  <si>
    <t>PT3848-tpifnwsn1</t>
  </si>
  <si>
    <t>PT9084-trmixfoccixf1</t>
  </si>
  <si>
    <t>PT6322-tspqhtc3v1</t>
  </si>
  <si>
    <t>PT4041-tsnw1</t>
  </si>
  <si>
    <t>PT6227-ttetm1</t>
  </si>
  <si>
    <t>PT4921-ttidfmrtmc6</t>
  </si>
  <si>
    <t>PT9900-tuaisfafs1</t>
  </si>
  <si>
    <t>PT8713-tvcocofmb9</t>
  </si>
  <si>
    <t>PT5916-tvciectowwewp1</t>
  </si>
  <si>
    <t>PT9769-tvtcttnorcc31</t>
  </si>
  <si>
    <t>PT0634-tvtecdfmeffasf1</t>
  </si>
  <si>
    <t>PT0874-tvtotswautd1</t>
  </si>
  <si>
    <t>PT4856-tvtredvi2dci6</t>
  </si>
  <si>
    <t>PT8953-twcwv1</t>
  </si>
  <si>
    <t>PT1934-twte1</t>
  </si>
  <si>
    <t>PT3390-tweyddsutt1</t>
  </si>
  <si>
    <t>PT6776-twiaf1</t>
  </si>
  <si>
    <t>PT6214-twiimf2</t>
  </si>
  <si>
    <t>PT9477-twwaiv1</t>
  </si>
  <si>
    <t>PT3333-tueurcowefheb</t>
  </si>
  <si>
    <t>PT3903-w200fdfs</t>
  </si>
  <si>
    <t>PT4693-w202potlvtacpib</t>
  </si>
  <si>
    <t>PT9957-w203iaj</t>
  </si>
  <si>
    <t>PT8723-w202twwowtpafaa</t>
  </si>
  <si>
    <t>PT0755-w2025iow</t>
  </si>
  <si>
    <t>PT1404-w200bv</t>
  </si>
  <si>
    <t>PT3857-w202smast</t>
  </si>
  <si>
    <t>PT0719-w202el</t>
  </si>
  <si>
    <t>PT9239-w201gsidvs</t>
  </si>
  <si>
    <t>PT3106-w200ee</t>
  </si>
  <si>
    <t>PT9908-w210vlfetcip</t>
  </si>
  <si>
    <t>PT0118-w2027lfy</t>
  </si>
  <si>
    <t>PT9201-w212elaalte</t>
  </si>
  <si>
    <t>PT4566-w201tmcwlym?+</t>
  </si>
  <si>
    <t>PT3871-w201p2blc</t>
  </si>
  <si>
    <t>PT7208-w212ama</t>
  </si>
  <si>
    <t>PT5197-w212mchny2hgi</t>
  </si>
  <si>
    <t>PT6131-w20</t>
  </si>
  <si>
    <t>PT7596-w20</t>
  </si>
  <si>
    <t>PT0212-waesuz1124bb</t>
  </si>
  <si>
    <t>PT0402-wcbopp5</t>
  </si>
  <si>
    <t>PT5358-wcbopp6</t>
  </si>
  <si>
    <t>PT9904-wchpc</t>
  </si>
  <si>
    <t>PT6536-wp3</t>
  </si>
  <si>
    <t>PT8575-wp3</t>
  </si>
  <si>
    <t>PT3906-wp3</t>
  </si>
  <si>
    <t>PT9465-wp4</t>
  </si>
  <si>
    <t>PT5229-ws?qef</t>
  </si>
  <si>
    <t>PT5581-ws?qfp</t>
  </si>
  <si>
    <t>PT9383-ws?qatfie</t>
  </si>
  <si>
    <t>PT1116-ws?qde</t>
  </si>
  <si>
    <t>PT8918-ws?qc</t>
  </si>
  <si>
    <t>PT6323-ws?q</t>
  </si>
  <si>
    <t>PT2867-ws?qd</t>
  </si>
  <si>
    <t>PT8615-ws?qfe</t>
  </si>
  <si>
    <t>PT1975-ws?q</t>
  </si>
  <si>
    <t>PT3110-ws?qtet</t>
  </si>
  <si>
    <t>PT1661-ws?q</t>
  </si>
  <si>
    <t>PT1655-ws?q</t>
  </si>
  <si>
    <t>PT5340-ws?qce</t>
  </si>
  <si>
    <t>PT4665-ws?qc</t>
  </si>
  <si>
    <t>PT3004-wtcc</t>
  </si>
  <si>
    <t>PT8800-wtcpp4</t>
  </si>
  <si>
    <t>PT5427-wtdp7</t>
  </si>
  <si>
    <t>PT7353-wtdl</t>
  </si>
  <si>
    <t>PT4239-wtda</t>
  </si>
  <si>
    <t>PT6879-wte2</t>
  </si>
  <si>
    <t>PT6385-wth</t>
  </si>
  <si>
    <t>PT6085-wtob</t>
  </si>
  <si>
    <t>PT6739-wtpt</t>
  </si>
  <si>
    <t>PT1971-wtqtp8</t>
  </si>
  <si>
    <t>PT4390-wtqtp9</t>
  </si>
  <si>
    <t>PT9007-wtr</t>
  </si>
  <si>
    <t>PT6289-wttc</t>
  </si>
  <si>
    <t>PT4767-wtt</t>
  </si>
  <si>
    <t>PT3797-acx4</t>
  </si>
  <si>
    <t>PT7310-acp3</t>
  </si>
  <si>
    <t>PT2264-acx2</t>
  </si>
  <si>
    <t>PT4380-asf12x1</t>
  </si>
  <si>
    <t>PT3853-au1833p2</t>
  </si>
  <si>
    <t>PT7414-avx6</t>
  </si>
  <si>
    <t>PT7534-faix1</t>
  </si>
  <si>
    <t>PT8772-fch1</t>
  </si>
  <si>
    <t>PT0195-ffn5p</t>
  </si>
  <si>
    <t>PT1973-ffvmp6</t>
  </si>
  <si>
    <t>PT2103-ftbt1</t>
  </si>
  <si>
    <t>PT6419-ftcahmtgsdfo1</t>
  </si>
  <si>
    <t>PT1462-ftc234t21</t>
  </si>
  <si>
    <t>PT2661-ftcum1</t>
  </si>
  <si>
    <t>PT0100-ftcsa1</t>
  </si>
  <si>
    <t>PT1147-ftcd1</t>
  </si>
  <si>
    <t>PT2645-ftcdapad1</t>
  </si>
  <si>
    <t>PT7975-ftcpt1</t>
  </si>
  <si>
    <t>PT2839-ftdmrfbswe1</t>
  </si>
  <si>
    <t>PT4510-ftdcrafl1</t>
  </si>
  <si>
    <t>PT5755-ftem1</t>
  </si>
  <si>
    <t>PT1004-fte23</t>
  </si>
  <si>
    <t>PT6895-ftepm1</t>
  </si>
  <si>
    <t>PT0294-ftfu1</t>
  </si>
  <si>
    <t>PT5699-ftfc0cccs1</t>
  </si>
  <si>
    <t>PT7000-ftfc0tam2daia1da1</t>
  </si>
  <si>
    <t>PT6299-ftffafsbfle1</t>
  </si>
  <si>
    <t>PT2894-fthwadef1</t>
  </si>
  <si>
    <t>PT7420-fthwrtlkviarko1</t>
  </si>
  <si>
    <t>PT6621-fthwboddvs1</t>
  </si>
  <si>
    <t>PT4565-fthdymtircifotlb4</t>
  </si>
  <si>
    <t>PT3876-ftigaveceoreiantvcahia1</t>
  </si>
  <si>
    <t>PT2008-ftmigroemfiiro1</t>
  </si>
  <si>
    <t>PT1079-ftnswovfio1</t>
  </si>
  <si>
    <t>PT6593-ftsadfipt1</t>
  </si>
  <si>
    <t>PT2854-ftsiv1</t>
  </si>
  <si>
    <t>PT1739-ftvairicfaw1</t>
  </si>
  <si>
    <t>PT1251-ftviefmdrod1</t>
  </si>
  <si>
    <t>PT6959-fopaipbmtfmvws6</t>
  </si>
  <si>
    <t>PT1349-mh1</t>
  </si>
  <si>
    <t>PT9275-tawsoor1</t>
  </si>
  <si>
    <t>PT7728-tbt1</t>
  </si>
  <si>
    <t>PT6570-tcteuef1</t>
  </si>
  <si>
    <t>PT6820-tcasbocvtl1</t>
  </si>
  <si>
    <t>PT0756-tcbeh6</t>
  </si>
  <si>
    <t>PT7256-tcum1</t>
  </si>
  <si>
    <t>PT2123-tcaspfev1</t>
  </si>
  <si>
    <t>PT2907-tcedtocum1</t>
  </si>
  <si>
    <t>PT7328-tcntteu10tuohfto1</t>
  </si>
  <si>
    <t>PT7426-tcssvcfrtnw1</t>
  </si>
  <si>
    <t>PT9037-tcfimc1</t>
  </si>
  <si>
    <t>PT5524-tcapcbavctpsc1</t>
  </si>
  <si>
    <t>PT1158-tcraisiof1</t>
  </si>
  <si>
    <t>PT2825-tdb2dcomuef1</t>
  </si>
  <si>
    <t>PT8008-tdwyc1</t>
  </si>
  <si>
    <t>PT4950-te2sl1</t>
  </si>
  <si>
    <t>PT4437-tecwmdpct1</t>
  </si>
  <si>
    <t>PT7335-tesc1</t>
  </si>
  <si>
    <t>PT2985-tenuvfcn1</t>
  </si>
  <si>
    <t>PT5077-tetfapie1</t>
  </si>
  <si>
    <t>PT2342-tfadvcnr1</t>
  </si>
  <si>
    <t>PT3230-tf1iotamcs1</t>
  </si>
  <si>
    <t>PT6864-tfftatt1</t>
  </si>
  <si>
    <t>PT8798-tguviebufo1</t>
  </si>
  <si>
    <t>PT5924-thm1</t>
  </si>
  <si>
    <t>PT2559-thtamdfostacpa1</t>
  </si>
  <si>
    <t>PT3501-thtclg2va3o4pca1</t>
  </si>
  <si>
    <t>PT4347-thtclasodbosvs1</t>
  </si>
  <si>
    <t>PT9658-thtlacbtapts1</t>
  </si>
  <si>
    <t>PT7653-tinhcadfttteap1</t>
  </si>
  <si>
    <t>PT1579-tijsaes1</t>
  </si>
  <si>
    <t>PT0070-tiwim1</t>
  </si>
  <si>
    <t>PT8864-ticvrioas1</t>
  </si>
  <si>
    <t>PT1912-tiodvfsvottm1</t>
  </si>
  <si>
    <t>PT9566-tiecc3</t>
  </si>
  <si>
    <t>PT7419-tibupf1</t>
  </si>
  <si>
    <t>PT6403-tmtcstet9</t>
  </si>
  <si>
    <t>PT2233-tnaf1</t>
  </si>
  <si>
    <t>PT3019-tptserioab1</t>
  </si>
  <si>
    <t>PT4373-tpfiswa1</t>
  </si>
  <si>
    <t>PT4866-trmiwsvv1</t>
  </si>
  <si>
    <t>PT2261-trtipt1</t>
  </si>
  <si>
    <t>PT5990-treraftd1</t>
  </si>
  <si>
    <t>PT8086-tsaewxxiaffnlica1</t>
  </si>
  <si>
    <t>PT0229-tswfidvdl5</t>
  </si>
  <si>
    <t>PT0758-tsvinruscr1</t>
  </si>
  <si>
    <t>PT0213-tttel5</t>
  </si>
  <si>
    <t>PT6338-ttsmwdtdf1</t>
  </si>
  <si>
    <t>PT5252-tthb1</t>
  </si>
  <si>
    <t>PT4858-tubriaripv1</t>
  </si>
  <si>
    <t>PT7917-tuob1</t>
  </si>
  <si>
    <t>PT0788-tuvtgltp1</t>
  </si>
  <si>
    <t>PT0033-tveif1</t>
  </si>
  <si>
    <t>PT1749-tvairicfaw1</t>
  </si>
  <si>
    <t>PT9543-tvcffd1</t>
  </si>
  <si>
    <t>PT9936-tvctogawcb1</t>
  </si>
  <si>
    <t>PT8012-tvfucc1</t>
  </si>
  <si>
    <t>PT1077-tvmwie1bne11</t>
  </si>
  <si>
    <t>PT5494-tvp1</t>
  </si>
  <si>
    <t>PT0888-tvtcvtludc6</t>
  </si>
  <si>
    <t>PT7700-tvtdscvaacf1</t>
  </si>
  <si>
    <t>PT4895-tvhimschtlid1</t>
  </si>
  <si>
    <t>PT0728-tvm1</t>
  </si>
  <si>
    <t>PT8848-tvuvcapsttroluv1</t>
  </si>
  <si>
    <t>PT1633-w210elarrtv</t>
  </si>
  <si>
    <t>PT7649-w210vfi</t>
  </si>
  <si>
    <t>PT6931-w210aymbcct</t>
  </si>
  <si>
    <t>PT1195-w201icd</t>
  </si>
  <si>
    <t>PT2873-w202phd</t>
  </si>
  <si>
    <t>PT5031-w213bophd2</t>
  </si>
  <si>
    <t>PT4132-w200elf</t>
  </si>
  <si>
    <t>PT9708-w201yeap</t>
  </si>
  <si>
    <t>PT9618-w202elswe</t>
  </si>
  <si>
    <t>PT4717-w212mwc</t>
  </si>
  <si>
    <t>PT5165-w200ellfse</t>
  </si>
  <si>
    <t>PT7622-w200elgtte</t>
  </si>
  <si>
    <t>PT2312-w201aqetwob</t>
  </si>
  <si>
    <t>PT7473-w200ppocnofy</t>
  </si>
  <si>
    <t>PT2747-wcep7</t>
  </si>
  <si>
    <t>PT8863-wfmet</t>
  </si>
  <si>
    <t>PT0370-wp3</t>
  </si>
  <si>
    <t>PT3158-wp4</t>
  </si>
  <si>
    <t>PT5706-wp4</t>
  </si>
  <si>
    <t>PT8450-wrgvb</t>
  </si>
  <si>
    <t>PT7049-ws?qvac</t>
  </si>
  <si>
    <t>PT0870-ws?q</t>
  </si>
  <si>
    <t>PT6818-ws?q</t>
  </si>
  <si>
    <t>PT7964-ws?q</t>
  </si>
  <si>
    <t>PT9915-ws?qb</t>
  </si>
  <si>
    <t>PT0905-ws?qfe2</t>
  </si>
  <si>
    <t>PT8426-ws?qt</t>
  </si>
  <si>
    <t>PT7285-wtaep3</t>
  </si>
  <si>
    <t>PT5860-wtcpp5</t>
  </si>
  <si>
    <t>PT9289-wtcp4</t>
  </si>
  <si>
    <t>PT9726-wtcagp2</t>
  </si>
  <si>
    <t>PT2940-wtctt</t>
  </si>
  <si>
    <t>PT6060-wtda</t>
  </si>
  <si>
    <t>PT9054-wtdb</t>
  </si>
  <si>
    <t>PT3106-wte1p4</t>
  </si>
  <si>
    <t>PT7535-wte2</t>
  </si>
  <si>
    <t>PT0190-wtea</t>
  </si>
  <si>
    <t>PT2887-wtfp1</t>
  </si>
  <si>
    <t>PT5213-wthp3</t>
  </si>
  <si>
    <t>PT0064-wtmf</t>
  </si>
  <si>
    <t>PT4754-wtpop</t>
  </si>
  <si>
    <t>PT9301-wts</t>
  </si>
  <si>
    <t>PT0974-wtsc</t>
  </si>
  <si>
    <t>PT6974-wttt</t>
  </si>
  <si>
    <t>PT7544-wtt</t>
  </si>
  <si>
    <t>PT8566-wtv</t>
  </si>
  <si>
    <t>PT4956-wtppma2</t>
  </si>
  <si>
    <t>PT9339-wwcu20bavc7</t>
  </si>
  <si>
    <t>PT5424-abx5</t>
  </si>
  <si>
    <t>PT7542-adcex4</t>
  </si>
  <si>
    <t>PT0152-addssp9</t>
  </si>
  <si>
    <t>PT1368-afx3</t>
  </si>
  <si>
    <t>PT0630-afc0simcx2</t>
  </si>
  <si>
    <t>PT2506-asrx3</t>
  </si>
  <si>
    <t>PT2412-asx4</t>
  </si>
  <si>
    <t>PT1971-fcftcvactrftwstow1</t>
  </si>
  <si>
    <t>PT6277-fclt1</t>
  </si>
  <si>
    <t>PT7924-fcphm1</t>
  </si>
  <si>
    <t>PT3292-fcs</t>
  </si>
  <si>
    <t>PT2361-ffn5p</t>
  </si>
  <si>
    <t>PT2850-ffn6p</t>
  </si>
  <si>
    <t>PT4369-ffaaeqp1</t>
  </si>
  <si>
    <t>PT0655-ffaaeqp8</t>
  </si>
  <si>
    <t>PT9938-fht</t>
  </si>
  <si>
    <t>PT9945-fmd2</t>
  </si>
  <si>
    <t>PT5659-fms4</t>
  </si>
  <si>
    <t>PT4896-fmwdl1</t>
  </si>
  <si>
    <t>PT6188-ftas1</t>
  </si>
  <si>
    <t>PT1376-ftasnipum1</t>
  </si>
  <si>
    <t>PT2171-ftbwtgrffcfvvwepc1</t>
  </si>
  <si>
    <t>PT1843-ftcfiv1</t>
  </si>
  <si>
    <t>PT2038-ftcfnrbmtacc1</t>
  </si>
  <si>
    <t>PT0269-ftcabie7</t>
  </si>
  <si>
    <t>PT3063-ftdc1</t>
  </si>
  <si>
    <t>PT6533-ftfsoie1</t>
  </si>
  <si>
    <t>PT0260-ftfc0cnotasoial1</t>
  </si>
  <si>
    <t>PT0164-ftfc0rdduvaaa1</t>
  </si>
  <si>
    <t>PT0675-ftgowc1</t>
  </si>
  <si>
    <t>PT8440-ftgrf2hstucfi1</t>
  </si>
  <si>
    <t>PT6242-fthhtcstp1</t>
  </si>
  <si>
    <t>PT8208-fthiwtiadwaedfdma1</t>
  </si>
  <si>
    <t>PT6967-fthtalcctac1</t>
  </si>
  <si>
    <t>PT0759-fthvw1p2</t>
  </si>
  <si>
    <t>PT1576-fthd5</t>
  </si>
  <si>
    <t>PT4838-ftiiptctfafsfafcddl1</t>
  </si>
  <si>
    <t>PT3449-ftlpnhe1</t>
  </si>
  <si>
    <t>PT0043-ftmwqhhcahm4</t>
  </si>
  <si>
    <t>PT6128-ftmcowtisw1</t>
  </si>
  <si>
    <t>PT8095-ftmpc7</t>
  </si>
  <si>
    <t>PT2774-ftppr1</t>
  </si>
  <si>
    <t>PT6458-ftph1</t>
  </si>
  <si>
    <t>PT7115-ftsttribiic1</t>
  </si>
  <si>
    <t>PT5384-ftulonbtd1</t>
  </si>
  <si>
    <t>PT4577-ftuawwaw1</t>
  </si>
  <si>
    <t>PT0936-ftum1</t>
  </si>
  <si>
    <t>PT2331-ftudoes1</t>
  </si>
  <si>
    <t>PT2724-ftvrbtd1</t>
  </si>
  <si>
    <t>PT2731-ftvectb1</t>
  </si>
  <si>
    <t>PT4649-faaeqp4</t>
  </si>
  <si>
    <t>PT9042-fvmp5</t>
  </si>
  <si>
    <t>PT6257-fvmp6</t>
  </si>
  <si>
    <t>PT7779-m?t</t>
  </si>
  <si>
    <t>PT0780-tarioes3</t>
  </si>
  <si>
    <t>PT3565-taagc1</t>
  </si>
  <si>
    <t>PT3890-tadttdsiaw1</t>
  </si>
  <si>
    <t>PT3450-tapoewwstpa1</t>
  </si>
  <si>
    <t>PT8949-tcd1</t>
  </si>
  <si>
    <t>PT9947-tcsa1</t>
  </si>
  <si>
    <t>PT9864-tcfvbotcai1</t>
  </si>
  <si>
    <t>PT5137-tcfosa6</t>
  </si>
  <si>
    <t>PT0394-tcfthcictwinazaz3</t>
  </si>
  <si>
    <t>PT1635-tchtwd1</t>
  </si>
  <si>
    <t>PT7009-tccwbobc7</t>
  </si>
  <si>
    <t>PT1489-tdpfe26b1</t>
  </si>
  <si>
    <t>PT5372-tdlwmd1</t>
  </si>
  <si>
    <t>PT3800-tdarootdoacvias1</t>
  </si>
  <si>
    <t>PT2077-te22p1</t>
  </si>
  <si>
    <t>PT0699-tecf1</t>
  </si>
  <si>
    <t>PT7431-tecwfwmic1p2</t>
  </si>
  <si>
    <t>PT6344-tedbogfi1</t>
  </si>
  <si>
    <t>PT5559-tedef8</t>
  </si>
  <si>
    <t>PT1664-teppsasr1</t>
  </si>
  <si>
    <t>PT5604-temigsp1</t>
  </si>
  <si>
    <t>PT6787-tefled1</t>
  </si>
  <si>
    <t>PT3614-telmss1</t>
  </si>
  <si>
    <t>PT2358-tfu1</t>
  </si>
  <si>
    <t>PT0974-tfmsidcs1</t>
  </si>
  <si>
    <t>PT0042-tfvalgvpi1</t>
  </si>
  <si>
    <t>PT4614-tfc0tam2daia1da1</t>
  </si>
  <si>
    <t>PT2782-tgtadciasw1</t>
  </si>
  <si>
    <t>PT2392-thntkwmep1</t>
  </si>
  <si>
    <t>PT0688-thnlv2</t>
  </si>
  <si>
    <t>PT4718-thtadla1</t>
  </si>
  <si>
    <t>PT1308-thtbtltwvc1</t>
  </si>
  <si>
    <t>PT1312-thtsimc1</t>
  </si>
  <si>
    <t>PT9109-thtviagmnh1d1</t>
  </si>
  <si>
    <t>PT3464-thwaf1</t>
  </si>
  <si>
    <t>PT4284-timimi1</t>
  </si>
  <si>
    <t>PT2378-timitf1</t>
  </si>
  <si>
    <t>PT2520-ti1</t>
  </si>
  <si>
    <t>PT7054-tidtmtos1</t>
  </si>
  <si>
    <t>PT7826-tim1</t>
  </si>
  <si>
    <t>PT0973-tlcfcvarv1</t>
  </si>
  <si>
    <t>PT1737-tmtclfwun1</t>
  </si>
  <si>
    <t>PT8131-tnftcswpts1</t>
  </si>
  <si>
    <t>PT7071-tnmad1</t>
  </si>
  <si>
    <t>PT1114-tnlqie5</t>
  </si>
  <si>
    <t>PT3867-tpaptwv1</t>
  </si>
  <si>
    <t>PT5794-tpeen1</t>
  </si>
  <si>
    <t>PT3105-tsapopc1</t>
  </si>
  <si>
    <t>PT0144-ttie4</t>
  </si>
  <si>
    <t>PT5627-ttaiald1</t>
  </si>
  <si>
    <t>PT7600-tucaruvwncr1</t>
  </si>
  <si>
    <t>PT5526-tulotcfwbc1</t>
  </si>
  <si>
    <t>PT6680-turlfnh1</t>
  </si>
  <si>
    <t>PT7156-tuvclctfxyc5</t>
  </si>
  <si>
    <t>PT4886-tvcw1</t>
  </si>
  <si>
    <t>PT1263-tvcbponaie21</t>
  </si>
  <si>
    <t>PT3374-tvasalop1</t>
  </si>
  <si>
    <t>PT0545-tvctctsnwasod1</t>
  </si>
  <si>
    <t>PT4688-tvfpt1</t>
  </si>
  <si>
    <t>PT4964-tvis1</t>
  </si>
  <si>
    <t>PT6272-tvtkwcahd1</t>
  </si>
  <si>
    <t>PT9864-tveweiwurla11</t>
  </si>
  <si>
    <t>PT6132-tvoih1</t>
  </si>
  <si>
    <t>PT7513-tvtlottc1</t>
  </si>
  <si>
    <t>PT6675-twcfid1</t>
  </si>
  <si>
    <t>PT4280-twia1</t>
  </si>
  <si>
    <t>PT1251-t</t>
  </si>
  <si>
    <t>PT4861-w201ech1</t>
  </si>
  <si>
    <t>PT7651-w201mj</t>
  </si>
  <si>
    <t>PT1970-w200ov</t>
  </si>
  <si>
    <t>PT1808-w201ci</t>
  </si>
  <si>
    <t>PT7802-w202mel</t>
  </si>
  <si>
    <t>PT5336-w200wydicmuc</t>
  </si>
  <si>
    <t>PT9655-w211eln</t>
  </si>
  <si>
    <t>PT1909-w212pmt1</t>
  </si>
  <si>
    <t>PT6819-w20ieddiv1z</t>
  </si>
  <si>
    <t>PT7979-w201sonch/</t>
  </si>
  <si>
    <t>PT0789-w200elcwe</t>
  </si>
  <si>
    <t>PT5448-w210wioaoeywtlms</t>
  </si>
  <si>
    <t>PT0360-w2</t>
  </si>
  <si>
    <t>PT9408-w211dfsue</t>
  </si>
  <si>
    <t>PT9390-w2003uec</t>
  </si>
  <si>
    <t>PT4963-w201wwyr</t>
  </si>
  <si>
    <t>PT5709-w21</t>
  </si>
  <si>
    <t>PT2546-w210hs2d</t>
  </si>
  <si>
    <t>PT6950-w202ldtjappc</t>
  </si>
  <si>
    <t>PT7367-w20</t>
  </si>
  <si>
    <t>PT4027-wcap2</t>
  </si>
  <si>
    <t>PT1440-wcehp2</t>
  </si>
  <si>
    <t>PT1110-wch</t>
  </si>
  <si>
    <t>PT2189-wcpbj</t>
  </si>
  <si>
    <t>PT8463-wp3</t>
  </si>
  <si>
    <t>PT1728-wp4</t>
  </si>
  <si>
    <t>PT4392-wp4</t>
  </si>
  <si>
    <t>PT1204-wp6</t>
  </si>
  <si>
    <t>PT7229-wram2</t>
  </si>
  <si>
    <t>PT1762-wrfmmiu</t>
  </si>
  <si>
    <t>PT1814-ws?q2le</t>
  </si>
  <si>
    <t>PT7280-ws?q</t>
  </si>
  <si>
    <t>PT8743-ws?q</t>
  </si>
  <si>
    <t>PT3115-ws?qm</t>
  </si>
  <si>
    <t>PT3438-ws?q</t>
  </si>
  <si>
    <t>PT1079-ws?q</t>
  </si>
  <si>
    <t>PT2738-ws?qt</t>
  </si>
  <si>
    <t>PT1641-ws?q</t>
  </si>
  <si>
    <t>PT9950-ws?qq</t>
  </si>
  <si>
    <t>PT0663-ws?qcfp</t>
  </si>
  <si>
    <t>PT1048-ws?q</t>
  </si>
  <si>
    <t>PT7325-wtafp5</t>
  </si>
  <si>
    <t>PT8450-wtbcp3</t>
  </si>
  <si>
    <t>PT0154-wtbc</t>
  </si>
  <si>
    <t>PT9827-wtfp1</t>
  </si>
  <si>
    <t>PT4287-wthp2</t>
  </si>
  <si>
    <t>PT1714-wtlcp2</t>
  </si>
  <si>
    <t>PT4594-wtlb</t>
  </si>
  <si>
    <t>PT4609-wtloie</t>
  </si>
  <si>
    <t>PT1405-wtm</t>
  </si>
  <si>
    <t>PT0065-wtmcs</t>
  </si>
  <si>
    <t>PT7224-wtpcp2</t>
  </si>
  <si>
    <t>PT0527-wtpp3</t>
  </si>
  <si>
    <t>PT3635-wtpmp2</t>
  </si>
  <si>
    <t>PT8140-wts</t>
  </si>
  <si>
    <t>PT7213-wts</t>
  </si>
  <si>
    <t>PT7668-wtt</t>
  </si>
  <si>
    <t>PT0447-wtpehar</t>
  </si>
  <si>
    <t>PT5232-aax3</t>
  </si>
  <si>
    <t>PT2021-aax8</t>
  </si>
  <si>
    <t>PT9091-aasdiptx2</t>
  </si>
  <si>
    <t>PT8040-aez7</t>
  </si>
  <si>
    <t>PT4501-aeftx7</t>
  </si>
  <si>
    <t>PT0584-afx3</t>
  </si>
  <si>
    <t>PT5530-asx9</t>
  </si>
  <si>
    <t>PT5681-attvx3</t>
  </si>
  <si>
    <t>PT4945-cipt2ph</t>
  </si>
  <si>
    <t>PT9537-ch1</t>
  </si>
  <si>
    <t>PT3389-cptm1</t>
  </si>
  <si>
    <t>PT9333-fap</t>
  </si>
  <si>
    <t>PT0490-faex7</t>
  </si>
  <si>
    <t>PT9745-fcfitccaaddl1</t>
  </si>
  <si>
    <t>PT7639-fcf1</t>
  </si>
  <si>
    <t>PT6930-fch1</t>
  </si>
  <si>
    <t>PT9512-fchteoetebsn1</t>
  </si>
  <si>
    <t>PT7530-ffn5pp</t>
  </si>
  <si>
    <t>PT7966-ffn5p</t>
  </si>
  <si>
    <t>PT2459-ffn6p</t>
  </si>
  <si>
    <t>PT6013-ffn6p</t>
  </si>
  <si>
    <t>PT8099-ffn6p</t>
  </si>
  <si>
    <t>PT3729-ffaaeqp1</t>
  </si>
  <si>
    <t>PT9598-ffaaeqp9</t>
  </si>
  <si>
    <t>PT0769-ffddvacct</t>
  </si>
  <si>
    <t>PT1174-ffedct</t>
  </si>
  <si>
    <t>PT6172-fmm1</t>
  </si>
  <si>
    <t>PT6307-fms2</t>
  </si>
  <si>
    <t>PT7542-fo?t</t>
  </si>
  <si>
    <t>PT0809-fs5?q</t>
  </si>
  <si>
    <t>PT4730-fs5?p</t>
  </si>
  <si>
    <t>PT3868-ft4c1</t>
  </si>
  <si>
    <t>PT0214-ftaavtat1</t>
  </si>
  <si>
    <t>PT9583-ftcoombeoyaagid3</t>
  </si>
  <si>
    <t>PT2594-ftcmwmw1</t>
  </si>
  <si>
    <t>PT1911-ftcamtairnc1</t>
  </si>
  <si>
    <t>PT7031-ftdvlastfiitl4</t>
  </si>
  <si>
    <t>PT7385-fte2f1</t>
  </si>
  <si>
    <t>PT9824-fte2qpavr1</t>
  </si>
  <si>
    <t>PT2691-ftedecviaddlnr1</t>
  </si>
  <si>
    <t>PT6659-ftefc1</t>
  </si>
  <si>
    <t>PT9814-ftedfp1</t>
  </si>
  <si>
    <t>PT5731-ftgial6</t>
  </si>
  <si>
    <t>PT8924-ftgial6p4</t>
  </si>
  <si>
    <t>PT2069-ftgdfnw1</t>
  </si>
  <si>
    <t>PT6311-fthd1</t>
  </si>
  <si>
    <t>PT2871-fthm1</t>
  </si>
  <si>
    <t>PT1196-fthtcmrwalocat1</t>
  </si>
  <si>
    <t>PT4145-fthtfaafas1p2</t>
  </si>
  <si>
    <t>PT6475-fthtmcf1</t>
  </si>
  <si>
    <t>PT3103-ftitawtcahmtwau1</t>
  </si>
  <si>
    <t>PT8405-ftmboc1</t>
  </si>
  <si>
    <t>PT6846-ftmrm1</t>
  </si>
  <si>
    <t>PT0625-ftnhimodb1</t>
  </si>
  <si>
    <t>PT7169-ftpswmdccpbs1</t>
  </si>
  <si>
    <t>PT6317-ftppfssfavmta1</t>
  </si>
  <si>
    <t>PT3808-ftqamtsefow2p1</t>
  </si>
  <si>
    <t>PT6118-ftrmexm1</t>
  </si>
  <si>
    <t>PT7627-fttw1</t>
  </si>
  <si>
    <t>PT6742-ftutflaloaaumaav7</t>
  </si>
  <si>
    <t>PT3347-ftufovcfh1</t>
  </si>
  <si>
    <t>PT2512-ftuvtsmmfya1</t>
  </si>
  <si>
    <t>PT4435-m?t</t>
  </si>
  <si>
    <t>PT5488-tawbvahc7</t>
  </si>
  <si>
    <t>PT4781-tbcwcatl1</t>
  </si>
  <si>
    <t>PT9682-tbcga1</t>
  </si>
  <si>
    <t>PT8058-tbvfma1</t>
  </si>
  <si>
    <t>PT8881-tbwtsts1</t>
  </si>
  <si>
    <t>PT9428-tbedimf1</t>
  </si>
  <si>
    <t>PT3907-tcadpofacon1</t>
  </si>
  <si>
    <t>PT5356-tcaom5mvir1</t>
  </si>
  <si>
    <t>PT6597-tcghhbhpp1</t>
  </si>
  <si>
    <t>PT4499-tcptgwgiz1</t>
  </si>
  <si>
    <t>PT2031-tcccwtl1</t>
  </si>
  <si>
    <t>PT3630-tcfiv1</t>
  </si>
  <si>
    <t>PT0669-tcamttsw1</t>
  </si>
  <si>
    <t>PT6811-tcbwlcau1</t>
  </si>
  <si>
    <t>PT6513-tcfcfpt21</t>
  </si>
  <si>
    <t>PT7965-tcns7p1</t>
  </si>
  <si>
    <t>PT2580-tcntw1</t>
  </si>
  <si>
    <t>PT0537-tclfms1</t>
  </si>
  <si>
    <t>PT5992-tdvdhtamdfac1</t>
  </si>
  <si>
    <t>PT7038-tdvlsfarwpon1</t>
  </si>
  <si>
    <t>PT3203-tdv1</t>
  </si>
  <si>
    <t>PT1176-tdiiv1</t>
  </si>
  <si>
    <t>PT4820-tdrips1</t>
  </si>
  <si>
    <t>PT0408-tdadtbm1</t>
  </si>
  <si>
    <t>PT6753-tdfpuptum1</t>
  </si>
  <si>
    <t>PT4653-tdrwmc1</t>
  </si>
  <si>
    <t>PT0492-tds1</t>
  </si>
  <si>
    <t>PT3564-tdtd2</t>
  </si>
  <si>
    <t>PT6765-te2f1</t>
  </si>
  <si>
    <t>PT8179-ted1</t>
  </si>
  <si>
    <t>PT1359-teprtcspcw1</t>
  </si>
  <si>
    <t>PT2654-tfpopow1</t>
  </si>
  <si>
    <t>PT7894-tgisnwwtind7</t>
  </si>
  <si>
    <t>PT6180-tgrbotidc1</t>
  </si>
  <si>
    <t>PT6881-tgomifptrf4</t>
  </si>
  <si>
    <t>PT8588-tgtprost1</t>
  </si>
  <si>
    <t>PT2398-tha1</t>
  </si>
  <si>
    <t>PT2053-thdiccoftanodw1</t>
  </si>
  <si>
    <t>PT2064-thdictcbasbc1</t>
  </si>
  <si>
    <t>PT8512-thtasi21</t>
  </si>
  <si>
    <t>PT3432-thtafalamasfaddl1</t>
  </si>
  <si>
    <t>PT9722-thteabrbotcvotar1</t>
  </si>
  <si>
    <t>PT8052-thtspbwrtm7</t>
  </si>
  <si>
    <t>PT6259-thtugiatoag2</t>
  </si>
  <si>
    <t>PT7399-thdie8</t>
  </si>
  <si>
    <t>PT0524-thtt6</t>
  </si>
  <si>
    <t>PT0411-tiritmse28</t>
  </si>
  <si>
    <t>PT4023-tixhtgcdapdl1</t>
  </si>
  <si>
    <t>PT0015-tmytfedoyiararcaod1</t>
  </si>
  <si>
    <t>PT1663-tmd1</t>
  </si>
  <si>
    <t>PT2685-tnshwc1</t>
  </si>
  <si>
    <t>PT3800-toapuawcvv3</t>
  </si>
  <si>
    <t>PT2273-towajtsc1</t>
  </si>
  <si>
    <t>PT1205-tpthhtsdtas1</t>
  </si>
  <si>
    <t>PT1234-tputsdfaw9</t>
  </si>
  <si>
    <t>PT0870-trtdc1</t>
  </si>
  <si>
    <t>PT0129-tren09fats1</t>
  </si>
  <si>
    <t>PT7571-tsctbctts1</t>
  </si>
  <si>
    <t>PT7774-tssapcv1</t>
  </si>
  <si>
    <t>PT3118-tswcltagtctiatv1</t>
  </si>
  <si>
    <t>PT4426-tsvf1</t>
  </si>
  <si>
    <t>PT6562-tssapodl1</t>
  </si>
  <si>
    <t>PT2475-ttpcc1</t>
  </si>
  <si>
    <t>PT5930-ttmesaadic1</t>
  </si>
  <si>
    <t>PT1882-tug1</t>
  </si>
  <si>
    <t>PT0416-tveiel1</t>
  </si>
  <si>
    <t>PT5411-tvcsccef1</t>
  </si>
  <si>
    <t>PT6244-tvcfcsrn1</t>
  </si>
  <si>
    <t>PT8318-tvlc1</t>
  </si>
  <si>
    <t>PT9429-tvpsoeubnai1</t>
  </si>
  <si>
    <t>PT7671-tvfnbv9</t>
  </si>
  <si>
    <t>PT3629-tvtlwst1</t>
  </si>
  <si>
    <t>PT1251-twnfdaldotm1</t>
  </si>
  <si>
    <t>PT3004-twpbev1</t>
  </si>
  <si>
    <t>PT1844-twpmrm1</t>
  </si>
  <si>
    <t>PT8333-tziompc5</t>
  </si>
  <si>
    <t>PT5723-w2009swtkyaup</t>
  </si>
  <si>
    <t>PT9949-w200wtp</t>
  </si>
  <si>
    <t>PT1474-w212wtu</t>
  </si>
  <si>
    <t>PT6271-w202rpll</t>
  </si>
  <si>
    <t>PT2332-w200pfis</t>
  </si>
  <si>
    <t>PT5538-w213isept</t>
  </si>
  <si>
    <t>PT8885-w210uptldovg</t>
  </si>
  <si>
    <t>PT6586-w211ecfbc</t>
  </si>
  <si>
    <t>PT3412-w200ehe</t>
  </si>
  <si>
    <t>PT1232-w200mppf</t>
  </si>
  <si>
    <t>PT1348-w202hfewp</t>
  </si>
  <si>
    <t>PT6066-w2</t>
  </si>
  <si>
    <t>PT3839-w20</t>
  </si>
  <si>
    <t>PT5751-w2001r</t>
  </si>
  <si>
    <t>PT4665-w201sonc</t>
  </si>
  <si>
    <t>PT8456-w201elwe</t>
  </si>
  <si>
    <t>PT6119-w210acfh</t>
  </si>
  <si>
    <t>PT8347-w213boco2</t>
  </si>
  <si>
    <t>PT6310-w202mae</t>
  </si>
  <si>
    <t>PT8933-w202esdc</t>
  </si>
  <si>
    <t>PT7403-w200elfue</t>
  </si>
  <si>
    <t>PT1012-w2</t>
  </si>
  <si>
    <t>PT6045-wcep8</t>
  </si>
  <si>
    <t>PT2029-wcfc</t>
  </si>
  <si>
    <t>PT5356-wcptcp2</t>
  </si>
  <si>
    <t>PT3411-wcq</t>
  </si>
  <si>
    <t>PT9670-wede&amp;omt2ed w&amp;ify pw</t>
  </si>
  <si>
    <t>PT1596-wp4</t>
  </si>
  <si>
    <t>PT2533-ws?q</t>
  </si>
  <si>
    <t>PT9491-ws?q</t>
  </si>
  <si>
    <t>PT3413-ws?q</t>
  </si>
  <si>
    <t>PT9542-ws?qs</t>
  </si>
  <si>
    <t>PT5428-ws?qct</t>
  </si>
  <si>
    <t>PT5149-ws?qs</t>
  </si>
  <si>
    <t>PT5254-ws?qefwe</t>
  </si>
  <si>
    <t>PT1490-ws?qed</t>
  </si>
  <si>
    <t>PT8664-ws?qtc</t>
  </si>
  <si>
    <t>PT6079-ws?q</t>
  </si>
  <si>
    <t>PT2506-ws?qbce</t>
  </si>
  <si>
    <t>PT9490-ws?qtie</t>
  </si>
  <si>
    <t>PT0325-ws?qce2</t>
  </si>
  <si>
    <t>PT9960-ws?qaie</t>
  </si>
  <si>
    <t>PT7647-wtaep2</t>
  </si>
  <si>
    <t>PT2700-wtal</t>
  </si>
  <si>
    <t>PT1471-wtc</t>
  </si>
  <si>
    <t>PT8058-wtci</t>
  </si>
  <si>
    <t>PT9107-wtccfp2</t>
  </si>
  <si>
    <t>PT0477-wtdct</t>
  </si>
  <si>
    <t>PT8722-wtfmp2</t>
  </si>
  <si>
    <t>PT5767-wtfp1</t>
  </si>
  <si>
    <t>PT5538-wtfp1</t>
  </si>
  <si>
    <t>PT0490-wti</t>
  </si>
  <si>
    <t>PT0066-wtn</t>
  </si>
  <si>
    <t>PT5573-wtpl</t>
  </si>
  <si>
    <t>PT6238-wtq</t>
  </si>
  <si>
    <t>PT1135-wts</t>
  </si>
  <si>
    <t>PT6154-wtt</t>
  </si>
  <si>
    <t>PT6478-wtt</t>
  </si>
  <si>
    <t>PT4123-wtup</t>
  </si>
  <si>
    <t>PT6385-wtwie</t>
  </si>
  <si>
    <t>PT5114-acd</t>
  </si>
  <si>
    <t>PT8305-al</t>
  </si>
  <si>
    <t>PT1221-a2cfptftx4</t>
  </si>
  <si>
    <t>PT5076-a8mbp5</t>
  </si>
  <si>
    <t>PT2808-abx4</t>
  </si>
  <si>
    <t>PT3936-acmdtwfoacox3</t>
  </si>
  <si>
    <t>PT3064-aex1</t>
  </si>
  <si>
    <t>PT5476-aetx9</t>
  </si>
  <si>
    <t>PT4341-aex3</t>
  </si>
  <si>
    <t>PT9525-afx3</t>
  </si>
  <si>
    <t>PT2050-alx1</t>
  </si>
  <si>
    <t>PT7613-ard1x2</t>
  </si>
  <si>
    <t>PT8813-asx2</t>
  </si>
  <si>
    <t>PT1937-ast1x4</t>
  </si>
  <si>
    <t>PT5121-atx6</t>
  </si>
  <si>
    <t>PT3220-cphm1</t>
  </si>
  <si>
    <t>PT1760-fap</t>
  </si>
  <si>
    <t>PT8588-fagex1</t>
  </si>
  <si>
    <t>PT1500-fagrx1</t>
  </si>
  <si>
    <t>PT4164-favx2</t>
  </si>
  <si>
    <t>PT4109-fcmld1</t>
  </si>
  <si>
    <t>PT7982-ffn5pp</t>
  </si>
  <si>
    <t>PT2100-ffn5p</t>
  </si>
  <si>
    <t>PT1390-ffn5p</t>
  </si>
  <si>
    <t>PT8745-ffn5p</t>
  </si>
  <si>
    <t>PT7282-ffn6p</t>
  </si>
  <si>
    <t>PT7632-ffn6p</t>
  </si>
  <si>
    <t>PT5824-ffn6p</t>
  </si>
  <si>
    <t>PT4000-ffqacopp2</t>
  </si>
  <si>
    <t>PT2304-fhs</t>
  </si>
  <si>
    <t>PT8174-fms2</t>
  </si>
  <si>
    <t>PT9713-fmsk1</t>
  </si>
  <si>
    <t>PT3539-fs6?q</t>
  </si>
  <si>
    <t>PT6865-fs6?p</t>
  </si>
  <si>
    <t>PT7503-ftau1</t>
  </si>
  <si>
    <t>PT0355-ftdbq1</t>
  </si>
  <si>
    <t>PT9503-fteavm1</t>
  </si>
  <si>
    <t>PT4209-fthiy2p3</t>
  </si>
  <si>
    <t>PT2549-fthwfdaob1</t>
  </si>
  <si>
    <t>PT9579-fthcisagon1</t>
  </si>
  <si>
    <t>PT7642-ftlansvfmc1</t>
  </si>
  <si>
    <t>PT3218-ftmtcastdfosto1</t>
  </si>
  <si>
    <t>PT7306-ftmtlfaiiwhiw1</t>
  </si>
  <si>
    <t>PT2368-ftnh3chew1p2</t>
  </si>
  <si>
    <t>PT6061-ftpfiswa1</t>
  </si>
  <si>
    <t>PT9875-ftptfl1</t>
  </si>
  <si>
    <t>PT5167-ftsbsttfl1</t>
  </si>
  <si>
    <t>PT3836-ftufvq5</t>
  </si>
  <si>
    <t>PT4362-ftvmfmm1</t>
  </si>
  <si>
    <t>PT9167-ftvstoaef1</t>
  </si>
  <si>
    <t>PT7450-ftvtkwcahd1</t>
  </si>
  <si>
    <t>PT1151-ftwtmasmwdwg1</t>
  </si>
  <si>
    <t>PT3337-fer</t>
  </si>
  <si>
    <t>PT9983-fvmp4</t>
  </si>
  <si>
    <t>PT0430-mjc1</t>
  </si>
  <si>
    <t>PT3826-tatrmac1</t>
  </si>
  <si>
    <t>PT3968-tactvv1</t>
  </si>
  <si>
    <t>PT6876-taxsabctec1</t>
  </si>
  <si>
    <t>PT5250-tagiae1</t>
  </si>
  <si>
    <t>PT8556-tauciaes1</t>
  </si>
  <si>
    <t>PT8454-tadcf1</t>
  </si>
  <si>
    <t>PT6995-taewed1</t>
  </si>
  <si>
    <t>PT7888-tbwtamldie1</t>
  </si>
  <si>
    <t>PT4293-tcotie1</t>
  </si>
  <si>
    <t>PT0781-tcidt1</t>
  </si>
  <si>
    <t>PT4293-tccfmpiampisc1</t>
  </si>
  <si>
    <t>PT0085-tcabtf1</t>
  </si>
  <si>
    <t>PT8495-tcycjte1</t>
  </si>
  <si>
    <t>PT6558-tcaocboacv1</t>
  </si>
  <si>
    <t>PT9714-tcscc1</t>
  </si>
  <si>
    <t>PT1110-tcdfmwisw1</t>
  </si>
  <si>
    <t>PT9066-tcdapad1p1</t>
  </si>
  <si>
    <t>PT4286-tcdfawiddfcaapirs1</t>
  </si>
  <si>
    <t>PT2317-tcdfowtauv1</t>
  </si>
  <si>
    <t>PT8163-tcoscc1</t>
  </si>
  <si>
    <t>PT5478-tcudfcwtow1</t>
  </si>
  <si>
    <t>PT1570-tcbcwtdbif1</t>
  </si>
  <si>
    <t>PT4014-tcapvfr9</t>
  </si>
  <si>
    <t>PT2125-tceb4soiasbc1</t>
  </si>
  <si>
    <t>PT6056-tdfrbs1</t>
  </si>
  <si>
    <t>PT0052-tdttev1</t>
  </si>
  <si>
    <t>PT0108-tdcdbxacc1</t>
  </si>
  <si>
    <t>PT4895-tdvfmcu1</t>
  </si>
  <si>
    <t>PT0764-tdboss1p2</t>
  </si>
  <si>
    <t>PT1764-tddacbwv1</t>
  </si>
  <si>
    <t>PT0625-tdsbiefpi5</t>
  </si>
  <si>
    <t>PT5084-tdv1</t>
  </si>
  <si>
    <t>PT3384-tetcif1</t>
  </si>
  <si>
    <t>PT3759-te2vmcba1</t>
  </si>
  <si>
    <t>PT9520-tedttbdtous1</t>
  </si>
  <si>
    <t>PT2009-temh1</t>
  </si>
  <si>
    <t>PT4430-testcdsoawb1</t>
  </si>
  <si>
    <t>PT6805-tedfd1</t>
  </si>
  <si>
    <t>PT9787-temdisw1</t>
  </si>
  <si>
    <t>PT0835-tf123vfalarac8</t>
  </si>
  <si>
    <t>PT1919-tfdvi18d1</t>
  </si>
  <si>
    <t>PT9942-tfav1</t>
  </si>
  <si>
    <t>PT7159-tfc0soibohl1</t>
  </si>
  <si>
    <t>PT4876-tffauobd1</t>
  </si>
  <si>
    <t>PT1014-tgaswxsc5</t>
  </si>
  <si>
    <t>PT2576-tgtsfssdiasc1</t>
  </si>
  <si>
    <t>PT5308-tgcl1</t>
  </si>
  <si>
    <t>PT2815-thmadpst1</t>
  </si>
  <si>
    <t>PT3999-thnisssccw5</t>
  </si>
  <si>
    <t>PT5188-thwias1</t>
  </si>
  <si>
    <t>PT4573-thwlpue1</t>
  </si>
  <si>
    <t>PT4574-thciecimwe21</t>
  </si>
  <si>
    <t>PT7714-thcygmswattac1</t>
  </si>
  <si>
    <t>PT9002-thdiutfi1</t>
  </si>
  <si>
    <t>PT4049-thtcdftptuv1</t>
  </si>
  <si>
    <t>PT5250-thtfahvamc1</t>
  </si>
  <si>
    <t>PT1524-thtfffps1</t>
  </si>
  <si>
    <t>PT0561-thtfsalvawrr1</t>
  </si>
  <si>
    <t>PT4857-thtgduvicwces1</t>
  </si>
  <si>
    <t>PT7926-thtiaoeanv1</t>
  </si>
  <si>
    <t>PT4354-thtmaad1</t>
  </si>
  <si>
    <t>PT1380-thtmapgh1</t>
  </si>
  <si>
    <t>PT9563-thtramawscvc1</t>
  </si>
  <si>
    <t>PT4851-ticqgtw1</t>
  </si>
  <si>
    <t>PT1274-ticiptcf1</t>
  </si>
  <si>
    <t>PT6301-tivtpct1</t>
  </si>
  <si>
    <t>PT5122-tlilowl4</t>
  </si>
  <si>
    <t>PT5136-tltffiaa1</t>
  </si>
  <si>
    <t>PT1004-tmfcttzocp1</t>
  </si>
  <si>
    <t>PT0799-tmtwdalucb1</t>
  </si>
  <si>
    <t>PT0227-tmtdcffaddbutasfl1</t>
  </si>
  <si>
    <t>PT7022-tmdoctac1</t>
  </si>
  <si>
    <t>PT9409-tmesvortaragtf1</t>
  </si>
  <si>
    <t>PT0828-tmttf1</t>
  </si>
  <si>
    <t>PT3826-tmimimc1</t>
  </si>
  <si>
    <t>PT0891-tmpwcie5</t>
  </si>
  <si>
    <t>PT9814-tmis1</t>
  </si>
  <si>
    <t>PT8653-tmmaat1</t>
  </si>
  <si>
    <t>PT3054-tmvuoimf1</t>
  </si>
  <si>
    <t>PT2505-tnaibest9</t>
  </si>
  <si>
    <t>PT8801-tniswmgtetf1</t>
  </si>
  <si>
    <t>PT3224-tnehpccih1</t>
  </si>
  <si>
    <t>PT3009-tor1</t>
  </si>
  <si>
    <t>PT6550-tpvaf1</t>
  </si>
  <si>
    <t>PT2103-tpdtpfe1</t>
  </si>
  <si>
    <t>PT7624-tptmfoacootvs1</t>
  </si>
  <si>
    <t>PT5751-tpqedeir1</t>
  </si>
  <si>
    <t>PT5367-tpqb9</t>
  </si>
  <si>
    <t>PT3107-tpafiaf1</t>
  </si>
  <si>
    <t>PT4481-tpts1</t>
  </si>
  <si>
    <t>PT0008-trvr1</t>
  </si>
  <si>
    <t>PT3971-trapfaihtiih1</t>
  </si>
  <si>
    <t>PT0585-trte1tm1</t>
  </si>
  <si>
    <t>PT1112-tsctsev6</t>
  </si>
  <si>
    <t>PT1587-tsimt1</t>
  </si>
  <si>
    <t>PT1855-tswvamadv1</t>
  </si>
  <si>
    <t>PT1153-tsams1</t>
  </si>
  <si>
    <t>PT1360-tscwal1</t>
  </si>
  <si>
    <t>PT4273-ttts1</t>
  </si>
  <si>
    <t>PT1524-ttvbosc1</t>
  </si>
  <si>
    <t>PT5824-tucnttob1</t>
  </si>
  <si>
    <t>PT3253-tuahpaie2</t>
  </si>
  <si>
    <t>PT9203-tuwws9</t>
  </si>
  <si>
    <t>PT7244-tvctamwps1</t>
  </si>
  <si>
    <t>PT0449-tvctrdigae1</t>
  </si>
  <si>
    <t>PT1863-tvmwhtdwaw1</t>
  </si>
  <si>
    <t>PT7283-tvthm1</t>
  </si>
  <si>
    <t>PT5951-tvumwam1</t>
  </si>
  <si>
    <t>PT2303-tabgcbb//cowa&amp;</t>
  </si>
  <si>
    <t>PT9979-w202rb</t>
  </si>
  <si>
    <t>PT4865-w202sntdcf</t>
  </si>
  <si>
    <t>PT7885-w2013yac</t>
  </si>
  <si>
    <t>PT7745-w201dndiasam</t>
  </si>
  <si>
    <t>PT1567-w200coabgr</t>
  </si>
  <si>
    <t>PT5600-w201wei</t>
  </si>
  <si>
    <t>PT1070-w202als</t>
  </si>
  <si>
    <t>PT5626-w202ia</t>
  </si>
  <si>
    <t>PT3674-w211pwrfl</t>
  </si>
  <si>
    <t>PT9576-w2125vtiy</t>
  </si>
  <si>
    <t>PT8709-w200elj</t>
  </si>
  <si>
    <t>PT3497-w202tmbbc</t>
  </si>
  <si>
    <t>PT8655-w210eds</t>
  </si>
  <si>
    <t>PT6026-w202edt3coieddvex</t>
  </si>
  <si>
    <t>PT1747-w202bi</t>
  </si>
  <si>
    <t>PT5292-w211eldc</t>
  </si>
  <si>
    <t>PT7231-w201fmsbd</t>
  </si>
  <si>
    <t>PT9246-w202espgujn</t>
  </si>
  <si>
    <t>PT1739-w210efpmd</t>
  </si>
  <si>
    <t>PT2831-w203</t>
  </si>
  <si>
    <t>PT1692-w201fc0refasatfbonp3</t>
  </si>
  <si>
    <t>PT8792-w20</t>
  </si>
  <si>
    <t>PT9575-wcecp2</t>
  </si>
  <si>
    <t>PT0926-wcep9</t>
  </si>
  <si>
    <t>PT5588-wfmt?tc0</t>
  </si>
  <si>
    <t>PT7586-wm</t>
  </si>
  <si>
    <t>PT7434-wp4</t>
  </si>
  <si>
    <t>PT3335-wp4</t>
  </si>
  <si>
    <t>PT3104-wp4</t>
  </si>
  <si>
    <t>PT2909-wp5</t>
  </si>
  <si>
    <t>PT1911-wp5</t>
  </si>
  <si>
    <t>PT1857-wp6</t>
  </si>
  <si>
    <t>PT8081-ws?qce</t>
  </si>
  <si>
    <t>PT9024-ws?qc</t>
  </si>
  <si>
    <t>PT1352-ws?qfieuf</t>
  </si>
  <si>
    <t>PT9563-ws?qt</t>
  </si>
  <si>
    <t>PT4077-ws?qffe</t>
  </si>
  <si>
    <t>PT1123-ws?qt</t>
  </si>
  <si>
    <t>PT2606-ws?qe</t>
  </si>
  <si>
    <t>PT7438-ws?qce</t>
  </si>
  <si>
    <t>PT6449-ws?qm</t>
  </si>
  <si>
    <t>PT1202-ws?qf</t>
  </si>
  <si>
    <t>PT6865-ws?qmtd</t>
  </si>
  <si>
    <t>PT9509-ws?qmt</t>
  </si>
  <si>
    <t>PT7712-ws?q</t>
  </si>
  <si>
    <t>PT6830-ws?qae</t>
  </si>
  <si>
    <t>PT8599-ws?q</t>
  </si>
  <si>
    <t>PT8657-ws?qoe</t>
  </si>
  <si>
    <t>PT9382-ws?qfv</t>
  </si>
  <si>
    <t>PT9110-wtas</t>
  </si>
  <si>
    <t>PT9278-wta</t>
  </si>
  <si>
    <t>PT0699-wtc</t>
  </si>
  <si>
    <t>PT4059-wtcfp6</t>
  </si>
  <si>
    <t>PT9513-wteb</t>
  </si>
  <si>
    <t>PT1287-wte2</t>
  </si>
  <si>
    <t>PT4937-wtff</t>
  </si>
  <si>
    <t>PT5348-wtfl</t>
  </si>
  <si>
    <t>PT3868-wtfcp3</t>
  </si>
  <si>
    <t>PT5187-wtf</t>
  </si>
  <si>
    <t>PT5669-wtf</t>
  </si>
  <si>
    <t>PT1391-wtm</t>
  </si>
  <si>
    <t>PT7190-wtmdt</t>
  </si>
  <si>
    <t>PT4906-wtoc</t>
  </si>
  <si>
    <t>PT4129-wtp</t>
  </si>
  <si>
    <t>PT6698-wtptp2</t>
  </si>
  <si>
    <t>PT4054-wtpt</t>
  </si>
  <si>
    <t>PT1914-wtqat</t>
  </si>
  <si>
    <t>PT6160-wtvc</t>
  </si>
  <si>
    <t>PT4694-wtw</t>
  </si>
  <si>
    <t>PT2813-acx9</t>
  </si>
  <si>
    <t>PT6160-adcx4</t>
  </si>
  <si>
    <t>PT3197-alsepox5</t>
  </si>
  <si>
    <t>PT0244-amfvidrwtwsfdacox4</t>
  </si>
  <si>
    <t>PT6570-amtwx3</t>
  </si>
  <si>
    <t>PT4631-aptx3</t>
  </si>
  <si>
    <t>PT3167-asrx3</t>
  </si>
  <si>
    <t>PT2356-asbgcx3</t>
  </si>
  <si>
    <t>PT8045-asx1</t>
  </si>
  <si>
    <t>PT6129-asj5</t>
  </si>
  <si>
    <t>PT8326-atx5</t>
  </si>
  <si>
    <t>PT4345-atdx3</t>
  </si>
  <si>
    <t>PT9506-co1</t>
  </si>
  <si>
    <t>PT5625-cphmit1</t>
  </si>
  <si>
    <t>PT7452-cptm1</t>
  </si>
  <si>
    <t>PT0083-fa3j1</t>
  </si>
  <si>
    <t>PT9147-famcx9</t>
  </si>
  <si>
    <t>PT3458-famrmfhx9</t>
  </si>
  <si>
    <t>PT9247-fchhnsh1</t>
  </si>
  <si>
    <t>PT3163-fchs1</t>
  </si>
  <si>
    <t>PT0305-fch1</t>
  </si>
  <si>
    <t>PT8304-fcphm1</t>
  </si>
  <si>
    <t>PT9724-fcphm1</t>
  </si>
  <si>
    <t>PT1498-fcptm1</t>
  </si>
  <si>
    <t>PT4078-fcuhrim1</t>
  </si>
  <si>
    <t>PT3687-ffn5p</t>
  </si>
  <si>
    <t>PT5178-ffn5pp</t>
  </si>
  <si>
    <t>PT9411-ffn5p</t>
  </si>
  <si>
    <t>PT8550-ffn5p</t>
  </si>
  <si>
    <t>PT4489-ffn6p</t>
  </si>
  <si>
    <t>PT7551-ffaaeqp1</t>
  </si>
  <si>
    <t>PT0422-ffec?o</t>
  </si>
  <si>
    <t>PT1052-ffvmp1</t>
  </si>
  <si>
    <t>PT8873-fma1</t>
  </si>
  <si>
    <t>PT3621-fmbb1</t>
  </si>
  <si>
    <t>PT7189-fmkn1</t>
  </si>
  <si>
    <t>PT2825-fmpn1</t>
  </si>
  <si>
    <t>PT0678-fms5</t>
  </si>
  <si>
    <t>PT4068-fms1</t>
  </si>
  <si>
    <t>PT8185-fmu1</t>
  </si>
  <si>
    <t>PT4431-fp1si</t>
  </si>
  <si>
    <t>PT6357-fs5</t>
  </si>
  <si>
    <t>PT9434-fs5</t>
  </si>
  <si>
    <t>PT8448-fs5?p</t>
  </si>
  <si>
    <t>PT5267-fs6?q</t>
  </si>
  <si>
    <t>PT2947-ftcrbolim1</t>
  </si>
  <si>
    <t>PT7701-ftcamipecieb1</t>
  </si>
  <si>
    <t>PT7052-ftdie1</t>
  </si>
  <si>
    <t>PT7889-ftdvlsfarwpon1</t>
  </si>
  <si>
    <t>PT3344-ftdddlisw6</t>
  </si>
  <si>
    <t>PT1428-ftdddwlt1</t>
  </si>
  <si>
    <t>PT5740-ftdm1</t>
  </si>
  <si>
    <t>PT8899-ftdroc1</t>
  </si>
  <si>
    <t>PT4964-ftemwde1</t>
  </si>
  <si>
    <t>PT1046-fte2tncdaffwe1</t>
  </si>
  <si>
    <t>PT7330-ftfc0tdbtlaei1</t>
  </si>
  <si>
    <t>PT6449-ftfc0ilc1p2</t>
  </si>
  <si>
    <t>PT2911-ftftcas1</t>
  </si>
  <si>
    <t>PT2083-ftghm1</t>
  </si>
  <si>
    <t>PT1998-fthwedafi1</t>
  </si>
  <si>
    <t>PT9971-fthciga1</t>
  </si>
  <si>
    <t>PT0539-fthciga1</t>
  </si>
  <si>
    <t>PT2872-fthcisuewidafd1</t>
  </si>
  <si>
    <t>PT5971-fthteabrbotcvotar1</t>
  </si>
  <si>
    <t>PT4922-fththeai3sghthh8</t>
  </si>
  <si>
    <t>PT6594-fthtlmdcduo1</t>
  </si>
  <si>
    <t>PT1849-ftmtcpbocd1</t>
  </si>
  <si>
    <t>PT8013-ftnaftcarocovs1</t>
  </si>
  <si>
    <t>PT8193-ftphmfptec1</t>
  </si>
  <si>
    <t>PT3448-ftpemsdcbewmias1</t>
  </si>
  <si>
    <t>PT9097-ftpthrachv1</t>
  </si>
  <si>
    <t>PT9261-ftrbomt1cwto1</t>
  </si>
  <si>
    <t>PT7968-ftsmdfat1</t>
  </si>
  <si>
    <t>PT9593-ftsdamefbofciv1</t>
  </si>
  <si>
    <t>PT4559-fttd2</t>
  </si>
  <si>
    <t>PT2702-ftuetpapfs1</t>
  </si>
  <si>
    <t>PT5908-ftvctgocuediv1</t>
  </si>
  <si>
    <t>PT1163-ftveipbrfaic1</t>
  </si>
  <si>
    <t>PT5282-ftvt3pp1</t>
  </si>
  <si>
    <t>PT0906-ftvpie5</t>
  </si>
  <si>
    <t>PT5842-ftvi1</t>
  </si>
  <si>
    <t>PT6680-ftwftu1</t>
  </si>
  <si>
    <t>PT1311-ftwtmrn1</t>
  </si>
  <si>
    <t>PT6006-faaeq?o</t>
  </si>
  <si>
    <t>PT3965-fedp2o</t>
  </si>
  <si>
    <t>PT7238-fvmp7</t>
  </si>
  <si>
    <t>PT5705-fvmp8</t>
  </si>
  <si>
    <t>PT3150-fophbb-af1psws6</t>
  </si>
  <si>
    <t>PT7114-fotdcc1-asdtdws6</t>
  </si>
  <si>
    <t>PT3342-ms1</t>
  </si>
  <si>
    <t>PT2509-ms5</t>
  </si>
  <si>
    <t>PT5676-s5?q</t>
  </si>
  <si>
    <t>PT0879-taavloabc1</t>
  </si>
  <si>
    <t>PT1423-talnttldl1</t>
  </si>
  <si>
    <t>PT6863-taofocostcvic1</t>
  </si>
  <si>
    <t>PT8749-tadapdoem1</t>
  </si>
  <si>
    <t>PT4253-tactcdv1</t>
  </si>
  <si>
    <t>PT4699-tbc1</t>
  </si>
  <si>
    <t>PT4518-tbft1</t>
  </si>
  <si>
    <t>PT5090-tbs1</t>
  </si>
  <si>
    <t>PT7540-tcoqs1</t>
  </si>
  <si>
    <t>PT7910-tcavb1</t>
  </si>
  <si>
    <t>PT1920-tcbtd1</t>
  </si>
  <si>
    <t>PT5071-tct1</t>
  </si>
  <si>
    <t>PT1946-tcsws7</t>
  </si>
  <si>
    <t>PT9844-tcvamf1</t>
  </si>
  <si>
    <t>PT7781-tcif1</t>
  </si>
  <si>
    <t>PT6288-tcfdnr1</t>
  </si>
  <si>
    <t>PT2609-tcfhboc1</t>
  </si>
  <si>
    <t>PT2685-tcapwinw1</t>
  </si>
  <si>
    <t>PT4849-tcdftwtmwa1</t>
  </si>
  <si>
    <t>PT7358-tcpiiet1</t>
  </si>
  <si>
    <t>PT9869-tcc1</t>
  </si>
  <si>
    <t>PT8291-tccs1</t>
  </si>
  <si>
    <t>PT5324-tcnositos1</t>
  </si>
  <si>
    <t>PT9148-tctoiar1</t>
  </si>
  <si>
    <t>PT6455-tcf3</t>
  </si>
  <si>
    <t>PT8661-tcamipecieb1</t>
  </si>
  <si>
    <t>PT8654-tcoaefue6</t>
  </si>
  <si>
    <t>PT9741-tdvacbwnr1</t>
  </si>
  <si>
    <t>PT8320-tdv1</t>
  </si>
  <si>
    <t>PT6863-tdaner1</t>
  </si>
  <si>
    <t>PT2377-tdrimdw1</t>
  </si>
  <si>
    <t>PT0036-tdccbwcu1</t>
  </si>
  <si>
    <t>PT1763-tdbmv1</t>
  </si>
  <si>
    <t>PT8845-tdadamasie1</t>
  </si>
  <si>
    <t>PT9393-tdbcwnpc1</t>
  </si>
  <si>
    <t>PT6719-tddlouvwhc1</t>
  </si>
  <si>
    <t>PT4420-tesssst1</t>
  </si>
  <si>
    <t>PT1512-te2d0aainisn1</t>
  </si>
  <si>
    <t>PT8452-tedd1</t>
  </si>
  <si>
    <t>PT7217-tefaafcvsio1</t>
  </si>
  <si>
    <t>PT5111-teftcdiro1</t>
  </si>
  <si>
    <t>PT9325-teftdtsptahlonc1</t>
  </si>
  <si>
    <t>PT7724-tefb1</t>
  </si>
  <si>
    <t>PT6329-temfedfdw1</t>
  </si>
  <si>
    <t>PT1679-tewpccr1</t>
  </si>
  <si>
    <t>PT3897-tftpoial1</t>
  </si>
  <si>
    <t>PT6331-tfadoadmy1</t>
  </si>
  <si>
    <t>PT9717-tfc0aasdtp1d1</t>
  </si>
  <si>
    <t>PT9052-tffva1</t>
  </si>
  <si>
    <t>PT3382-tfmsp1</t>
  </si>
  <si>
    <t>PT2393-tftrapvbor6</t>
  </si>
  <si>
    <t>PT3312-tgsnoatiaus1</t>
  </si>
  <si>
    <t>PT5265-tgwdra3v4</t>
  </si>
  <si>
    <t>PT5078-tgu1</t>
  </si>
  <si>
    <t>PT2227-thnoffs1</t>
  </si>
  <si>
    <t>PT9716-thcbofc1</t>
  </si>
  <si>
    <t>PT4091-thcwcdrisf1</t>
  </si>
  <si>
    <t>PT2986-thdymtircifotlb4</t>
  </si>
  <si>
    <t>PT9833-thtalcctac1</t>
  </si>
  <si>
    <t>PT2001-thtcacdftc1</t>
  </si>
  <si>
    <t>PT1178-thtcbcie2fmd1p2</t>
  </si>
  <si>
    <t>PT4571-thtccltie1</t>
  </si>
  <si>
    <t>PT7983-thtcsccwdsv1</t>
  </si>
  <si>
    <t>PT8668-thtsmrfacs1</t>
  </si>
  <si>
    <t>PT9218-thtutfmwuv1</t>
  </si>
  <si>
    <t>PT7440-thvw1</t>
  </si>
  <si>
    <t>PT7236-tiwtcapcuetlip1</t>
  </si>
  <si>
    <t>PT5952-tiamre1</t>
  </si>
  <si>
    <t>PT7035-tieac1</t>
  </si>
  <si>
    <t>PT4325-tipibie1</t>
  </si>
  <si>
    <t>PT8963-tioos1</t>
  </si>
  <si>
    <t>PT0306-tjcvfawtaw1</t>
  </si>
  <si>
    <t>PT8934-tlcade1</t>
  </si>
  <si>
    <t>PT4494-tmnrsigacl1</t>
  </si>
  <si>
    <t>PT1747-tmtdffs1</t>
  </si>
  <si>
    <t>PT2873-tmtsmbwvc1</t>
  </si>
  <si>
    <t>PT4469-tmtwdbawad1</t>
  </si>
  <si>
    <t>PT2400-tmrav1</t>
  </si>
  <si>
    <t>PT1924-tnmtpoacntttpid7</t>
  </si>
  <si>
    <t>PT0676-tnupr2</t>
  </si>
  <si>
    <t>PT1813-toetaafwd1</t>
  </si>
  <si>
    <t>PT2617-tpfcin1</t>
  </si>
  <si>
    <t>PT5295-tptcfdnuar9</t>
  </si>
  <si>
    <t>PT7545-tpw1</t>
  </si>
  <si>
    <t>PT8817-tpatiaciwar1</t>
  </si>
  <si>
    <t>PT3346-trbomt1cwto1</t>
  </si>
  <si>
    <t>PT8441-traacwuis1</t>
  </si>
  <si>
    <t>PT3468-trdrbavfoi1</t>
  </si>
  <si>
    <t>PT4658-trbsduef1</t>
  </si>
  <si>
    <t>PT4241-tral1</t>
  </si>
  <si>
    <t>PT7915-trgs1</t>
  </si>
  <si>
    <t>PT9163-trhftsda1</t>
  </si>
  <si>
    <t>PT2881-trmiwolvraiotsp1</t>
  </si>
  <si>
    <t>PT9957-trdlbomumwam1</t>
  </si>
  <si>
    <t>PT2917-traet6</t>
  </si>
  <si>
    <t>PT4997-trttwaro3d1</t>
  </si>
  <si>
    <t>PT6522-trmiow1</t>
  </si>
  <si>
    <t>PT4494-tssisfde1</t>
  </si>
  <si>
    <t>PT3760-tsctspod1</t>
  </si>
  <si>
    <t>PT3461-tsm1</t>
  </si>
  <si>
    <t>PT6915-tsdiacasasodiacotst1</t>
  </si>
  <si>
    <t>PT0627-tscq1</t>
  </si>
  <si>
    <t>PT7064-tsfm1</t>
  </si>
  <si>
    <t>PT2479-tscwt2yod1</t>
  </si>
  <si>
    <t>PT3411-tsdimwatcv1</t>
  </si>
  <si>
    <t>PT2840-tsdimwbocwthovc1</t>
  </si>
  <si>
    <t>PT2532-tstdwckmhc1</t>
  </si>
  <si>
    <t>PT5790-tsatuasftgaqr1</t>
  </si>
  <si>
    <t>PT4144-tsiwim2</t>
  </si>
  <si>
    <t>PT6609-tuaf1</t>
  </si>
  <si>
    <t>PT9370-tutrwmdv1</t>
  </si>
  <si>
    <t>PT3355-tuswaft1</t>
  </si>
  <si>
    <t>PT8786-tuswsfev6</t>
  </si>
  <si>
    <t>PT9607-tvcthcboctod1</t>
  </si>
  <si>
    <t>PT8865-tvctsaroce1</t>
  </si>
  <si>
    <t>PT8691-tveciss1</t>
  </si>
  <si>
    <t>PT4393-tveamq1</t>
  </si>
  <si>
    <t>PT0090-tveuwfraco1p2</t>
  </si>
  <si>
    <t>PT2096-tvieaivfctiarr1</t>
  </si>
  <si>
    <t>PT5138-tvmfpfiapc1</t>
  </si>
  <si>
    <t>PT0322-tvpu1</t>
  </si>
  <si>
    <t>PT9605-tvstoaef1</t>
  </si>
  <si>
    <t>PT7132-tvtcaanr1</t>
  </si>
  <si>
    <t>PT8913-tvtithcfotcr1</t>
  </si>
  <si>
    <t>PT4304-tvscf2</t>
  </si>
  <si>
    <t>PT0430-tvrnaciinfavihigttsck1</t>
  </si>
  <si>
    <t>PT9020-tvtrmcv3</t>
  </si>
  <si>
    <t>PT5201-tvdccmcl1</t>
  </si>
  <si>
    <t>PT3706-tvt1</t>
  </si>
  <si>
    <t>PT0299-twcwmd9</t>
  </si>
  <si>
    <t>PT1464-twwds1</t>
  </si>
  <si>
    <t>PT6420-twmsdap1</t>
  </si>
  <si>
    <t>PT7159-twc1</t>
  </si>
  <si>
    <t>PT5133-tdsqgcb//cof&amp;5</t>
  </si>
  <si>
    <t>PT2561-wta</t>
  </si>
  <si>
    <t>PT6865-w200bsacad</t>
  </si>
  <si>
    <t>PT5030-w212cmmw</t>
  </si>
  <si>
    <t>PT4608-w200imhsoiii</t>
  </si>
  <si>
    <t>PT3442-w200e..hd</t>
  </si>
  <si>
    <t>PT8856-w2105vms</t>
  </si>
  <si>
    <t>PT0137-w212gshat</t>
  </si>
  <si>
    <t>PT0185-w211elotwd1</t>
  </si>
  <si>
    <t>PT0453-w200wlm</t>
  </si>
  <si>
    <t>PT8155-w200feee</t>
  </si>
  <si>
    <t>PT3885-w201igrpz</t>
  </si>
  <si>
    <t>PT4867-w200tfc</t>
  </si>
  <si>
    <t>PT2858-w201epttuz1124bb</t>
  </si>
  <si>
    <t>PT9904-w20</t>
  </si>
  <si>
    <t>PT6784-w20</t>
  </si>
  <si>
    <t>PT2598-w210vwa</t>
  </si>
  <si>
    <t>PT3508-w200ps</t>
  </si>
  <si>
    <t>PT8622-w201ff0</t>
  </si>
  <si>
    <t>PT9391-w20</t>
  </si>
  <si>
    <t>PT7105-w20</t>
  </si>
  <si>
    <t>PT9117-w20</t>
  </si>
  <si>
    <t>PT4851-wcc</t>
  </si>
  <si>
    <t>PT6406-wccip2</t>
  </si>
  <si>
    <t>PT5786-wcehp3</t>
  </si>
  <si>
    <t>PT7523-wcfmp2</t>
  </si>
  <si>
    <t>PT4915-wcfad</t>
  </si>
  <si>
    <t>PT5624-wcgs</t>
  </si>
  <si>
    <t>PT1632-wcs</t>
  </si>
  <si>
    <t>PT4323-wcww</t>
  </si>
  <si>
    <t>PT8152-wp6</t>
  </si>
  <si>
    <t>PT6871-wp6</t>
  </si>
  <si>
    <t>PT9266-wp6</t>
  </si>
  <si>
    <t>PT3005-wp6</t>
  </si>
  <si>
    <t>PT3076-wp7</t>
  </si>
  <si>
    <t>PT6720-wp7</t>
  </si>
  <si>
    <t>PT1909-wpsad</t>
  </si>
  <si>
    <t>PT4163-wptac</t>
  </si>
  <si>
    <t>PT6219-ws?c98oefis</t>
  </si>
  <si>
    <t>PT7237-ws?qf</t>
  </si>
  <si>
    <t>PT2905-ws?qre</t>
  </si>
  <si>
    <t>PT7735-ws?qf</t>
  </si>
  <si>
    <t>PT3142-ws?qb</t>
  </si>
  <si>
    <t>PT7940-ws?q</t>
  </si>
  <si>
    <t>PT7968-ws?qt</t>
  </si>
  <si>
    <t>PT3200-ws?q</t>
  </si>
  <si>
    <t>PT2562-ws?qd</t>
  </si>
  <si>
    <t>PT4037-ws?qtie</t>
  </si>
  <si>
    <t>PT2202-ws?q</t>
  </si>
  <si>
    <t>PT0340-ws?qcted</t>
  </si>
  <si>
    <t>PT6642-ws?qste</t>
  </si>
  <si>
    <t>PT7430-ws?q</t>
  </si>
  <si>
    <t>PT8764-ws?qoefe</t>
  </si>
  <si>
    <t>PT7934-ws?qf</t>
  </si>
  <si>
    <t>PT7828-ws?qpt</t>
  </si>
  <si>
    <t>PT0661-ws?qlr</t>
  </si>
  <si>
    <t>PT9126-ws?qc</t>
  </si>
  <si>
    <t>PT7943-ws?q</t>
  </si>
  <si>
    <t>PT3353-ws?qfe</t>
  </si>
  <si>
    <t>PT7915-ws?q</t>
  </si>
  <si>
    <t>PT2061-ws?q</t>
  </si>
  <si>
    <t>PT4401-ws?qia</t>
  </si>
  <si>
    <t>PT6858-wt3r</t>
  </si>
  <si>
    <t>PT8357-wtaf</t>
  </si>
  <si>
    <t>PT9564-wta</t>
  </si>
  <si>
    <t>PT7246-wtcp2</t>
  </si>
  <si>
    <t>PT4323-wtc</t>
  </si>
  <si>
    <t>PT6043-wtd</t>
  </si>
  <si>
    <t>PT1033-wtd</t>
  </si>
  <si>
    <t>PT1861-wtd</t>
  </si>
  <si>
    <t>PT4144-wtdd</t>
  </si>
  <si>
    <t>PT9653-wtep2</t>
  </si>
  <si>
    <t>PT5669-wtfp1</t>
  </si>
  <si>
    <t>PT7492-wtfc</t>
  </si>
  <si>
    <t>PT3595-wtgu</t>
  </si>
  <si>
    <t>PT0730-wth</t>
  </si>
  <si>
    <t>PT2226-wticcp3</t>
  </si>
  <si>
    <t>PT2751-wtio</t>
  </si>
  <si>
    <t>PT3216-wtl</t>
  </si>
  <si>
    <t>PT8605-wtmp2</t>
  </si>
  <si>
    <t>PT1572-wtm</t>
  </si>
  <si>
    <t>PT6255-wtop3</t>
  </si>
  <si>
    <t>PT1153-wtpc</t>
  </si>
  <si>
    <t>PT9377-wtrm</t>
  </si>
  <si>
    <t>PT7743-wts</t>
  </si>
  <si>
    <t>PT4097-wwn</t>
  </si>
  <si>
    <t>PT9791-a112121p2</t>
  </si>
  <si>
    <t>PT0100-aatx8</t>
  </si>
  <si>
    <t>PT8376-aax2</t>
  </si>
  <si>
    <t>PT7179-acx1</t>
  </si>
  <si>
    <t>PT1159-adx1</t>
  </si>
  <si>
    <t>PT2430-aej1</t>
  </si>
  <si>
    <t>PT6878-aex7</t>
  </si>
  <si>
    <t>PT3343-aej4</t>
  </si>
  <si>
    <t>PT9093-aex1</t>
  </si>
  <si>
    <t>PT8466-aex9</t>
  </si>
  <si>
    <t>PT6195-aggdx8</t>
  </si>
  <si>
    <t>PT8665-agtuvx3</t>
  </si>
  <si>
    <t>PT6759-aix2</t>
  </si>
  <si>
    <t>PT2003-am1x1</t>
  </si>
  <si>
    <t>PT9829-apcx5</t>
  </si>
  <si>
    <t>PT4597-arcz4</t>
  </si>
  <si>
    <t>PT8804-ardccfe22fsmcacop4</t>
  </si>
  <si>
    <t>PT7071-asrx3</t>
  </si>
  <si>
    <t>PT6866-assx4</t>
  </si>
  <si>
    <t>PT4104-asx1</t>
  </si>
  <si>
    <t>PT8883-asfex2</t>
  </si>
  <si>
    <t>PT5596-ascx1</t>
  </si>
  <si>
    <t>PT7164-asc221x9</t>
  </si>
  <si>
    <t>PT8337-atasx1</t>
  </si>
  <si>
    <t>PT2727-au1945p2</t>
  </si>
  <si>
    <t>PT4681-au3232p5</t>
  </si>
  <si>
    <t>PT6337-awtp2j5</t>
  </si>
  <si>
    <t>PT2174-cee1</t>
  </si>
  <si>
    <t>PT6102-cievph</t>
  </si>
  <si>
    <t>PT2862-ciptbph</t>
  </si>
  <si>
    <t>PT0595-cat</t>
  </si>
  <si>
    <t>PT6866-cplit1</t>
  </si>
  <si>
    <t>PT4689-cviv1</t>
  </si>
  <si>
    <t>PT5476-erpr</t>
  </si>
  <si>
    <t>PT5637-fn6p</t>
  </si>
  <si>
    <t>PT8818-f?u</t>
  </si>
  <si>
    <t>PT9382-faau</t>
  </si>
  <si>
    <t>PT7240-faegx1</t>
  </si>
  <si>
    <t>PT3178-fcat</t>
  </si>
  <si>
    <t>PT4021-fclala1</t>
  </si>
  <si>
    <t>PT0658-fcm1</t>
  </si>
  <si>
    <t>PT3281-fcpr1</t>
  </si>
  <si>
    <t>PT1901-fcpr1</t>
  </si>
  <si>
    <t>PT1105-fcphmit1</t>
  </si>
  <si>
    <t>PT7615-fcptmtpts1</t>
  </si>
  <si>
    <t>PT0651-ffn5p</t>
  </si>
  <si>
    <t>PT4348-ffn5p</t>
  </si>
  <si>
    <t>PT9451-ffn5p</t>
  </si>
  <si>
    <t>PT7615-ffn5p</t>
  </si>
  <si>
    <t>PT9481-ffn5p</t>
  </si>
  <si>
    <t>PT1348-ffn5p</t>
  </si>
  <si>
    <t>PT1213-ffn5p</t>
  </si>
  <si>
    <t>PT7928-ffn6p</t>
  </si>
  <si>
    <t>PT1925-ffn6p</t>
  </si>
  <si>
    <t>PT4180-ffn6p</t>
  </si>
  <si>
    <t>PT5743-ffn6p</t>
  </si>
  <si>
    <t>PT0401-ffn6p</t>
  </si>
  <si>
    <t>PT0647-ffn6p</t>
  </si>
  <si>
    <t>PT5376-ffn6p</t>
  </si>
  <si>
    <t>PT9348-ffn6p</t>
  </si>
  <si>
    <t>PT3495-ffn6p</t>
  </si>
  <si>
    <t>PT4108-ffaaeq?o</t>
  </si>
  <si>
    <t>PT0110-ffedp4</t>
  </si>
  <si>
    <t>PT9367-ffvmp7</t>
  </si>
  <si>
    <t>PT8430-ffvmp9</t>
  </si>
  <si>
    <t>PT5169-fmc1</t>
  </si>
  <si>
    <t>PT8332-fme2</t>
  </si>
  <si>
    <t>PT9529-fmjl5</t>
  </si>
  <si>
    <t>PT4382-fmsp1</t>
  </si>
  <si>
    <t>PT6127-fmsa1</t>
  </si>
  <si>
    <t>PT7967-fo?t</t>
  </si>
  <si>
    <t>PT1232-fp1si</t>
  </si>
  <si>
    <t>PT8113-fs5?q</t>
  </si>
  <si>
    <t>PT1113-fs5?q</t>
  </si>
  <si>
    <t>PT7875-fs5?q</t>
  </si>
  <si>
    <t>PT8886-fs6?p</t>
  </si>
  <si>
    <t>PT8918-ftacie1</t>
  </si>
  <si>
    <t>PT0978-ftcnsts1</t>
  </si>
  <si>
    <t>PT2799-ftcfu1</t>
  </si>
  <si>
    <t>PT8434-ftcrboc1</t>
  </si>
  <si>
    <t>PT5701-ftciafl1</t>
  </si>
  <si>
    <t>PT7130-ftdfrftfswrtor1</t>
  </si>
  <si>
    <t>PT3795-ftdrimdw1</t>
  </si>
  <si>
    <t>PT6956-fteawuaosuc1</t>
  </si>
  <si>
    <t>PT7121-ftemftafr4</t>
  </si>
  <si>
    <t>PT7253-ftfdvtm1</t>
  </si>
  <si>
    <t>PT8874-ftfviar1</t>
  </si>
  <si>
    <t>PT4190-ftfewttcli1</t>
  </si>
  <si>
    <t>PT0047-ftfc0aasdtp1d1</t>
  </si>
  <si>
    <t>PT1488-ftfc0tam2daia1da1p2</t>
  </si>
  <si>
    <t>PT8057-ftfc0âcunv1</t>
  </si>
  <si>
    <t>PT0256-fthciriftd1</t>
  </si>
  <si>
    <t>PT6218-fthdycppvwn1</t>
  </si>
  <si>
    <t>PT0437-fthtcaettn1</t>
  </si>
  <si>
    <t>PT2546-fthtcpbc1</t>
  </si>
  <si>
    <t>PT4372-ftimfe9</t>
  </si>
  <si>
    <t>PT9533-ftigiie21</t>
  </si>
  <si>
    <t>PT6926-ftlufqtaaul1</t>
  </si>
  <si>
    <t>PT0384-ftmctcnwwos1</t>
  </si>
  <si>
    <t>PT3029-ftmtdfe1</t>
  </si>
  <si>
    <t>PT3679-ftptc1</t>
  </si>
  <si>
    <t>PT9218-ftttn1</t>
  </si>
  <si>
    <t>PT8467-fttdiapc1</t>
  </si>
  <si>
    <t>PT4788-fttsmwdtdf1</t>
  </si>
  <si>
    <t>PT8098-fttc1</t>
  </si>
  <si>
    <t>PT1369-ftvciectowwewp1</t>
  </si>
  <si>
    <t>PT7621-ftvctftracp1</t>
  </si>
  <si>
    <t>PT7879-ftvn1</t>
  </si>
  <si>
    <t>PT8517-ftvstaai1</t>
  </si>
  <si>
    <t>PT6934-ftvtcttnorcc31</t>
  </si>
  <si>
    <t>PT1180-ftvat1</t>
  </si>
  <si>
    <t>PT6952-ftwnfdaldotm1</t>
  </si>
  <si>
    <t>PT6208-ftwdifapt1</t>
  </si>
  <si>
    <t>PT1250-ftwctu1</t>
  </si>
  <si>
    <t>PT3923-faaeqp8</t>
  </si>
  <si>
    <t>PT8125-fedct</t>
  </si>
  <si>
    <t>PT5939-fvmp9</t>
  </si>
  <si>
    <t>PT9117-fopbibb-af1psws6</t>
  </si>
  <si>
    <t>PT1921-foptfopaws6</t>
  </si>
  <si>
    <t>PT4048-fwpc</t>
  </si>
  <si>
    <t>PT8741-ht</t>
  </si>
  <si>
    <t>PT0286-msmc5</t>
  </si>
  <si>
    <t>PT4311-msb5</t>
  </si>
  <si>
    <t>PT5792-mvv1</t>
  </si>
  <si>
    <t>PT7308-o?t</t>
  </si>
  <si>
    <t>PT3640-sqmgcowaes+</t>
  </si>
  <si>
    <t>PT5976-s5</t>
  </si>
  <si>
    <t>PT1179-s6?q</t>
  </si>
  <si>
    <t>PT5472-t6bsge1</t>
  </si>
  <si>
    <t>PT2932-taaft1</t>
  </si>
  <si>
    <t>PT3629-taavmialcitd1</t>
  </si>
  <si>
    <t>PT7442-taaraza6</t>
  </si>
  <si>
    <t>PT8614-taddttd1</t>
  </si>
  <si>
    <t>PT6218-taotec1</t>
  </si>
  <si>
    <t>PT0870-tafudvlm8</t>
  </si>
  <si>
    <t>PT7330-tacson1</t>
  </si>
  <si>
    <t>PT7223-taudriptf1</t>
  </si>
  <si>
    <t>PT6621-tctaaoaacswwe1</t>
  </si>
  <si>
    <t>PT7060-tcavh1</t>
  </si>
  <si>
    <t>PT2532-tcpdvbm1</t>
  </si>
  <si>
    <t>PT1296-tctspat4</t>
  </si>
  <si>
    <t>PT8797-tcivtupt8</t>
  </si>
  <si>
    <t>PT8096-tcrmt1emfraembuoc1</t>
  </si>
  <si>
    <t>PT6729-tceptl1</t>
  </si>
  <si>
    <t>PT8910-tcfiasccantncasc1</t>
  </si>
  <si>
    <t>PT3176-tcbsvcv1</t>
  </si>
  <si>
    <t>PT1685-tcdfdefum1</t>
  </si>
  <si>
    <t>PT2226-tcdpfmt1</t>
  </si>
  <si>
    <t>PT2229-tcdfmwiam1</t>
  </si>
  <si>
    <t>PT6240-tcuvbomc1</t>
  </si>
  <si>
    <t>PT5666-tcpwvwitm1</t>
  </si>
  <si>
    <t>PT0710-tcdddl1</t>
  </si>
  <si>
    <t>PT0555-tcdsa1</t>
  </si>
  <si>
    <t>PT2759-tdet1</t>
  </si>
  <si>
    <t>PT3108-tdctacsdomc1</t>
  </si>
  <si>
    <t>PT4087-tdiptuwf1</t>
  </si>
  <si>
    <t>PT8553-tdddwlt1</t>
  </si>
  <si>
    <t>PT4726-tdmcl1</t>
  </si>
  <si>
    <t>PT9515-teisbf1</t>
  </si>
  <si>
    <t>PT9091-tece3</t>
  </si>
  <si>
    <t>PT2254-te2fddflboofc1</t>
  </si>
  <si>
    <t>PT6019-tedh1</t>
  </si>
  <si>
    <t>PT9496-teh1</t>
  </si>
  <si>
    <t>PT7404-temh1</t>
  </si>
  <si>
    <t>PT2531-tetprrtf1</t>
  </si>
  <si>
    <t>PT3505-teaphiais1</t>
  </si>
  <si>
    <t>PT1879-teefoteactbreatc1</t>
  </si>
  <si>
    <t>PT6823-tetfetw1</t>
  </si>
  <si>
    <t>PT0632-tenip1</t>
  </si>
  <si>
    <t>PT8765-tftvtdmrnpege1</t>
  </si>
  <si>
    <t>PT2087-tfariit1</t>
  </si>
  <si>
    <t>PT1588-tftntsacc1</t>
  </si>
  <si>
    <t>PT4358-tftwdmc1</t>
  </si>
  <si>
    <t>PT0184-tfxatsfloem1</t>
  </si>
  <si>
    <t>PT3521-tfac1</t>
  </si>
  <si>
    <t>PT9506-tgcte1</t>
  </si>
  <si>
    <t>PT1163-tgtfbcaa1</t>
  </si>
  <si>
    <t>PT8081-tgc1</t>
  </si>
  <si>
    <t>PT9021-tgracvv1</t>
  </si>
  <si>
    <t>PT1142-theciartdnosodbg5</t>
  </si>
  <si>
    <t>PT9595-thofr9</t>
  </si>
  <si>
    <t>PT1678-thmiam6</t>
  </si>
  <si>
    <t>PT1183-thiy2p3</t>
  </si>
  <si>
    <t>PT5116-thbddttpfcst1</t>
  </si>
  <si>
    <t>PT9803-thcm1</t>
  </si>
  <si>
    <t>PT5721-thhtcstp1</t>
  </si>
  <si>
    <t>PT2387-thpsddew1</t>
  </si>
  <si>
    <t>PT6888-thwdiptc1</t>
  </si>
  <si>
    <t>PT5116-thwlf1</t>
  </si>
  <si>
    <t>PT7712-thwboddvs1</t>
  </si>
  <si>
    <t>PT2167-thimaowtgtd1</t>
  </si>
  <si>
    <t>PT3390-thkmq1</t>
  </si>
  <si>
    <t>PT1627-thciduh1</t>
  </si>
  <si>
    <t>PT5634-thcigetrmvfoi1</t>
  </si>
  <si>
    <t>PT1015-thdiasatafmvasb2</t>
  </si>
  <si>
    <t>PT9493-thdykwtutafatif1</t>
  </si>
  <si>
    <t>PT3568-thtcteff1o1</t>
  </si>
  <si>
    <t>PT6364-thtcdfmc1</t>
  </si>
  <si>
    <t>PT4162-thtctgwtno1</t>
  </si>
  <si>
    <t>PT9664-thtc2id1</t>
  </si>
  <si>
    <t>PT3735-thtdmpwv1</t>
  </si>
  <si>
    <t>PT4865-thtdbcfnium4</t>
  </si>
  <si>
    <t># Units</t>
  </si>
  <si>
    <t>Unit Cost</t>
  </si>
  <si>
    <t>Total Cost</t>
  </si>
  <si>
    <t>Rank</t>
  </si>
  <si>
    <t>#</t>
  </si>
  <si>
    <t xml:space="preserve"> </t>
  </si>
  <si>
    <t>A</t>
  </si>
  <si>
    <t>ABC Class</t>
  </si>
  <si>
    <t>B</t>
  </si>
  <si>
    <t>C</t>
  </si>
  <si>
    <t>Number of items</t>
  </si>
  <si>
    <t>% of Total cost</t>
  </si>
  <si>
    <t>Items</t>
  </si>
  <si>
    <t>c Units</t>
  </si>
  <si>
    <t>c Cost</t>
  </si>
  <si>
    <t>c Cost %</t>
  </si>
  <si>
    <t>H-</t>
  </si>
  <si>
    <t>H+</t>
  </si>
  <si>
    <t>V-</t>
  </si>
  <si>
    <t>V+</t>
  </si>
  <si>
    <t>Class</t>
  </si>
  <si>
    <t>c Units %</t>
  </si>
  <si>
    <t>ABC  Inventory Ananlysis</t>
  </si>
  <si>
    <t>Summary for the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</si>
</sst>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2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theme="1" tint="0.2499465926084170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44" fontId="0" fillId="0" borderId="0" xfId="1" applyNumberFormat="1" applyFont="1"/>
    <xf numFmtId="0" fontId="0" fillId="0" borderId="0" xfId="0" applyAlignment="1">
      <alignment horizontal="right"/>
    </xf>
    <xf numFmtId="0" fontId="0" fillId="0" borderId="1" xfId="0" applyBorder="1"/>
    <xf numFmtId="9" fontId="0" fillId="0" borderId="1" xfId="0" applyNumberFormat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0" borderId="0" xfId="0" applyFont="1"/>
    <xf numFmtId="10" fontId="4" fillId="0" borderId="0" xfId="3" applyNumberFormat="1" applyFont="1"/>
    <xf numFmtId="165" fontId="4" fillId="0" borderId="0" xfId="1" applyNumberFormat="1" applyFont="1"/>
    <xf numFmtId="10" fontId="4" fillId="0" borderId="0" xfId="3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4" fontId="4" fillId="0" borderId="2" xfId="1" applyFont="1" applyBorder="1"/>
    <xf numFmtId="0" fontId="0" fillId="0" borderId="0" xfId="0" applyAlignment="1">
      <alignment horizontal="right" inden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167" fontId="4" fillId="3" borderId="1" xfId="2" applyNumberFormat="1" applyFont="1" applyFill="1" applyBorder="1"/>
    <xf numFmtId="9" fontId="4" fillId="3" borderId="1" xfId="3" applyFont="1" applyFill="1" applyBorder="1"/>
    <xf numFmtId="166" fontId="4" fillId="3" borderId="1" xfId="2" applyNumberFormat="1" applyFont="1" applyFill="1" applyBorder="1"/>
    <xf numFmtId="9" fontId="4" fillId="3" borderId="1" xfId="0" applyNumberFormat="1" applyFont="1" applyFill="1" applyBorder="1"/>
    <xf numFmtId="0" fontId="7" fillId="2" borderId="0" xfId="0" applyFont="1" applyFill="1" applyAlignment="1">
      <alignment horizontal="left" vertical="center"/>
    </xf>
    <xf numFmtId="0" fontId="3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11">
    <dxf>
      <numFmt numFmtId="0" formatCode="General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</dxf>
    <dxf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</dxf>
    <dxf>
      <fill>
        <patternFill>
          <bgColor theme="0" tint="-4.9989318521683403E-2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5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2027802080295E-2"/>
          <c:y val="0.18518518518518517"/>
          <c:w val="0.86510482485985551"/>
          <c:h val="0.707415427238261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'ABC Analysis'!$K$6</c:f>
              <c:strCache>
                <c:ptCount val="1"/>
                <c:pt idx="0">
                  <c:v>c Cost %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'ABC Analysis'!$H$7:$H$4699</c:f>
              <c:numCache>
                <c:formatCode>General</c:formatCode>
                <c:ptCount val="4693"/>
                <c:pt idx="0">
                  <c:v>39</c:v>
                </c:pt>
                <c:pt idx="1">
                  <c:v>61</c:v>
                </c:pt>
                <c:pt idx="2">
                  <c:v>91</c:v>
                </c:pt>
                <c:pt idx="3">
                  <c:v>101</c:v>
                </c:pt>
                <c:pt idx="4">
                  <c:v>126</c:v>
                </c:pt>
                <c:pt idx="5">
                  <c:v>134</c:v>
                </c:pt>
                <c:pt idx="6">
                  <c:v>166</c:v>
                </c:pt>
                <c:pt idx="7">
                  <c:v>195</c:v>
                </c:pt>
                <c:pt idx="8">
                  <c:v>215</c:v>
                </c:pt>
                <c:pt idx="9">
                  <c:v>225</c:v>
                </c:pt>
                <c:pt idx="10">
                  <c:v>244</c:v>
                </c:pt>
                <c:pt idx="11">
                  <c:v>269</c:v>
                </c:pt>
                <c:pt idx="12">
                  <c:v>297</c:v>
                </c:pt>
                <c:pt idx="13">
                  <c:v>335</c:v>
                </c:pt>
                <c:pt idx="14">
                  <c:v>370</c:v>
                </c:pt>
                <c:pt idx="15">
                  <c:v>402</c:v>
                </c:pt>
                <c:pt idx="16">
                  <c:v>419</c:v>
                </c:pt>
                <c:pt idx="17">
                  <c:v>426</c:v>
                </c:pt>
                <c:pt idx="18">
                  <c:v>438</c:v>
                </c:pt>
                <c:pt idx="19">
                  <c:v>468</c:v>
                </c:pt>
                <c:pt idx="20">
                  <c:v>491</c:v>
                </c:pt>
                <c:pt idx="21">
                  <c:v>500</c:v>
                </c:pt>
                <c:pt idx="22">
                  <c:v>524</c:v>
                </c:pt>
                <c:pt idx="23">
                  <c:v>555</c:v>
                </c:pt>
                <c:pt idx="24">
                  <c:v>578</c:v>
                </c:pt>
                <c:pt idx="25">
                  <c:v>594</c:v>
                </c:pt>
                <c:pt idx="26">
                  <c:v>635</c:v>
                </c:pt>
                <c:pt idx="27">
                  <c:v>655</c:v>
                </c:pt>
                <c:pt idx="28">
                  <c:v>679</c:v>
                </c:pt>
                <c:pt idx="29">
                  <c:v>703</c:v>
                </c:pt>
                <c:pt idx="30">
                  <c:v>728</c:v>
                </c:pt>
                <c:pt idx="31">
                  <c:v>738</c:v>
                </c:pt>
                <c:pt idx="32">
                  <c:v>761</c:v>
                </c:pt>
                <c:pt idx="33">
                  <c:v>799</c:v>
                </c:pt>
                <c:pt idx="34">
                  <c:v>833</c:v>
                </c:pt>
                <c:pt idx="35">
                  <c:v>856</c:v>
                </c:pt>
                <c:pt idx="36">
                  <c:v>883</c:v>
                </c:pt>
                <c:pt idx="37">
                  <c:v>913</c:v>
                </c:pt>
                <c:pt idx="38">
                  <c:v>947</c:v>
                </c:pt>
                <c:pt idx="39">
                  <c:v>983</c:v>
                </c:pt>
                <c:pt idx="40">
                  <c:v>1004</c:v>
                </c:pt>
                <c:pt idx="41">
                  <c:v>1024</c:v>
                </c:pt>
                <c:pt idx="42">
                  <c:v>1056</c:v>
                </c:pt>
                <c:pt idx="43">
                  <c:v>1073</c:v>
                </c:pt>
                <c:pt idx="44">
                  <c:v>1088</c:v>
                </c:pt>
                <c:pt idx="45">
                  <c:v>1108</c:v>
                </c:pt>
                <c:pt idx="46">
                  <c:v>1121</c:v>
                </c:pt>
                <c:pt idx="47">
                  <c:v>1143</c:v>
                </c:pt>
                <c:pt idx="48">
                  <c:v>1169</c:v>
                </c:pt>
                <c:pt idx="49">
                  <c:v>1185</c:v>
                </c:pt>
                <c:pt idx="50">
                  <c:v>1216</c:v>
                </c:pt>
                <c:pt idx="51">
                  <c:v>1238</c:v>
                </c:pt>
                <c:pt idx="52">
                  <c:v>1267</c:v>
                </c:pt>
                <c:pt idx="53">
                  <c:v>1291</c:v>
                </c:pt>
                <c:pt idx="54">
                  <c:v>1306</c:v>
                </c:pt>
                <c:pt idx="55">
                  <c:v>1334</c:v>
                </c:pt>
                <c:pt idx="56">
                  <c:v>1365</c:v>
                </c:pt>
                <c:pt idx="57">
                  <c:v>1387</c:v>
                </c:pt>
                <c:pt idx="58">
                  <c:v>1400</c:v>
                </c:pt>
                <c:pt idx="59">
                  <c:v>1426</c:v>
                </c:pt>
                <c:pt idx="60">
                  <c:v>1434</c:v>
                </c:pt>
                <c:pt idx="61">
                  <c:v>1457</c:v>
                </c:pt>
                <c:pt idx="62">
                  <c:v>1466</c:v>
                </c:pt>
                <c:pt idx="63">
                  <c:v>1495</c:v>
                </c:pt>
                <c:pt idx="64">
                  <c:v>1518</c:v>
                </c:pt>
                <c:pt idx="65">
                  <c:v>1534</c:v>
                </c:pt>
                <c:pt idx="66">
                  <c:v>1569</c:v>
                </c:pt>
                <c:pt idx="67">
                  <c:v>1579</c:v>
                </c:pt>
                <c:pt idx="68">
                  <c:v>1606</c:v>
                </c:pt>
                <c:pt idx="69">
                  <c:v>1638</c:v>
                </c:pt>
                <c:pt idx="70">
                  <c:v>1664</c:v>
                </c:pt>
                <c:pt idx="71">
                  <c:v>1696</c:v>
                </c:pt>
                <c:pt idx="72">
                  <c:v>1733</c:v>
                </c:pt>
                <c:pt idx="73">
                  <c:v>1767</c:v>
                </c:pt>
                <c:pt idx="74">
                  <c:v>1792</c:v>
                </c:pt>
                <c:pt idx="75">
                  <c:v>1828</c:v>
                </c:pt>
                <c:pt idx="76">
                  <c:v>1857</c:v>
                </c:pt>
                <c:pt idx="77">
                  <c:v>1870</c:v>
                </c:pt>
                <c:pt idx="78">
                  <c:v>1904</c:v>
                </c:pt>
                <c:pt idx="79">
                  <c:v>1925</c:v>
                </c:pt>
                <c:pt idx="80">
                  <c:v>1949</c:v>
                </c:pt>
                <c:pt idx="81">
                  <c:v>1981</c:v>
                </c:pt>
                <c:pt idx="82">
                  <c:v>1994</c:v>
                </c:pt>
                <c:pt idx="83">
                  <c:v>2016</c:v>
                </c:pt>
                <c:pt idx="84">
                  <c:v>2039</c:v>
                </c:pt>
                <c:pt idx="85">
                  <c:v>2069</c:v>
                </c:pt>
                <c:pt idx="86">
                  <c:v>2085</c:v>
                </c:pt>
                <c:pt idx="87">
                  <c:v>2109</c:v>
                </c:pt>
                <c:pt idx="88">
                  <c:v>2137</c:v>
                </c:pt>
                <c:pt idx="89">
                  <c:v>2158</c:v>
                </c:pt>
                <c:pt idx="90">
                  <c:v>2226</c:v>
                </c:pt>
                <c:pt idx="91">
                  <c:v>2226</c:v>
                </c:pt>
                <c:pt idx="92">
                  <c:v>2253</c:v>
                </c:pt>
                <c:pt idx="93">
                  <c:v>2287</c:v>
                </c:pt>
                <c:pt idx="94">
                  <c:v>2305</c:v>
                </c:pt>
                <c:pt idx="95">
                  <c:v>2330</c:v>
                </c:pt>
                <c:pt idx="96">
                  <c:v>2360</c:v>
                </c:pt>
                <c:pt idx="97">
                  <c:v>2402</c:v>
                </c:pt>
                <c:pt idx="98">
                  <c:v>2409</c:v>
                </c:pt>
                <c:pt idx="99">
                  <c:v>2441</c:v>
                </c:pt>
                <c:pt idx="100">
                  <c:v>2453</c:v>
                </c:pt>
                <c:pt idx="101">
                  <c:v>2471</c:v>
                </c:pt>
                <c:pt idx="102">
                  <c:v>2498</c:v>
                </c:pt>
                <c:pt idx="103">
                  <c:v>2529</c:v>
                </c:pt>
                <c:pt idx="104">
                  <c:v>2560</c:v>
                </c:pt>
                <c:pt idx="105">
                  <c:v>2583</c:v>
                </c:pt>
                <c:pt idx="106">
                  <c:v>2618</c:v>
                </c:pt>
                <c:pt idx="107">
                  <c:v>2639</c:v>
                </c:pt>
                <c:pt idx="108">
                  <c:v>2650</c:v>
                </c:pt>
                <c:pt idx="109">
                  <c:v>2704</c:v>
                </c:pt>
                <c:pt idx="110">
                  <c:v>2731</c:v>
                </c:pt>
                <c:pt idx="111">
                  <c:v>2774</c:v>
                </c:pt>
                <c:pt idx="112">
                  <c:v>2796</c:v>
                </c:pt>
                <c:pt idx="113">
                  <c:v>2822</c:v>
                </c:pt>
                <c:pt idx="114">
                  <c:v>2863</c:v>
                </c:pt>
                <c:pt idx="115">
                  <c:v>2903</c:v>
                </c:pt>
                <c:pt idx="116">
                  <c:v>2936</c:v>
                </c:pt>
                <c:pt idx="117">
                  <c:v>2965</c:v>
                </c:pt>
                <c:pt idx="118">
                  <c:v>2977</c:v>
                </c:pt>
                <c:pt idx="119">
                  <c:v>2994</c:v>
                </c:pt>
                <c:pt idx="120">
                  <c:v>3017</c:v>
                </c:pt>
                <c:pt idx="121">
                  <c:v>3035</c:v>
                </c:pt>
                <c:pt idx="122">
                  <c:v>3064</c:v>
                </c:pt>
                <c:pt idx="123">
                  <c:v>3103</c:v>
                </c:pt>
                <c:pt idx="124">
                  <c:v>3124</c:v>
                </c:pt>
                <c:pt idx="125">
                  <c:v>3138</c:v>
                </c:pt>
                <c:pt idx="126">
                  <c:v>3157</c:v>
                </c:pt>
                <c:pt idx="127">
                  <c:v>3177</c:v>
                </c:pt>
                <c:pt idx="128">
                  <c:v>3201</c:v>
                </c:pt>
                <c:pt idx="129">
                  <c:v>3230</c:v>
                </c:pt>
                <c:pt idx="130">
                  <c:v>3260</c:v>
                </c:pt>
                <c:pt idx="131">
                  <c:v>3277</c:v>
                </c:pt>
                <c:pt idx="132">
                  <c:v>3294</c:v>
                </c:pt>
                <c:pt idx="133">
                  <c:v>3316</c:v>
                </c:pt>
                <c:pt idx="134">
                  <c:v>3376</c:v>
                </c:pt>
                <c:pt idx="135">
                  <c:v>3383</c:v>
                </c:pt>
                <c:pt idx="136">
                  <c:v>3403</c:v>
                </c:pt>
                <c:pt idx="137">
                  <c:v>3425</c:v>
                </c:pt>
                <c:pt idx="138">
                  <c:v>3458</c:v>
                </c:pt>
                <c:pt idx="139">
                  <c:v>3488</c:v>
                </c:pt>
                <c:pt idx="140">
                  <c:v>3510</c:v>
                </c:pt>
                <c:pt idx="141">
                  <c:v>3526</c:v>
                </c:pt>
                <c:pt idx="142">
                  <c:v>3550</c:v>
                </c:pt>
                <c:pt idx="143">
                  <c:v>3561</c:v>
                </c:pt>
                <c:pt idx="144">
                  <c:v>3578</c:v>
                </c:pt>
                <c:pt idx="145">
                  <c:v>3595</c:v>
                </c:pt>
                <c:pt idx="146">
                  <c:v>3636</c:v>
                </c:pt>
                <c:pt idx="147">
                  <c:v>3667</c:v>
                </c:pt>
                <c:pt idx="148">
                  <c:v>3694</c:v>
                </c:pt>
                <c:pt idx="149">
                  <c:v>3709</c:v>
                </c:pt>
                <c:pt idx="150">
                  <c:v>3732</c:v>
                </c:pt>
                <c:pt idx="151">
                  <c:v>3752</c:v>
                </c:pt>
                <c:pt idx="152">
                  <c:v>3778</c:v>
                </c:pt>
                <c:pt idx="153">
                  <c:v>3803</c:v>
                </c:pt>
                <c:pt idx="154">
                  <c:v>3822</c:v>
                </c:pt>
                <c:pt idx="155">
                  <c:v>3826</c:v>
                </c:pt>
                <c:pt idx="156">
                  <c:v>3850</c:v>
                </c:pt>
                <c:pt idx="157">
                  <c:v>3856</c:v>
                </c:pt>
                <c:pt idx="158">
                  <c:v>3868</c:v>
                </c:pt>
                <c:pt idx="159">
                  <c:v>3899</c:v>
                </c:pt>
                <c:pt idx="160">
                  <c:v>3920</c:v>
                </c:pt>
                <c:pt idx="161">
                  <c:v>3942</c:v>
                </c:pt>
                <c:pt idx="162">
                  <c:v>3953</c:v>
                </c:pt>
                <c:pt idx="163">
                  <c:v>3976</c:v>
                </c:pt>
                <c:pt idx="164">
                  <c:v>3991</c:v>
                </c:pt>
                <c:pt idx="165">
                  <c:v>4010</c:v>
                </c:pt>
                <c:pt idx="166">
                  <c:v>4031</c:v>
                </c:pt>
                <c:pt idx="167">
                  <c:v>4054</c:v>
                </c:pt>
                <c:pt idx="168">
                  <c:v>4080</c:v>
                </c:pt>
                <c:pt idx="169">
                  <c:v>4109</c:v>
                </c:pt>
                <c:pt idx="170">
                  <c:v>4137</c:v>
                </c:pt>
                <c:pt idx="171">
                  <c:v>4179</c:v>
                </c:pt>
                <c:pt idx="172">
                  <c:v>4198</c:v>
                </c:pt>
                <c:pt idx="173">
                  <c:v>4221</c:v>
                </c:pt>
                <c:pt idx="174">
                  <c:v>4235</c:v>
                </c:pt>
                <c:pt idx="175">
                  <c:v>4254</c:v>
                </c:pt>
                <c:pt idx="176">
                  <c:v>4276</c:v>
                </c:pt>
                <c:pt idx="177">
                  <c:v>4302</c:v>
                </c:pt>
                <c:pt idx="178">
                  <c:v>4324</c:v>
                </c:pt>
                <c:pt idx="179">
                  <c:v>4343</c:v>
                </c:pt>
                <c:pt idx="180">
                  <c:v>4398</c:v>
                </c:pt>
                <c:pt idx="181">
                  <c:v>4421</c:v>
                </c:pt>
                <c:pt idx="182">
                  <c:v>4442</c:v>
                </c:pt>
                <c:pt idx="183">
                  <c:v>4459</c:v>
                </c:pt>
                <c:pt idx="184">
                  <c:v>4494</c:v>
                </c:pt>
                <c:pt idx="185">
                  <c:v>4526</c:v>
                </c:pt>
                <c:pt idx="186">
                  <c:v>4587</c:v>
                </c:pt>
                <c:pt idx="187">
                  <c:v>4606</c:v>
                </c:pt>
                <c:pt idx="188">
                  <c:v>4657</c:v>
                </c:pt>
                <c:pt idx="189">
                  <c:v>4657</c:v>
                </c:pt>
                <c:pt idx="190">
                  <c:v>4682</c:v>
                </c:pt>
                <c:pt idx="191">
                  <c:v>4710</c:v>
                </c:pt>
                <c:pt idx="192">
                  <c:v>4732</c:v>
                </c:pt>
                <c:pt idx="193">
                  <c:v>4751</c:v>
                </c:pt>
                <c:pt idx="194">
                  <c:v>4770</c:v>
                </c:pt>
                <c:pt idx="195">
                  <c:v>4792</c:v>
                </c:pt>
                <c:pt idx="196">
                  <c:v>4827</c:v>
                </c:pt>
                <c:pt idx="197">
                  <c:v>4844</c:v>
                </c:pt>
                <c:pt idx="198">
                  <c:v>4875</c:v>
                </c:pt>
                <c:pt idx="199">
                  <c:v>4901</c:v>
                </c:pt>
                <c:pt idx="200">
                  <c:v>4947</c:v>
                </c:pt>
                <c:pt idx="201">
                  <c:v>4974</c:v>
                </c:pt>
                <c:pt idx="202">
                  <c:v>5029</c:v>
                </c:pt>
                <c:pt idx="203">
                  <c:v>5048</c:v>
                </c:pt>
                <c:pt idx="204">
                  <c:v>5057</c:v>
                </c:pt>
                <c:pt idx="205">
                  <c:v>5120</c:v>
                </c:pt>
                <c:pt idx="206">
                  <c:v>5120</c:v>
                </c:pt>
                <c:pt idx="207">
                  <c:v>5152</c:v>
                </c:pt>
                <c:pt idx="208">
                  <c:v>5164</c:v>
                </c:pt>
                <c:pt idx="209">
                  <c:v>5185</c:v>
                </c:pt>
                <c:pt idx="210">
                  <c:v>5202</c:v>
                </c:pt>
                <c:pt idx="211">
                  <c:v>5214</c:v>
                </c:pt>
                <c:pt idx="212">
                  <c:v>5237</c:v>
                </c:pt>
                <c:pt idx="213">
                  <c:v>5266</c:v>
                </c:pt>
                <c:pt idx="214">
                  <c:v>5305</c:v>
                </c:pt>
                <c:pt idx="215">
                  <c:v>5324</c:v>
                </c:pt>
                <c:pt idx="216">
                  <c:v>5363</c:v>
                </c:pt>
                <c:pt idx="217">
                  <c:v>5384</c:v>
                </c:pt>
                <c:pt idx="218">
                  <c:v>5409</c:v>
                </c:pt>
                <c:pt idx="219">
                  <c:v>5428</c:v>
                </c:pt>
                <c:pt idx="220">
                  <c:v>5457</c:v>
                </c:pt>
                <c:pt idx="221">
                  <c:v>5480</c:v>
                </c:pt>
                <c:pt idx="222">
                  <c:v>5493</c:v>
                </c:pt>
                <c:pt idx="223">
                  <c:v>5507</c:v>
                </c:pt>
                <c:pt idx="224">
                  <c:v>5519</c:v>
                </c:pt>
                <c:pt idx="225">
                  <c:v>5539</c:v>
                </c:pt>
                <c:pt idx="226">
                  <c:v>5562</c:v>
                </c:pt>
                <c:pt idx="227">
                  <c:v>5595</c:v>
                </c:pt>
                <c:pt idx="228">
                  <c:v>5611</c:v>
                </c:pt>
                <c:pt idx="229">
                  <c:v>5625</c:v>
                </c:pt>
                <c:pt idx="230">
                  <c:v>5649</c:v>
                </c:pt>
                <c:pt idx="231">
                  <c:v>5667</c:v>
                </c:pt>
                <c:pt idx="232">
                  <c:v>5683</c:v>
                </c:pt>
                <c:pt idx="233">
                  <c:v>5700</c:v>
                </c:pt>
                <c:pt idx="234">
                  <c:v>5708</c:v>
                </c:pt>
                <c:pt idx="235">
                  <c:v>5723</c:v>
                </c:pt>
                <c:pt idx="236">
                  <c:v>5743</c:v>
                </c:pt>
                <c:pt idx="237">
                  <c:v>5761</c:v>
                </c:pt>
                <c:pt idx="238">
                  <c:v>5784</c:v>
                </c:pt>
                <c:pt idx="239">
                  <c:v>5832</c:v>
                </c:pt>
                <c:pt idx="240">
                  <c:v>5871</c:v>
                </c:pt>
                <c:pt idx="241">
                  <c:v>5907</c:v>
                </c:pt>
                <c:pt idx="242">
                  <c:v>5922</c:v>
                </c:pt>
                <c:pt idx="243">
                  <c:v>5953</c:v>
                </c:pt>
                <c:pt idx="244">
                  <c:v>5976</c:v>
                </c:pt>
                <c:pt idx="245">
                  <c:v>6004</c:v>
                </c:pt>
                <c:pt idx="246">
                  <c:v>6019</c:v>
                </c:pt>
                <c:pt idx="247">
                  <c:v>6040</c:v>
                </c:pt>
                <c:pt idx="248">
                  <c:v>6085</c:v>
                </c:pt>
                <c:pt idx="249">
                  <c:v>6104</c:v>
                </c:pt>
                <c:pt idx="250">
                  <c:v>6132</c:v>
                </c:pt>
                <c:pt idx="251">
                  <c:v>6144</c:v>
                </c:pt>
                <c:pt idx="252">
                  <c:v>6171</c:v>
                </c:pt>
                <c:pt idx="253">
                  <c:v>6190</c:v>
                </c:pt>
                <c:pt idx="254">
                  <c:v>6218</c:v>
                </c:pt>
                <c:pt idx="255">
                  <c:v>6250</c:v>
                </c:pt>
                <c:pt idx="256">
                  <c:v>6274</c:v>
                </c:pt>
                <c:pt idx="257">
                  <c:v>6299</c:v>
                </c:pt>
                <c:pt idx="258">
                  <c:v>6307</c:v>
                </c:pt>
                <c:pt idx="259">
                  <c:v>6315</c:v>
                </c:pt>
                <c:pt idx="260">
                  <c:v>6348</c:v>
                </c:pt>
                <c:pt idx="261">
                  <c:v>6371</c:v>
                </c:pt>
                <c:pt idx="262">
                  <c:v>6387</c:v>
                </c:pt>
                <c:pt idx="263">
                  <c:v>6401</c:v>
                </c:pt>
                <c:pt idx="264">
                  <c:v>6424</c:v>
                </c:pt>
                <c:pt idx="265">
                  <c:v>6432</c:v>
                </c:pt>
                <c:pt idx="266">
                  <c:v>6445</c:v>
                </c:pt>
                <c:pt idx="267">
                  <c:v>6469</c:v>
                </c:pt>
                <c:pt idx="268">
                  <c:v>6488</c:v>
                </c:pt>
                <c:pt idx="269">
                  <c:v>6511</c:v>
                </c:pt>
                <c:pt idx="270">
                  <c:v>6549</c:v>
                </c:pt>
                <c:pt idx="271">
                  <c:v>6573</c:v>
                </c:pt>
                <c:pt idx="272">
                  <c:v>6591</c:v>
                </c:pt>
                <c:pt idx="273">
                  <c:v>6613</c:v>
                </c:pt>
                <c:pt idx="274">
                  <c:v>6641</c:v>
                </c:pt>
                <c:pt idx="275">
                  <c:v>6664</c:v>
                </c:pt>
                <c:pt idx="276">
                  <c:v>6690</c:v>
                </c:pt>
                <c:pt idx="277">
                  <c:v>6721</c:v>
                </c:pt>
                <c:pt idx="278">
                  <c:v>6747</c:v>
                </c:pt>
                <c:pt idx="279">
                  <c:v>6795</c:v>
                </c:pt>
                <c:pt idx="280">
                  <c:v>6809</c:v>
                </c:pt>
                <c:pt idx="281">
                  <c:v>6826</c:v>
                </c:pt>
                <c:pt idx="282">
                  <c:v>6837</c:v>
                </c:pt>
                <c:pt idx="283">
                  <c:v>6862</c:v>
                </c:pt>
                <c:pt idx="284">
                  <c:v>6874</c:v>
                </c:pt>
                <c:pt idx="285">
                  <c:v>6882</c:v>
                </c:pt>
                <c:pt idx="286">
                  <c:v>6896</c:v>
                </c:pt>
                <c:pt idx="287">
                  <c:v>6915</c:v>
                </c:pt>
                <c:pt idx="288">
                  <c:v>6927</c:v>
                </c:pt>
                <c:pt idx="289">
                  <c:v>6945</c:v>
                </c:pt>
                <c:pt idx="290">
                  <c:v>6962</c:v>
                </c:pt>
                <c:pt idx="291">
                  <c:v>6988</c:v>
                </c:pt>
                <c:pt idx="292">
                  <c:v>7023</c:v>
                </c:pt>
                <c:pt idx="293">
                  <c:v>7035</c:v>
                </c:pt>
                <c:pt idx="294">
                  <c:v>7064</c:v>
                </c:pt>
                <c:pt idx="295">
                  <c:v>7108</c:v>
                </c:pt>
                <c:pt idx="296">
                  <c:v>7144</c:v>
                </c:pt>
                <c:pt idx="297">
                  <c:v>7183</c:v>
                </c:pt>
                <c:pt idx="298">
                  <c:v>7227</c:v>
                </c:pt>
                <c:pt idx="299">
                  <c:v>7264</c:v>
                </c:pt>
                <c:pt idx="300">
                  <c:v>7285</c:v>
                </c:pt>
                <c:pt idx="301">
                  <c:v>7333</c:v>
                </c:pt>
                <c:pt idx="302">
                  <c:v>7333</c:v>
                </c:pt>
                <c:pt idx="303">
                  <c:v>7352</c:v>
                </c:pt>
                <c:pt idx="304">
                  <c:v>7387</c:v>
                </c:pt>
                <c:pt idx="305">
                  <c:v>7426</c:v>
                </c:pt>
                <c:pt idx="306">
                  <c:v>7439</c:v>
                </c:pt>
                <c:pt idx="307">
                  <c:v>7463</c:v>
                </c:pt>
                <c:pt idx="308">
                  <c:v>7492</c:v>
                </c:pt>
                <c:pt idx="309">
                  <c:v>7502</c:v>
                </c:pt>
                <c:pt idx="310">
                  <c:v>7518</c:v>
                </c:pt>
                <c:pt idx="311">
                  <c:v>7534</c:v>
                </c:pt>
                <c:pt idx="312">
                  <c:v>7581</c:v>
                </c:pt>
                <c:pt idx="313">
                  <c:v>7600</c:v>
                </c:pt>
                <c:pt idx="314">
                  <c:v>7624</c:v>
                </c:pt>
                <c:pt idx="315">
                  <c:v>7637</c:v>
                </c:pt>
                <c:pt idx="316">
                  <c:v>7679</c:v>
                </c:pt>
                <c:pt idx="317">
                  <c:v>7729</c:v>
                </c:pt>
                <c:pt idx="318">
                  <c:v>7769</c:v>
                </c:pt>
                <c:pt idx="319">
                  <c:v>7792</c:v>
                </c:pt>
                <c:pt idx="320">
                  <c:v>7830</c:v>
                </c:pt>
                <c:pt idx="321">
                  <c:v>7851</c:v>
                </c:pt>
                <c:pt idx="322">
                  <c:v>7880</c:v>
                </c:pt>
                <c:pt idx="323">
                  <c:v>7900</c:v>
                </c:pt>
                <c:pt idx="324">
                  <c:v>7913</c:v>
                </c:pt>
                <c:pt idx="325">
                  <c:v>7949</c:v>
                </c:pt>
                <c:pt idx="326">
                  <c:v>7992</c:v>
                </c:pt>
                <c:pt idx="327">
                  <c:v>8000</c:v>
                </c:pt>
                <c:pt idx="328">
                  <c:v>8017</c:v>
                </c:pt>
                <c:pt idx="329">
                  <c:v>8049</c:v>
                </c:pt>
                <c:pt idx="330">
                  <c:v>8070</c:v>
                </c:pt>
                <c:pt idx="331">
                  <c:v>8083</c:v>
                </c:pt>
                <c:pt idx="332">
                  <c:v>8107</c:v>
                </c:pt>
                <c:pt idx="333">
                  <c:v>8152</c:v>
                </c:pt>
                <c:pt idx="334">
                  <c:v>8176</c:v>
                </c:pt>
                <c:pt idx="335">
                  <c:v>8200</c:v>
                </c:pt>
                <c:pt idx="336">
                  <c:v>8226</c:v>
                </c:pt>
                <c:pt idx="337">
                  <c:v>8248</c:v>
                </c:pt>
                <c:pt idx="338">
                  <c:v>8277</c:v>
                </c:pt>
                <c:pt idx="339">
                  <c:v>8301</c:v>
                </c:pt>
                <c:pt idx="340">
                  <c:v>8332</c:v>
                </c:pt>
                <c:pt idx="341">
                  <c:v>8352</c:v>
                </c:pt>
                <c:pt idx="342">
                  <c:v>8366</c:v>
                </c:pt>
                <c:pt idx="343">
                  <c:v>8382</c:v>
                </c:pt>
                <c:pt idx="344">
                  <c:v>8395</c:v>
                </c:pt>
                <c:pt idx="345">
                  <c:v>8407</c:v>
                </c:pt>
                <c:pt idx="346">
                  <c:v>8415</c:v>
                </c:pt>
                <c:pt idx="347">
                  <c:v>8436</c:v>
                </c:pt>
                <c:pt idx="348">
                  <c:v>8513</c:v>
                </c:pt>
                <c:pt idx="349">
                  <c:v>8563</c:v>
                </c:pt>
                <c:pt idx="350">
                  <c:v>8563</c:v>
                </c:pt>
                <c:pt idx="351">
                  <c:v>8583</c:v>
                </c:pt>
                <c:pt idx="352">
                  <c:v>8597</c:v>
                </c:pt>
                <c:pt idx="353">
                  <c:v>8609</c:v>
                </c:pt>
                <c:pt idx="354">
                  <c:v>8619</c:v>
                </c:pt>
                <c:pt idx="355">
                  <c:v>8629</c:v>
                </c:pt>
                <c:pt idx="356">
                  <c:v>8648</c:v>
                </c:pt>
                <c:pt idx="357">
                  <c:v>8674</c:v>
                </c:pt>
                <c:pt idx="358">
                  <c:v>8701</c:v>
                </c:pt>
                <c:pt idx="359">
                  <c:v>8745</c:v>
                </c:pt>
                <c:pt idx="360">
                  <c:v>8762</c:v>
                </c:pt>
                <c:pt idx="361">
                  <c:v>8788</c:v>
                </c:pt>
                <c:pt idx="362">
                  <c:v>8788</c:v>
                </c:pt>
                <c:pt idx="363">
                  <c:v>8818</c:v>
                </c:pt>
                <c:pt idx="364">
                  <c:v>8866</c:v>
                </c:pt>
                <c:pt idx="365">
                  <c:v>8883</c:v>
                </c:pt>
                <c:pt idx="366">
                  <c:v>8904</c:v>
                </c:pt>
                <c:pt idx="367">
                  <c:v>8920</c:v>
                </c:pt>
                <c:pt idx="368">
                  <c:v>8943</c:v>
                </c:pt>
                <c:pt idx="369">
                  <c:v>8959</c:v>
                </c:pt>
                <c:pt idx="370">
                  <c:v>8977</c:v>
                </c:pt>
                <c:pt idx="371">
                  <c:v>8991</c:v>
                </c:pt>
                <c:pt idx="372">
                  <c:v>9062</c:v>
                </c:pt>
                <c:pt idx="373">
                  <c:v>9075</c:v>
                </c:pt>
                <c:pt idx="374">
                  <c:v>9099</c:v>
                </c:pt>
                <c:pt idx="375">
                  <c:v>9125</c:v>
                </c:pt>
                <c:pt idx="376">
                  <c:v>9137</c:v>
                </c:pt>
                <c:pt idx="377">
                  <c:v>9166</c:v>
                </c:pt>
                <c:pt idx="378">
                  <c:v>9245</c:v>
                </c:pt>
                <c:pt idx="379">
                  <c:v>9258</c:v>
                </c:pt>
                <c:pt idx="380">
                  <c:v>9277</c:v>
                </c:pt>
                <c:pt idx="381">
                  <c:v>9296</c:v>
                </c:pt>
                <c:pt idx="382">
                  <c:v>9319</c:v>
                </c:pt>
                <c:pt idx="383">
                  <c:v>9347</c:v>
                </c:pt>
                <c:pt idx="384">
                  <c:v>9366</c:v>
                </c:pt>
                <c:pt idx="385">
                  <c:v>9405</c:v>
                </c:pt>
                <c:pt idx="386">
                  <c:v>9419</c:v>
                </c:pt>
                <c:pt idx="387">
                  <c:v>9451</c:v>
                </c:pt>
                <c:pt idx="388">
                  <c:v>9460</c:v>
                </c:pt>
                <c:pt idx="389">
                  <c:v>9478</c:v>
                </c:pt>
                <c:pt idx="390">
                  <c:v>9505</c:v>
                </c:pt>
                <c:pt idx="391">
                  <c:v>9545</c:v>
                </c:pt>
                <c:pt idx="392">
                  <c:v>9564</c:v>
                </c:pt>
                <c:pt idx="393">
                  <c:v>9588</c:v>
                </c:pt>
                <c:pt idx="394">
                  <c:v>9599</c:v>
                </c:pt>
                <c:pt idx="395">
                  <c:v>9618</c:v>
                </c:pt>
                <c:pt idx="396">
                  <c:v>9643</c:v>
                </c:pt>
                <c:pt idx="397">
                  <c:v>9671</c:v>
                </c:pt>
                <c:pt idx="398">
                  <c:v>9688</c:v>
                </c:pt>
                <c:pt idx="399">
                  <c:v>9706</c:v>
                </c:pt>
                <c:pt idx="400">
                  <c:v>9726</c:v>
                </c:pt>
                <c:pt idx="401">
                  <c:v>9739</c:v>
                </c:pt>
                <c:pt idx="402">
                  <c:v>9751</c:v>
                </c:pt>
                <c:pt idx="403">
                  <c:v>9761</c:v>
                </c:pt>
                <c:pt idx="404">
                  <c:v>9773</c:v>
                </c:pt>
                <c:pt idx="405">
                  <c:v>9793</c:v>
                </c:pt>
                <c:pt idx="406">
                  <c:v>9847</c:v>
                </c:pt>
                <c:pt idx="407">
                  <c:v>9847</c:v>
                </c:pt>
                <c:pt idx="408">
                  <c:v>9863</c:v>
                </c:pt>
                <c:pt idx="409">
                  <c:v>9978</c:v>
                </c:pt>
                <c:pt idx="410">
                  <c:v>10035</c:v>
                </c:pt>
                <c:pt idx="411">
                  <c:v>10035</c:v>
                </c:pt>
                <c:pt idx="412">
                  <c:v>10054</c:v>
                </c:pt>
                <c:pt idx="413">
                  <c:v>10093</c:v>
                </c:pt>
                <c:pt idx="414">
                  <c:v>10109</c:v>
                </c:pt>
                <c:pt idx="415">
                  <c:v>10118</c:v>
                </c:pt>
                <c:pt idx="416">
                  <c:v>10148</c:v>
                </c:pt>
                <c:pt idx="417">
                  <c:v>10177</c:v>
                </c:pt>
                <c:pt idx="418">
                  <c:v>10204</c:v>
                </c:pt>
                <c:pt idx="419">
                  <c:v>10222</c:v>
                </c:pt>
                <c:pt idx="420">
                  <c:v>10310</c:v>
                </c:pt>
                <c:pt idx="421">
                  <c:v>10310</c:v>
                </c:pt>
                <c:pt idx="422">
                  <c:v>10327</c:v>
                </c:pt>
                <c:pt idx="423">
                  <c:v>10363</c:v>
                </c:pt>
                <c:pt idx="424">
                  <c:v>10379</c:v>
                </c:pt>
                <c:pt idx="425">
                  <c:v>10387</c:v>
                </c:pt>
                <c:pt idx="426">
                  <c:v>10409</c:v>
                </c:pt>
                <c:pt idx="427">
                  <c:v>10417</c:v>
                </c:pt>
                <c:pt idx="428">
                  <c:v>10464</c:v>
                </c:pt>
                <c:pt idx="429">
                  <c:v>10501</c:v>
                </c:pt>
                <c:pt idx="430">
                  <c:v>10527</c:v>
                </c:pt>
                <c:pt idx="431">
                  <c:v>10540</c:v>
                </c:pt>
                <c:pt idx="432">
                  <c:v>10560</c:v>
                </c:pt>
                <c:pt idx="433">
                  <c:v>10570</c:v>
                </c:pt>
                <c:pt idx="434">
                  <c:v>10591</c:v>
                </c:pt>
                <c:pt idx="435">
                  <c:v>10617</c:v>
                </c:pt>
                <c:pt idx="436">
                  <c:v>10739</c:v>
                </c:pt>
                <c:pt idx="437">
                  <c:v>10762</c:v>
                </c:pt>
                <c:pt idx="438">
                  <c:v>10778</c:v>
                </c:pt>
                <c:pt idx="439">
                  <c:v>10788</c:v>
                </c:pt>
                <c:pt idx="440">
                  <c:v>10821</c:v>
                </c:pt>
                <c:pt idx="441">
                  <c:v>10840</c:v>
                </c:pt>
                <c:pt idx="442">
                  <c:v>10869</c:v>
                </c:pt>
                <c:pt idx="443">
                  <c:v>10962</c:v>
                </c:pt>
                <c:pt idx="444">
                  <c:v>10962</c:v>
                </c:pt>
                <c:pt idx="445">
                  <c:v>10975</c:v>
                </c:pt>
                <c:pt idx="446">
                  <c:v>10985</c:v>
                </c:pt>
                <c:pt idx="447">
                  <c:v>11006</c:v>
                </c:pt>
                <c:pt idx="448">
                  <c:v>11021</c:v>
                </c:pt>
                <c:pt idx="449">
                  <c:v>11033</c:v>
                </c:pt>
                <c:pt idx="450">
                  <c:v>11103</c:v>
                </c:pt>
                <c:pt idx="451">
                  <c:v>11119</c:v>
                </c:pt>
                <c:pt idx="452">
                  <c:v>11128</c:v>
                </c:pt>
                <c:pt idx="453">
                  <c:v>11151</c:v>
                </c:pt>
                <c:pt idx="454">
                  <c:v>11165</c:v>
                </c:pt>
                <c:pt idx="455">
                  <c:v>11177</c:v>
                </c:pt>
                <c:pt idx="456">
                  <c:v>11195</c:v>
                </c:pt>
                <c:pt idx="457">
                  <c:v>11215</c:v>
                </c:pt>
                <c:pt idx="458">
                  <c:v>11251</c:v>
                </c:pt>
                <c:pt idx="459">
                  <c:v>11284</c:v>
                </c:pt>
                <c:pt idx="460">
                  <c:v>11291</c:v>
                </c:pt>
                <c:pt idx="461">
                  <c:v>11312</c:v>
                </c:pt>
                <c:pt idx="462">
                  <c:v>11346</c:v>
                </c:pt>
                <c:pt idx="463">
                  <c:v>11346</c:v>
                </c:pt>
                <c:pt idx="464">
                  <c:v>11368</c:v>
                </c:pt>
                <c:pt idx="465">
                  <c:v>11402</c:v>
                </c:pt>
                <c:pt idx="466">
                  <c:v>11451</c:v>
                </c:pt>
                <c:pt idx="467">
                  <c:v>11472</c:v>
                </c:pt>
                <c:pt idx="468">
                  <c:v>11491</c:v>
                </c:pt>
                <c:pt idx="469">
                  <c:v>11502</c:v>
                </c:pt>
                <c:pt idx="470">
                  <c:v>11514</c:v>
                </c:pt>
                <c:pt idx="471">
                  <c:v>11523</c:v>
                </c:pt>
                <c:pt idx="472">
                  <c:v>11559</c:v>
                </c:pt>
                <c:pt idx="473">
                  <c:v>11603</c:v>
                </c:pt>
                <c:pt idx="474">
                  <c:v>11641</c:v>
                </c:pt>
                <c:pt idx="475">
                  <c:v>11693</c:v>
                </c:pt>
                <c:pt idx="476">
                  <c:v>11732</c:v>
                </c:pt>
                <c:pt idx="477">
                  <c:v>11759</c:v>
                </c:pt>
                <c:pt idx="478">
                  <c:v>11787</c:v>
                </c:pt>
                <c:pt idx="479">
                  <c:v>11812</c:v>
                </c:pt>
                <c:pt idx="480">
                  <c:v>11825</c:v>
                </c:pt>
                <c:pt idx="481">
                  <c:v>11841</c:v>
                </c:pt>
                <c:pt idx="482">
                  <c:v>11861</c:v>
                </c:pt>
                <c:pt idx="483">
                  <c:v>11868</c:v>
                </c:pt>
                <c:pt idx="484">
                  <c:v>11911</c:v>
                </c:pt>
                <c:pt idx="485">
                  <c:v>11930</c:v>
                </c:pt>
                <c:pt idx="486">
                  <c:v>11943</c:v>
                </c:pt>
                <c:pt idx="487">
                  <c:v>11956</c:v>
                </c:pt>
                <c:pt idx="488">
                  <c:v>11973</c:v>
                </c:pt>
                <c:pt idx="489">
                  <c:v>12030</c:v>
                </c:pt>
                <c:pt idx="490">
                  <c:v>12038</c:v>
                </c:pt>
                <c:pt idx="491">
                  <c:v>12050</c:v>
                </c:pt>
                <c:pt idx="492">
                  <c:v>12065</c:v>
                </c:pt>
                <c:pt idx="493">
                  <c:v>12088</c:v>
                </c:pt>
                <c:pt idx="494">
                  <c:v>12100</c:v>
                </c:pt>
                <c:pt idx="495">
                  <c:v>12137</c:v>
                </c:pt>
                <c:pt idx="496">
                  <c:v>12178</c:v>
                </c:pt>
                <c:pt idx="497">
                  <c:v>12194</c:v>
                </c:pt>
                <c:pt idx="498">
                  <c:v>12294</c:v>
                </c:pt>
                <c:pt idx="499">
                  <c:v>12325</c:v>
                </c:pt>
                <c:pt idx="500">
                  <c:v>12356</c:v>
                </c:pt>
                <c:pt idx="501">
                  <c:v>12379</c:v>
                </c:pt>
                <c:pt idx="502">
                  <c:v>12404</c:v>
                </c:pt>
                <c:pt idx="503">
                  <c:v>12428</c:v>
                </c:pt>
                <c:pt idx="504">
                  <c:v>12462</c:v>
                </c:pt>
                <c:pt idx="505">
                  <c:v>12473</c:v>
                </c:pt>
                <c:pt idx="506">
                  <c:v>12534</c:v>
                </c:pt>
                <c:pt idx="507">
                  <c:v>12534</c:v>
                </c:pt>
                <c:pt idx="508">
                  <c:v>12609</c:v>
                </c:pt>
                <c:pt idx="509">
                  <c:v>12633</c:v>
                </c:pt>
                <c:pt idx="510">
                  <c:v>12663</c:v>
                </c:pt>
                <c:pt idx="511">
                  <c:v>12704</c:v>
                </c:pt>
                <c:pt idx="512">
                  <c:v>12733</c:v>
                </c:pt>
                <c:pt idx="513">
                  <c:v>12778</c:v>
                </c:pt>
                <c:pt idx="514">
                  <c:v>12778</c:v>
                </c:pt>
                <c:pt idx="515">
                  <c:v>12835</c:v>
                </c:pt>
                <c:pt idx="516">
                  <c:v>12835</c:v>
                </c:pt>
                <c:pt idx="517">
                  <c:v>12847</c:v>
                </c:pt>
                <c:pt idx="518">
                  <c:v>12858</c:v>
                </c:pt>
                <c:pt idx="519">
                  <c:v>12904</c:v>
                </c:pt>
                <c:pt idx="520">
                  <c:v>12984</c:v>
                </c:pt>
                <c:pt idx="521">
                  <c:v>13003</c:v>
                </c:pt>
                <c:pt idx="522">
                  <c:v>13067</c:v>
                </c:pt>
                <c:pt idx="523">
                  <c:v>13075</c:v>
                </c:pt>
                <c:pt idx="524">
                  <c:v>13092</c:v>
                </c:pt>
                <c:pt idx="525">
                  <c:v>13123</c:v>
                </c:pt>
                <c:pt idx="526">
                  <c:v>13141</c:v>
                </c:pt>
                <c:pt idx="527">
                  <c:v>13156</c:v>
                </c:pt>
                <c:pt idx="528">
                  <c:v>13178</c:v>
                </c:pt>
                <c:pt idx="529">
                  <c:v>13212</c:v>
                </c:pt>
                <c:pt idx="530">
                  <c:v>13212</c:v>
                </c:pt>
                <c:pt idx="531">
                  <c:v>13217</c:v>
                </c:pt>
                <c:pt idx="532">
                  <c:v>13234</c:v>
                </c:pt>
                <c:pt idx="533">
                  <c:v>13242</c:v>
                </c:pt>
                <c:pt idx="534">
                  <c:v>13265</c:v>
                </c:pt>
                <c:pt idx="535">
                  <c:v>13287</c:v>
                </c:pt>
                <c:pt idx="536">
                  <c:v>13304</c:v>
                </c:pt>
                <c:pt idx="537">
                  <c:v>13340</c:v>
                </c:pt>
                <c:pt idx="538">
                  <c:v>13382</c:v>
                </c:pt>
                <c:pt idx="539">
                  <c:v>13428</c:v>
                </c:pt>
                <c:pt idx="540">
                  <c:v>13455</c:v>
                </c:pt>
                <c:pt idx="541">
                  <c:v>13492</c:v>
                </c:pt>
                <c:pt idx="542">
                  <c:v>13510</c:v>
                </c:pt>
                <c:pt idx="543">
                  <c:v>13530</c:v>
                </c:pt>
                <c:pt idx="544">
                  <c:v>13548</c:v>
                </c:pt>
                <c:pt idx="545">
                  <c:v>13606</c:v>
                </c:pt>
                <c:pt idx="546">
                  <c:v>13618</c:v>
                </c:pt>
                <c:pt idx="547">
                  <c:v>13634</c:v>
                </c:pt>
                <c:pt idx="548">
                  <c:v>13646</c:v>
                </c:pt>
                <c:pt idx="549">
                  <c:v>13663</c:v>
                </c:pt>
                <c:pt idx="550">
                  <c:v>13676</c:v>
                </c:pt>
                <c:pt idx="551">
                  <c:v>13701</c:v>
                </c:pt>
                <c:pt idx="552">
                  <c:v>13746</c:v>
                </c:pt>
                <c:pt idx="553">
                  <c:v>13814</c:v>
                </c:pt>
                <c:pt idx="554">
                  <c:v>13829</c:v>
                </c:pt>
                <c:pt idx="555">
                  <c:v>13848</c:v>
                </c:pt>
                <c:pt idx="556">
                  <c:v>13870</c:v>
                </c:pt>
                <c:pt idx="557">
                  <c:v>13877</c:v>
                </c:pt>
                <c:pt idx="558">
                  <c:v>13935</c:v>
                </c:pt>
                <c:pt idx="559">
                  <c:v>14041</c:v>
                </c:pt>
                <c:pt idx="560">
                  <c:v>14071</c:v>
                </c:pt>
                <c:pt idx="561">
                  <c:v>14085</c:v>
                </c:pt>
                <c:pt idx="562">
                  <c:v>14124</c:v>
                </c:pt>
                <c:pt idx="563">
                  <c:v>14143</c:v>
                </c:pt>
                <c:pt idx="564">
                  <c:v>14166</c:v>
                </c:pt>
                <c:pt idx="565">
                  <c:v>14209</c:v>
                </c:pt>
                <c:pt idx="566">
                  <c:v>14223</c:v>
                </c:pt>
                <c:pt idx="567">
                  <c:v>14238</c:v>
                </c:pt>
                <c:pt idx="568">
                  <c:v>14295</c:v>
                </c:pt>
                <c:pt idx="569">
                  <c:v>14295</c:v>
                </c:pt>
                <c:pt idx="570">
                  <c:v>14311</c:v>
                </c:pt>
                <c:pt idx="571">
                  <c:v>14330</c:v>
                </c:pt>
                <c:pt idx="572">
                  <c:v>14375</c:v>
                </c:pt>
                <c:pt idx="573">
                  <c:v>14405</c:v>
                </c:pt>
                <c:pt idx="574">
                  <c:v>14446</c:v>
                </c:pt>
                <c:pt idx="575">
                  <c:v>14471</c:v>
                </c:pt>
                <c:pt idx="576">
                  <c:v>14484</c:v>
                </c:pt>
                <c:pt idx="577">
                  <c:v>14504</c:v>
                </c:pt>
                <c:pt idx="578">
                  <c:v>14515</c:v>
                </c:pt>
                <c:pt idx="579">
                  <c:v>14533</c:v>
                </c:pt>
                <c:pt idx="580">
                  <c:v>14582</c:v>
                </c:pt>
                <c:pt idx="581">
                  <c:v>14608</c:v>
                </c:pt>
                <c:pt idx="582">
                  <c:v>14655</c:v>
                </c:pt>
                <c:pt idx="583">
                  <c:v>14665</c:v>
                </c:pt>
                <c:pt idx="584">
                  <c:v>14672</c:v>
                </c:pt>
                <c:pt idx="585">
                  <c:v>14693</c:v>
                </c:pt>
                <c:pt idx="586">
                  <c:v>14739</c:v>
                </c:pt>
                <c:pt idx="587">
                  <c:v>14756</c:v>
                </c:pt>
                <c:pt idx="588">
                  <c:v>14812</c:v>
                </c:pt>
                <c:pt idx="589">
                  <c:v>14838</c:v>
                </c:pt>
                <c:pt idx="590">
                  <c:v>14851</c:v>
                </c:pt>
                <c:pt idx="591">
                  <c:v>14867</c:v>
                </c:pt>
                <c:pt idx="592">
                  <c:v>14881</c:v>
                </c:pt>
                <c:pt idx="593">
                  <c:v>14898</c:v>
                </c:pt>
                <c:pt idx="594">
                  <c:v>14911</c:v>
                </c:pt>
                <c:pt idx="595">
                  <c:v>14927</c:v>
                </c:pt>
                <c:pt idx="596">
                  <c:v>14942</c:v>
                </c:pt>
                <c:pt idx="597">
                  <c:v>14960</c:v>
                </c:pt>
                <c:pt idx="598">
                  <c:v>15007</c:v>
                </c:pt>
                <c:pt idx="599">
                  <c:v>15043</c:v>
                </c:pt>
                <c:pt idx="600">
                  <c:v>15043</c:v>
                </c:pt>
                <c:pt idx="601">
                  <c:v>15056</c:v>
                </c:pt>
                <c:pt idx="602">
                  <c:v>15098</c:v>
                </c:pt>
                <c:pt idx="603">
                  <c:v>15125</c:v>
                </c:pt>
                <c:pt idx="604">
                  <c:v>15142</c:v>
                </c:pt>
                <c:pt idx="605">
                  <c:v>15213</c:v>
                </c:pt>
                <c:pt idx="606">
                  <c:v>15291</c:v>
                </c:pt>
                <c:pt idx="607">
                  <c:v>15291</c:v>
                </c:pt>
                <c:pt idx="608">
                  <c:v>15306</c:v>
                </c:pt>
                <c:pt idx="609">
                  <c:v>15319</c:v>
                </c:pt>
                <c:pt idx="610">
                  <c:v>15349</c:v>
                </c:pt>
                <c:pt idx="611">
                  <c:v>15412</c:v>
                </c:pt>
                <c:pt idx="612">
                  <c:v>15431</c:v>
                </c:pt>
                <c:pt idx="613">
                  <c:v>15469</c:v>
                </c:pt>
                <c:pt idx="614">
                  <c:v>15475</c:v>
                </c:pt>
                <c:pt idx="615">
                  <c:v>15524</c:v>
                </c:pt>
                <c:pt idx="616">
                  <c:v>15524</c:v>
                </c:pt>
                <c:pt idx="617">
                  <c:v>15536</c:v>
                </c:pt>
                <c:pt idx="618">
                  <c:v>15551</c:v>
                </c:pt>
                <c:pt idx="619">
                  <c:v>15586</c:v>
                </c:pt>
                <c:pt idx="620">
                  <c:v>15611</c:v>
                </c:pt>
                <c:pt idx="621">
                  <c:v>15623</c:v>
                </c:pt>
                <c:pt idx="622">
                  <c:v>15674</c:v>
                </c:pt>
                <c:pt idx="623">
                  <c:v>15689</c:v>
                </c:pt>
                <c:pt idx="624">
                  <c:v>15725</c:v>
                </c:pt>
                <c:pt idx="625">
                  <c:v>15754</c:v>
                </c:pt>
                <c:pt idx="626">
                  <c:v>15796</c:v>
                </c:pt>
                <c:pt idx="627">
                  <c:v>15803</c:v>
                </c:pt>
                <c:pt idx="628">
                  <c:v>15809</c:v>
                </c:pt>
                <c:pt idx="629">
                  <c:v>15821</c:v>
                </c:pt>
                <c:pt idx="630">
                  <c:v>15838</c:v>
                </c:pt>
                <c:pt idx="631">
                  <c:v>15868</c:v>
                </c:pt>
                <c:pt idx="632">
                  <c:v>15883</c:v>
                </c:pt>
                <c:pt idx="633">
                  <c:v>15883</c:v>
                </c:pt>
                <c:pt idx="634">
                  <c:v>15889</c:v>
                </c:pt>
                <c:pt idx="635">
                  <c:v>15900</c:v>
                </c:pt>
                <c:pt idx="636">
                  <c:v>15909</c:v>
                </c:pt>
                <c:pt idx="637">
                  <c:v>15923</c:v>
                </c:pt>
                <c:pt idx="638">
                  <c:v>15954</c:v>
                </c:pt>
                <c:pt idx="639">
                  <c:v>15997</c:v>
                </c:pt>
                <c:pt idx="640">
                  <c:v>16004</c:v>
                </c:pt>
                <c:pt idx="641">
                  <c:v>16020</c:v>
                </c:pt>
                <c:pt idx="642">
                  <c:v>16048</c:v>
                </c:pt>
                <c:pt idx="643">
                  <c:v>16048</c:v>
                </c:pt>
                <c:pt idx="644">
                  <c:v>16057</c:v>
                </c:pt>
                <c:pt idx="645">
                  <c:v>16068</c:v>
                </c:pt>
                <c:pt idx="646">
                  <c:v>16085</c:v>
                </c:pt>
                <c:pt idx="647">
                  <c:v>16135</c:v>
                </c:pt>
                <c:pt idx="648">
                  <c:v>16153</c:v>
                </c:pt>
                <c:pt idx="649">
                  <c:v>16181</c:v>
                </c:pt>
                <c:pt idx="650">
                  <c:v>16249</c:v>
                </c:pt>
                <c:pt idx="651">
                  <c:v>16290</c:v>
                </c:pt>
                <c:pt idx="652">
                  <c:v>16332</c:v>
                </c:pt>
                <c:pt idx="653">
                  <c:v>16332</c:v>
                </c:pt>
                <c:pt idx="654">
                  <c:v>16376</c:v>
                </c:pt>
                <c:pt idx="655">
                  <c:v>16386</c:v>
                </c:pt>
                <c:pt idx="656">
                  <c:v>16412</c:v>
                </c:pt>
                <c:pt idx="657">
                  <c:v>16427</c:v>
                </c:pt>
                <c:pt idx="658">
                  <c:v>16470</c:v>
                </c:pt>
                <c:pt idx="659">
                  <c:v>16520</c:v>
                </c:pt>
                <c:pt idx="660">
                  <c:v>16529</c:v>
                </c:pt>
                <c:pt idx="661">
                  <c:v>16562</c:v>
                </c:pt>
                <c:pt idx="662">
                  <c:v>16577</c:v>
                </c:pt>
                <c:pt idx="663">
                  <c:v>16586</c:v>
                </c:pt>
                <c:pt idx="664">
                  <c:v>16595</c:v>
                </c:pt>
                <c:pt idx="665">
                  <c:v>16610</c:v>
                </c:pt>
                <c:pt idx="666">
                  <c:v>16631</c:v>
                </c:pt>
                <c:pt idx="667">
                  <c:v>16651</c:v>
                </c:pt>
                <c:pt idx="668">
                  <c:v>16656</c:v>
                </c:pt>
                <c:pt idx="669">
                  <c:v>16662</c:v>
                </c:pt>
                <c:pt idx="670">
                  <c:v>16669</c:v>
                </c:pt>
                <c:pt idx="671">
                  <c:v>16675</c:v>
                </c:pt>
                <c:pt idx="672">
                  <c:v>16689</c:v>
                </c:pt>
                <c:pt idx="673">
                  <c:v>16699</c:v>
                </c:pt>
                <c:pt idx="674">
                  <c:v>16819</c:v>
                </c:pt>
                <c:pt idx="675">
                  <c:v>16819</c:v>
                </c:pt>
                <c:pt idx="676">
                  <c:v>16846</c:v>
                </c:pt>
                <c:pt idx="677">
                  <c:v>16900</c:v>
                </c:pt>
                <c:pt idx="678">
                  <c:v>16900</c:v>
                </c:pt>
                <c:pt idx="679">
                  <c:v>16922</c:v>
                </c:pt>
                <c:pt idx="680">
                  <c:v>16934</c:v>
                </c:pt>
                <c:pt idx="681">
                  <c:v>16986</c:v>
                </c:pt>
                <c:pt idx="682">
                  <c:v>16997</c:v>
                </c:pt>
                <c:pt idx="683">
                  <c:v>17033</c:v>
                </c:pt>
                <c:pt idx="684">
                  <c:v>17049</c:v>
                </c:pt>
                <c:pt idx="685">
                  <c:v>17066</c:v>
                </c:pt>
                <c:pt idx="686">
                  <c:v>17080</c:v>
                </c:pt>
                <c:pt idx="687">
                  <c:v>17103</c:v>
                </c:pt>
                <c:pt idx="688">
                  <c:v>17125</c:v>
                </c:pt>
                <c:pt idx="689">
                  <c:v>17180</c:v>
                </c:pt>
                <c:pt idx="690">
                  <c:v>17249</c:v>
                </c:pt>
                <c:pt idx="691">
                  <c:v>17265</c:v>
                </c:pt>
                <c:pt idx="692">
                  <c:v>17282</c:v>
                </c:pt>
                <c:pt idx="693">
                  <c:v>17297</c:v>
                </c:pt>
                <c:pt idx="694">
                  <c:v>17310</c:v>
                </c:pt>
                <c:pt idx="695">
                  <c:v>17338</c:v>
                </c:pt>
                <c:pt idx="696">
                  <c:v>17403</c:v>
                </c:pt>
                <c:pt idx="697">
                  <c:v>17410</c:v>
                </c:pt>
                <c:pt idx="698">
                  <c:v>17432</c:v>
                </c:pt>
                <c:pt idx="699">
                  <c:v>17444</c:v>
                </c:pt>
                <c:pt idx="700">
                  <c:v>17451</c:v>
                </c:pt>
                <c:pt idx="701">
                  <c:v>17474</c:v>
                </c:pt>
                <c:pt idx="702">
                  <c:v>17535</c:v>
                </c:pt>
                <c:pt idx="703">
                  <c:v>17589</c:v>
                </c:pt>
                <c:pt idx="704">
                  <c:v>17597</c:v>
                </c:pt>
                <c:pt idx="705">
                  <c:v>17612</c:v>
                </c:pt>
                <c:pt idx="706">
                  <c:v>17635</c:v>
                </c:pt>
                <c:pt idx="707">
                  <c:v>17675</c:v>
                </c:pt>
                <c:pt idx="708">
                  <c:v>17683</c:v>
                </c:pt>
                <c:pt idx="709">
                  <c:v>17721</c:v>
                </c:pt>
                <c:pt idx="710">
                  <c:v>17721</c:v>
                </c:pt>
                <c:pt idx="711">
                  <c:v>17721</c:v>
                </c:pt>
                <c:pt idx="712">
                  <c:v>17732</c:v>
                </c:pt>
                <c:pt idx="713">
                  <c:v>17742</c:v>
                </c:pt>
                <c:pt idx="714">
                  <c:v>17792</c:v>
                </c:pt>
                <c:pt idx="715">
                  <c:v>17808</c:v>
                </c:pt>
                <c:pt idx="716">
                  <c:v>17828</c:v>
                </c:pt>
                <c:pt idx="717">
                  <c:v>17843</c:v>
                </c:pt>
                <c:pt idx="718">
                  <c:v>17934</c:v>
                </c:pt>
                <c:pt idx="719">
                  <c:v>17956</c:v>
                </c:pt>
                <c:pt idx="720">
                  <c:v>17967</c:v>
                </c:pt>
                <c:pt idx="721">
                  <c:v>18110</c:v>
                </c:pt>
                <c:pt idx="722">
                  <c:v>18131</c:v>
                </c:pt>
                <c:pt idx="723">
                  <c:v>18178</c:v>
                </c:pt>
                <c:pt idx="724">
                  <c:v>18204</c:v>
                </c:pt>
                <c:pt idx="725">
                  <c:v>18243</c:v>
                </c:pt>
                <c:pt idx="726">
                  <c:v>18256</c:v>
                </c:pt>
                <c:pt idx="727">
                  <c:v>18309</c:v>
                </c:pt>
                <c:pt idx="728">
                  <c:v>18345</c:v>
                </c:pt>
                <c:pt idx="729">
                  <c:v>18410</c:v>
                </c:pt>
                <c:pt idx="730">
                  <c:v>18410</c:v>
                </c:pt>
                <c:pt idx="731">
                  <c:v>18425</c:v>
                </c:pt>
                <c:pt idx="732">
                  <c:v>18443</c:v>
                </c:pt>
                <c:pt idx="733">
                  <c:v>18582</c:v>
                </c:pt>
                <c:pt idx="734">
                  <c:v>18633</c:v>
                </c:pt>
                <c:pt idx="735">
                  <c:v>18644</c:v>
                </c:pt>
                <c:pt idx="736">
                  <c:v>18659</c:v>
                </c:pt>
                <c:pt idx="737">
                  <c:v>18676</c:v>
                </c:pt>
                <c:pt idx="738">
                  <c:v>18696</c:v>
                </c:pt>
                <c:pt idx="739">
                  <c:v>18750</c:v>
                </c:pt>
                <c:pt idx="740">
                  <c:v>18786</c:v>
                </c:pt>
                <c:pt idx="741">
                  <c:v>18830</c:v>
                </c:pt>
                <c:pt idx="742">
                  <c:v>18830</c:v>
                </c:pt>
                <c:pt idx="743">
                  <c:v>18837</c:v>
                </c:pt>
                <c:pt idx="744">
                  <c:v>18884</c:v>
                </c:pt>
                <c:pt idx="745">
                  <c:v>18902</c:v>
                </c:pt>
                <c:pt idx="746">
                  <c:v>18918</c:v>
                </c:pt>
                <c:pt idx="747">
                  <c:v>18975</c:v>
                </c:pt>
                <c:pt idx="748">
                  <c:v>18981</c:v>
                </c:pt>
                <c:pt idx="749">
                  <c:v>18990</c:v>
                </c:pt>
                <c:pt idx="750">
                  <c:v>19051</c:v>
                </c:pt>
                <c:pt idx="751">
                  <c:v>19057</c:v>
                </c:pt>
                <c:pt idx="752">
                  <c:v>19152</c:v>
                </c:pt>
                <c:pt idx="753">
                  <c:v>19175</c:v>
                </c:pt>
                <c:pt idx="754">
                  <c:v>19195</c:v>
                </c:pt>
                <c:pt idx="755">
                  <c:v>19195</c:v>
                </c:pt>
                <c:pt idx="756">
                  <c:v>19260</c:v>
                </c:pt>
                <c:pt idx="757">
                  <c:v>19275</c:v>
                </c:pt>
                <c:pt idx="758">
                  <c:v>19291</c:v>
                </c:pt>
                <c:pt idx="759">
                  <c:v>19298</c:v>
                </c:pt>
                <c:pt idx="760">
                  <c:v>19309</c:v>
                </c:pt>
                <c:pt idx="761">
                  <c:v>19328</c:v>
                </c:pt>
                <c:pt idx="762">
                  <c:v>19486</c:v>
                </c:pt>
                <c:pt idx="763">
                  <c:v>19499</c:v>
                </c:pt>
                <c:pt idx="764">
                  <c:v>19518</c:v>
                </c:pt>
                <c:pt idx="765">
                  <c:v>19531</c:v>
                </c:pt>
                <c:pt idx="766">
                  <c:v>19541</c:v>
                </c:pt>
                <c:pt idx="767">
                  <c:v>19564</c:v>
                </c:pt>
                <c:pt idx="768">
                  <c:v>19574</c:v>
                </c:pt>
                <c:pt idx="769">
                  <c:v>19614</c:v>
                </c:pt>
                <c:pt idx="770">
                  <c:v>19620</c:v>
                </c:pt>
                <c:pt idx="771">
                  <c:v>19730</c:v>
                </c:pt>
                <c:pt idx="772">
                  <c:v>19730</c:v>
                </c:pt>
                <c:pt idx="773">
                  <c:v>19790</c:v>
                </c:pt>
                <c:pt idx="774">
                  <c:v>19818</c:v>
                </c:pt>
                <c:pt idx="775">
                  <c:v>19818</c:v>
                </c:pt>
                <c:pt idx="776">
                  <c:v>19885</c:v>
                </c:pt>
                <c:pt idx="777">
                  <c:v>19895</c:v>
                </c:pt>
                <c:pt idx="778">
                  <c:v>19929</c:v>
                </c:pt>
                <c:pt idx="779">
                  <c:v>19987</c:v>
                </c:pt>
                <c:pt idx="780">
                  <c:v>20081</c:v>
                </c:pt>
                <c:pt idx="781">
                  <c:v>20096</c:v>
                </c:pt>
                <c:pt idx="782">
                  <c:v>20100</c:v>
                </c:pt>
                <c:pt idx="783">
                  <c:v>20132</c:v>
                </c:pt>
                <c:pt idx="784">
                  <c:v>20194</c:v>
                </c:pt>
                <c:pt idx="785">
                  <c:v>20299</c:v>
                </c:pt>
                <c:pt idx="786">
                  <c:v>20299</c:v>
                </c:pt>
                <c:pt idx="787">
                  <c:v>20305</c:v>
                </c:pt>
                <c:pt idx="788">
                  <c:v>20344</c:v>
                </c:pt>
                <c:pt idx="789">
                  <c:v>20344</c:v>
                </c:pt>
                <c:pt idx="790">
                  <c:v>20397</c:v>
                </c:pt>
                <c:pt idx="791">
                  <c:v>20443</c:v>
                </c:pt>
                <c:pt idx="792">
                  <c:v>20456</c:v>
                </c:pt>
                <c:pt idx="793">
                  <c:v>20515</c:v>
                </c:pt>
                <c:pt idx="794">
                  <c:v>20534</c:v>
                </c:pt>
                <c:pt idx="795">
                  <c:v>20614</c:v>
                </c:pt>
                <c:pt idx="796">
                  <c:v>20614</c:v>
                </c:pt>
                <c:pt idx="797">
                  <c:v>20664</c:v>
                </c:pt>
                <c:pt idx="798">
                  <c:v>20674</c:v>
                </c:pt>
                <c:pt idx="799">
                  <c:v>20792</c:v>
                </c:pt>
                <c:pt idx="800">
                  <c:v>20799</c:v>
                </c:pt>
                <c:pt idx="801">
                  <c:v>20841</c:v>
                </c:pt>
                <c:pt idx="802">
                  <c:v>20841</c:v>
                </c:pt>
                <c:pt idx="803">
                  <c:v>20947</c:v>
                </c:pt>
                <c:pt idx="804">
                  <c:v>20977</c:v>
                </c:pt>
                <c:pt idx="805">
                  <c:v>21015</c:v>
                </c:pt>
                <c:pt idx="806">
                  <c:v>21039</c:v>
                </c:pt>
                <c:pt idx="807">
                  <c:v>21045</c:v>
                </c:pt>
                <c:pt idx="808">
                  <c:v>21059</c:v>
                </c:pt>
                <c:pt idx="809">
                  <c:v>21078</c:v>
                </c:pt>
                <c:pt idx="810">
                  <c:v>21177</c:v>
                </c:pt>
                <c:pt idx="811">
                  <c:v>21177</c:v>
                </c:pt>
                <c:pt idx="812">
                  <c:v>21177</c:v>
                </c:pt>
                <c:pt idx="813">
                  <c:v>21185</c:v>
                </c:pt>
                <c:pt idx="814">
                  <c:v>21214</c:v>
                </c:pt>
                <c:pt idx="815">
                  <c:v>21282</c:v>
                </c:pt>
                <c:pt idx="816">
                  <c:v>21318</c:v>
                </c:pt>
                <c:pt idx="817">
                  <c:v>21318</c:v>
                </c:pt>
                <c:pt idx="818">
                  <c:v>21358</c:v>
                </c:pt>
                <c:pt idx="819">
                  <c:v>21377</c:v>
                </c:pt>
                <c:pt idx="820">
                  <c:v>21403</c:v>
                </c:pt>
                <c:pt idx="821">
                  <c:v>21450</c:v>
                </c:pt>
                <c:pt idx="822">
                  <c:v>21507</c:v>
                </c:pt>
                <c:pt idx="823">
                  <c:v>21507</c:v>
                </c:pt>
                <c:pt idx="824">
                  <c:v>21559</c:v>
                </c:pt>
                <c:pt idx="825">
                  <c:v>21623</c:v>
                </c:pt>
                <c:pt idx="826">
                  <c:v>21643</c:v>
                </c:pt>
                <c:pt idx="827">
                  <c:v>21661</c:v>
                </c:pt>
                <c:pt idx="828">
                  <c:v>21690</c:v>
                </c:pt>
                <c:pt idx="829">
                  <c:v>21710</c:v>
                </c:pt>
                <c:pt idx="830">
                  <c:v>21773</c:v>
                </c:pt>
                <c:pt idx="831">
                  <c:v>21778</c:v>
                </c:pt>
                <c:pt idx="832">
                  <c:v>21789</c:v>
                </c:pt>
                <c:pt idx="833">
                  <c:v>21797</c:v>
                </c:pt>
                <c:pt idx="834">
                  <c:v>21818</c:v>
                </c:pt>
                <c:pt idx="835">
                  <c:v>21840</c:v>
                </c:pt>
                <c:pt idx="836">
                  <c:v>21866</c:v>
                </c:pt>
                <c:pt idx="837">
                  <c:v>21895</c:v>
                </c:pt>
                <c:pt idx="838">
                  <c:v>21999</c:v>
                </c:pt>
                <c:pt idx="839">
                  <c:v>22010</c:v>
                </c:pt>
                <c:pt idx="840">
                  <c:v>22027</c:v>
                </c:pt>
                <c:pt idx="841">
                  <c:v>22040</c:v>
                </c:pt>
                <c:pt idx="842">
                  <c:v>22056</c:v>
                </c:pt>
                <c:pt idx="843">
                  <c:v>22067</c:v>
                </c:pt>
                <c:pt idx="844">
                  <c:v>22080</c:v>
                </c:pt>
                <c:pt idx="845">
                  <c:v>22126</c:v>
                </c:pt>
                <c:pt idx="846">
                  <c:v>22145</c:v>
                </c:pt>
                <c:pt idx="847">
                  <c:v>22167</c:v>
                </c:pt>
                <c:pt idx="848">
                  <c:v>22194</c:v>
                </c:pt>
                <c:pt idx="849">
                  <c:v>22218</c:v>
                </c:pt>
                <c:pt idx="850">
                  <c:v>22250</c:v>
                </c:pt>
                <c:pt idx="851">
                  <c:v>22250</c:v>
                </c:pt>
                <c:pt idx="852">
                  <c:v>22260</c:v>
                </c:pt>
                <c:pt idx="853">
                  <c:v>22268</c:v>
                </c:pt>
                <c:pt idx="854">
                  <c:v>22307</c:v>
                </c:pt>
                <c:pt idx="855">
                  <c:v>22331</c:v>
                </c:pt>
                <c:pt idx="856">
                  <c:v>22359</c:v>
                </c:pt>
                <c:pt idx="857">
                  <c:v>22359</c:v>
                </c:pt>
                <c:pt idx="858">
                  <c:v>22424</c:v>
                </c:pt>
                <c:pt idx="859">
                  <c:v>22453</c:v>
                </c:pt>
                <c:pt idx="860">
                  <c:v>22468</c:v>
                </c:pt>
                <c:pt idx="861">
                  <c:v>22516</c:v>
                </c:pt>
                <c:pt idx="862">
                  <c:v>22543</c:v>
                </c:pt>
                <c:pt idx="863">
                  <c:v>22595</c:v>
                </c:pt>
                <c:pt idx="864">
                  <c:v>22633</c:v>
                </c:pt>
                <c:pt idx="865">
                  <c:v>22647</c:v>
                </c:pt>
                <c:pt idx="866">
                  <c:v>22671</c:v>
                </c:pt>
                <c:pt idx="867">
                  <c:v>22776</c:v>
                </c:pt>
                <c:pt idx="868">
                  <c:v>22776</c:v>
                </c:pt>
                <c:pt idx="869">
                  <c:v>22776</c:v>
                </c:pt>
                <c:pt idx="870">
                  <c:v>22776</c:v>
                </c:pt>
                <c:pt idx="871">
                  <c:v>22794</c:v>
                </c:pt>
                <c:pt idx="872">
                  <c:v>22896</c:v>
                </c:pt>
                <c:pt idx="873">
                  <c:v>22896</c:v>
                </c:pt>
                <c:pt idx="874">
                  <c:v>22933</c:v>
                </c:pt>
                <c:pt idx="875">
                  <c:v>22995</c:v>
                </c:pt>
                <c:pt idx="876">
                  <c:v>23037</c:v>
                </c:pt>
                <c:pt idx="877">
                  <c:v>23037</c:v>
                </c:pt>
                <c:pt idx="878">
                  <c:v>23050</c:v>
                </c:pt>
                <c:pt idx="879">
                  <c:v>23077</c:v>
                </c:pt>
                <c:pt idx="880">
                  <c:v>23101</c:v>
                </c:pt>
                <c:pt idx="881">
                  <c:v>23120</c:v>
                </c:pt>
                <c:pt idx="882">
                  <c:v>23132</c:v>
                </c:pt>
                <c:pt idx="883">
                  <c:v>23147</c:v>
                </c:pt>
                <c:pt idx="884">
                  <c:v>23165</c:v>
                </c:pt>
                <c:pt idx="885">
                  <c:v>23182</c:v>
                </c:pt>
                <c:pt idx="886">
                  <c:v>23196</c:v>
                </c:pt>
                <c:pt idx="887">
                  <c:v>23214</c:v>
                </c:pt>
                <c:pt idx="888">
                  <c:v>23226</c:v>
                </c:pt>
                <c:pt idx="889">
                  <c:v>23234</c:v>
                </c:pt>
                <c:pt idx="890">
                  <c:v>23344</c:v>
                </c:pt>
                <c:pt idx="891">
                  <c:v>23344</c:v>
                </c:pt>
                <c:pt idx="892">
                  <c:v>23383</c:v>
                </c:pt>
                <c:pt idx="893">
                  <c:v>23418</c:v>
                </c:pt>
                <c:pt idx="894">
                  <c:v>23429</c:v>
                </c:pt>
                <c:pt idx="895">
                  <c:v>23458</c:v>
                </c:pt>
                <c:pt idx="896">
                  <c:v>23472</c:v>
                </c:pt>
                <c:pt idx="897">
                  <c:v>23490</c:v>
                </c:pt>
                <c:pt idx="898">
                  <c:v>23504</c:v>
                </c:pt>
                <c:pt idx="899">
                  <c:v>23526</c:v>
                </c:pt>
                <c:pt idx="900">
                  <c:v>23549</c:v>
                </c:pt>
                <c:pt idx="901">
                  <c:v>23591</c:v>
                </c:pt>
                <c:pt idx="902">
                  <c:v>23591</c:v>
                </c:pt>
                <c:pt idx="903">
                  <c:v>23637</c:v>
                </c:pt>
                <c:pt idx="904">
                  <c:v>23637</c:v>
                </c:pt>
                <c:pt idx="905">
                  <c:v>23647</c:v>
                </c:pt>
                <c:pt idx="906">
                  <c:v>23693</c:v>
                </c:pt>
                <c:pt idx="907">
                  <c:v>23713</c:v>
                </c:pt>
                <c:pt idx="908">
                  <c:v>23761</c:v>
                </c:pt>
                <c:pt idx="909">
                  <c:v>23761</c:v>
                </c:pt>
                <c:pt idx="910">
                  <c:v>23867</c:v>
                </c:pt>
                <c:pt idx="911">
                  <c:v>23885</c:v>
                </c:pt>
                <c:pt idx="912">
                  <c:v>23908</c:v>
                </c:pt>
                <c:pt idx="913">
                  <c:v>24011</c:v>
                </c:pt>
                <c:pt idx="914">
                  <c:v>24011</c:v>
                </c:pt>
                <c:pt idx="915">
                  <c:v>24023</c:v>
                </c:pt>
                <c:pt idx="916">
                  <c:v>24187</c:v>
                </c:pt>
                <c:pt idx="917">
                  <c:v>24275</c:v>
                </c:pt>
                <c:pt idx="918">
                  <c:v>24275</c:v>
                </c:pt>
                <c:pt idx="919">
                  <c:v>24286</c:v>
                </c:pt>
                <c:pt idx="920">
                  <c:v>24298</c:v>
                </c:pt>
                <c:pt idx="921">
                  <c:v>24368</c:v>
                </c:pt>
                <c:pt idx="922">
                  <c:v>24368</c:v>
                </c:pt>
                <c:pt idx="923">
                  <c:v>24389</c:v>
                </c:pt>
                <c:pt idx="924">
                  <c:v>24449</c:v>
                </c:pt>
                <c:pt idx="925">
                  <c:v>24459</c:v>
                </c:pt>
                <c:pt idx="926">
                  <c:v>24466</c:v>
                </c:pt>
                <c:pt idx="927">
                  <c:v>24475</c:v>
                </c:pt>
                <c:pt idx="928">
                  <c:v>24517</c:v>
                </c:pt>
                <c:pt idx="929">
                  <c:v>24528</c:v>
                </c:pt>
                <c:pt idx="930">
                  <c:v>24538</c:v>
                </c:pt>
                <c:pt idx="931">
                  <c:v>24543</c:v>
                </c:pt>
                <c:pt idx="932">
                  <c:v>24559</c:v>
                </c:pt>
                <c:pt idx="933">
                  <c:v>24570</c:v>
                </c:pt>
                <c:pt idx="934">
                  <c:v>24584</c:v>
                </c:pt>
                <c:pt idx="935">
                  <c:v>24588</c:v>
                </c:pt>
                <c:pt idx="936">
                  <c:v>24614</c:v>
                </c:pt>
                <c:pt idx="937">
                  <c:v>24654</c:v>
                </c:pt>
                <c:pt idx="938">
                  <c:v>24668</c:v>
                </c:pt>
                <c:pt idx="939">
                  <c:v>24683</c:v>
                </c:pt>
                <c:pt idx="940">
                  <c:v>24748</c:v>
                </c:pt>
                <c:pt idx="941">
                  <c:v>24833</c:v>
                </c:pt>
                <c:pt idx="942">
                  <c:v>24856</c:v>
                </c:pt>
                <c:pt idx="943">
                  <c:v>24886</c:v>
                </c:pt>
                <c:pt idx="944">
                  <c:v>24899</c:v>
                </c:pt>
                <c:pt idx="945">
                  <c:v>24942</c:v>
                </c:pt>
                <c:pt idx="946">
                  <c:v>24980</c:v>
                </c:pt>
                <c:pt idx="947">
                  <c:v>24988</c:v>
                </c:pt>
                <c:pt idx="948">
                  <c:v>24993</c:v>
                </c:pt>
                <c:pt idx="949">
                  <c:v>25006</c:v>
                </c:pt>
                <c:pt idx="950">
                  <c:v>25018</c:v>
                </c:pt>
                <c:pt idx="951">
                  <c:v>25030</c:v>
                </c:pt>
                <c:pt idx="952">
                  <c:v>25052</c:v>
                </c:pt>
                <c:pt idx="953">
                  <c:v>25069</c:v>
                </c:pt>
                <c:pt idx="954">
                  <c:v>25074</c:v>
                </c:pt>
                <c:pt idx="955">
                  <c:v>25104</c:v>
                </c:pt>
                <c:pt idx="956">
                  <c:v>25104</c:v>
                </c:pt>
                <c:pt idx="957">
                  <c:v>25138</c:v>
                </c:pt>
                <c:pt idx="958">
                  <c:v>25199</c:v>
                </c:pt>
                <c:pt idx="959">
                  <c:v>25221</c:v>
                </c:pt>
                <c:pt idx="960">
                  <c:v>25239</c:v>
                </c:pt>
                <c:pt idx="961">
                  <c:v>25244</c:v>
                </c:pt>
                <c:pt idx="962">
                  <c:v>25253</c:v>
                </c:pt>
                <c:pt idx="963">
                  <c:v>25271</c:v>
                </c:pt>
                <c:pt idx="964">
                  <c:v>25327</c:v>
                </c:pt>
                <c:pt idx="965">
                  <c:v>25344</c:v>
                </c:pt>
                <c:pt idx="966">
                  <c:v>25383</c:v>
                </c:pt>
                <c:pt idx="967">
                  <c:v>25402</c:v>
                </c:pt>
                <c:pt idx="968">
                  <c:v>25434</c:v>
                </c:pt>
                <c:pt idx="969">
                  <c:v>25455</c:v>
                </c:pt>
                <c:pt idx="970">
                  <c:v>25459</c:v>
                </c:pt>
                <c:pt idx="971">
                  <c:v>25556</c:v>
                </c:pt>
                <c:pt idx="972">
                  <c:v>25556</c:v>
                </c:pt>
                <c:pt idx="973">
                  <c:v>25556</c:v>
                </c:pt>
                <c:pt idx="974">
                  <c:v>25565</c:v>
                </c:pt>
                <c:pt idx="975">
                  <c:v>25594</c:v>
                </c:pt>
                <c:pt idx="976">
                  <c:v>25627</c:v>
                </c:pt>
                <c:pt idx="977">
                  <c:v>25627</c:v>
                </c:pt>
                <c:pt idx="978">
                  <c:v>25644</c:v>
                </c:pt>
                <c:pt idx="979">
                  <c:v>25672</c:v>
                </c:pt>
                <c:pt idx="980">
                  <c:v>25706</c:v>
                </c:pt>
                <c:pt idx="981">
                  <c:v>25706</c:v>
                </c:pt>
                <c:pt idx="982">
                  <c:v>25860</c:v>
                </c:pt>
                <c:pt idx="983">
                  <c:v>25860</c:v>
                </c:pt>
                <c:pt idx="984">
                  <c:v>25860</c:v>
                </c:pt>
                <c:pt idx="985">
                  <c:v>25873</c:v>
                </c:pt>
                <c:pt idx="986">
                  <c:v>25886</c:v>
                </c:pt>
                <c:pt idx="987">
                  <c:v>25923</c:v>
                </c:pt>
                <c:pt idx="988">
                  <c:v>25979</c:v>
                </c:pt>
                <c:pt idx="989">
                  <c:v>25979</c:v>
                </c:pt>
                <c:pt idx="990">
                  <c:v>25979</c:v>
                </c:pt>
                <c:pt idx="991">
                  <c:v>25983</c:v>
                </c:pt>
                <c:pt idx="992">
                  <c:v>25995</c:v>
                </c:pt>
                <c:pt idx="993">
                  <c:v>26003</c:v>
                </c:pt>
                <c:pt idx="994">
                  <c:v>26013</c:v>
                </c:pt>
                <c:pt idx="995">
                  <c:v>26019</c:v>
                </c:pt>
                <c:pt idx="996">
                  <c:v>26042</c:v>
                </c:pt>
                <c:pt idx="997">
                  <c:v>26062</c:v>
                </c:pt>
                <c:pt idx="998">
                  <c:v>26068</c:v>
                </c:pt>
                <c:pt idx="999">
                  <c:v>26102</c:v>
                </c:pt>
                <c:pt idx="1000">
                  <c:v>26122</c:v>
                </c:pt>
                <c:pt idx="1001">
                  <c:v>26153</c:v>
                </c:pt>
                <c:pt idx="1002">
                  <c:v>26201</c:v>
                </c:pt>
                <c:pt idx="1003">
                  <c:v>26201</c:v>
                </c:pt>
                <c:pt idx="1004">
                  <c:v>26241</c:v>
                </c:pt>
                <c:pt idx="1005">
                  <c:v>26241</c:v>
                </c:pt>
                <c:pt idx="1006">
                  <c:v>26250</c:v>
                </c:pt>
                <c:pt idx="1007">
                  <c:v>26265</c:v>
                </c:pt>
                <c:pt idx="1008">
                  <c:v>26359</c:v>
                </c:pt>
                <c:pt idx="1009">
                  <c:v>26359</c:v>
                </c:pt>
                <c:pt idx="1010">
                  <c:v>26377</c:v>
                </c:pt>
                <c:pt idx="1011">
                  <c:v>26509</c:v>
                </c:pt>
                <c:pt idx="1012">
                  <c:v>26590</c:v>
                </c:pt>
                <c:pt idx="1013">
                  <c:v>26608</c:v>
                </c:pt>
                <c:pt idx="1014">
                  <c:v>26622</c:v>
                </c:pt>
                <c:pt idx="1015">
                  <c:v>26666</c:v>
                </c:pt>
                <c:pt idx="1016">
                  <c:v>26756</c:v>
                </c:pt>
                <c:pt idx="1017">
                  <c:v>26756</c:v>
                </c:pt>
                <c:pt idx="1018">
                  <c:v>26756</c:v>
                </c:pt>
                <c:pt idx="1019">
                  <c:v>26761</c:v>
                </c:pt>
                <c:pt idx="1020">
                  <c:v>26765</c:v>
                </c:pt>
                <c:pt idx="1021">
                  <c:v>26803</c:v>
                </c:pt>
                <c:pt idx="1022">
                  <c:v>26897</c:v>
                </c:pt>
                <c:pt idx="1023">
                  <c:v>26897</c:v>
                </c:pt>
                <c:pt idx="1024">
                  <c:v>26912</c:v>
                </c:pt>
                <c:pt idx="1025">
                  <c:v>26924</c:v>
                </c:pt>
                <c:pt idx="1026">
                  <c:v>26933</c:v>
                </c:pt>
                <c:pt idx="1027">
                  <c:v>26990</c:v>
                </c:pt>
                <c:pt idx="1028">
                  <c:v>27021</c:v>
                </c:pt>
                <c:pt idx="1029">
                  <c:v>27030</c:v>
                </c:pt>
                <c:pt idx="1030">
                  <c:v>27073</c:v>
                </c:pt>
                <c:pt idx="1031">
                  <c:v>27120</c:v>
                </c:pt>
                <c:pt idx="1032">
                  <c:v>27160</c:v>
                </c:pt>
                <c:pt idx="1033">
                  <c:v>27320</c:v>
                </c:pt>
                <c:pt idx="1034">
                  <c:v>27320</c:v>
                </c:pt>
                <c:pt idx="1035">
                  <c:v>27346</c:v>
                </c:pt>
                <c:pt idx="1036">
                  <c:v>27346</c:v>
                </c:pt>
                <c:pt idx="1037">
                  <c:v>27484</c:v>
                </c:pt>
                <c:pt idx="1038">
                  <c:v>27539</c:v>
                </c:pt>
                <c:pt idx="1039">
                  <c:v>27573</c:v>
                </c:pt>
                <c:pt idx="1040">
                  <c:v>27573</c:v>
                </c:pt>
                <c:pt idx="1041">
                  <c:v>27573</c:v>
                </c:pt>
                <c:pt idx="1042">
                  <c:v>27582</c:v>
                </c:pt>
                <c:pt idx="1043">
                  <c:v>27595</c:v>
                </c:pt>
                <c:pt idx="1044">
                  <c:v>27612</c:v>
                </c:pt>
                <c:pt idx="1045">
                  <c:v>27621</c:v>
                </c:pt>
                <c:pt idx="1046">
                  <c:v>27647</c:v>
                </c:pt>
                <c:pt idx="1047">
                  <c:v>27680</c:v>
                </c:pt>
                <c:pt idx="1048">
                  <c:v>27680</c:v>
                </c:pt>
                <c:pt idx="1049">
                  <c:v>27697</c:v>
                </c:pt>
                <c:pt idx="1050">
                  <c:v>27710</c:v>
                </c:pt>
                <c:pt idx="1051">
                  <c:v>27738</c:v>
                </c:pt>
                <c:pt idx="1052">
                  <c:v>27751</c:v>
                </c:pt>
                <c:pt idx="1053">
                  <c:v>27762</c:v>
                </c:pt>
                <c:pt idx="1054">
                  <c:v>27895</c:v>
                </c:pt>
                <c:pt idx="1055">
                  <c:v>27925</c:v>
                </c:pt>
                <c:pt idx="1056">
                  <c:v>27925</c:v>
                </c:pt>
                <c:pt idx="1057">
                  <c:v>27933</c:v>
                </c:pt>
                <c:pt idx="1058">
                  <c:v>27953</c:v>
                </c:pt>
                <c:pt idx="1059">
                  <c:v>27971</c:v>
                </c:pt>
                <c:pt idx="1060">
                  <c:v>28067</c:v>
                </c:pt>
                <c:pt idx="1061">
                  <c:v>28067</c:v>
                </c:pt>
                <c:pt idx="1062">
                  <c:v>28067</c:v>
                </c:pt>
                <c:pt idx="1063">
                  <c:v>28083</c:v>
                </c:pt>
                <c:pt idx="1064">
                  <c:v>28131</c:v>
                </c:pt>
                <c:pt idx="1065">
                  <c:v>28164</c:v>
                </c:pt>
                <c:pt idx="1066">
                  <c:v>28188</c:v>
                </c:pt>
                <c:pt idx="1067">
                  <c:v>28200</c:v>
                </c:pt>
                <c:pt idx="1068">
                  <c:v>28221</c:v>
                </c:pt>
                <c:pt idx="1069">
                  <c:v>28229</c:v>
                </c:pt>
                <c:pt idx="1070">
                  <c:v>28262</c:v>
                </c:pt>
                <c:pt idx="1071">
                  <c:v>28267</c:v>
                </c:pt>
                <c:pt idx="1072">
                  <c:v>28290</c:v>
                </c:pt>
                <c:pt idx="1073">
                  <c:v>28308</c:v>
                </c:pt>
                <c:pt idx="1074">
                  <c:v>28308</c:v>
                </c:pt>
                <c:pt idx="1075">
                  <c:v>28357</c:v>
                </c:pt>
                <c:pt idx="1076">
                  <c:v>28357</c:v>
                </c:pt>
                <c:pt idx="1077">
                  <c:v>28361</c:v>
                </c:pt>
                <c:pt idx="1078">
                  <c:v>28384</c:v>
                </c:pt>
                <c:pt idx="1079">
                  <c:v>28393</c:v>
                </c:pt>
                <c:pt idx="1080">
                  <c:v>28409</c:v>
                </c:pt>
                <c:pt idx="1081">
                  <c:v>28419</c:v>
                </c:pt>
                <c:pt idx="1082">
                  <c:v>28419</c:v>
                </c:pt>
                <c:pt idx="1083">
                  <c:v>28473</c:v>
                </c:pt>
                <c:pt idx="1084">
                  <c:v>28473</c:v>
                </c:pt>
                <c:pt idx="1085">
                  <c:v>28514</c:v>
                </c:pt>
                <c:pt idx="1086">
                  <c:v>28574</c:v>
                </c:pt>
                <c:pt idx="1087">
                  <c:v>28574</c:v>
                </c:pt>
                <c:pt idx="1088">
                  <c:v>28635</c:v>
                </c:pt>
                <c:pt idx="1089">
                  <c:v>28647</c:v>
                </c:pt>
                <c:pt idx="1090">
                  <c:v>28728</c:v>
                </c:pt>
                <c:pt idx="1091">
                  <c:v>28732</c:v>
                </c:pt>
                <c:pt idx="1092">
                  <c:v>28742</c:v>
                </c:pt>
                <c:pt idx="1093">
                  <c:v>28747</c:v>
                </c:pt>
                <c:pt idx="1094">
                  <c:v>28803</c:v>
                </c:pt>
                <c:pt idx="1095">
                  <c:v>28927</c:v>
                </c:pt>
                <c:pt idx="1096">
                  <c:v>28927</c:v>
                </c:pt>
                <c:pt idx="1097">
                  <c:v>28953</c:v>
                </c:pt>
                <c:pt idx="1098">
                  <c:v>28972</c:v>
                </c:pt>
                <c:pt idx="1099">
                  <c:v>28985</c:v>
                </c:pt>
                <c:pt idx="1100">
                  <c:v>28989</c:v>
                </c:pt>
                <c:pt idx="1101">
                  <c:v>29009</c:v>
                </c:pt>
                <c:pt idx="1102">
                  <c:v>29047</c:v>
                </c:pt>
                <c:pt idx="1103">
                  <c:v>29059</c:v>
                </c:pt>
                <c:pt idx="1104">
                  <c:v>29069</c:v>
                </c:pt>
                <c:pt idx="1105">
                  <c:v>29113</c:v>
                </c:pt>
                <c:pt idx="1106">
                  <c:v>29170</c:v>
                </c:pt>
                <c:pt idx="1107">
                  <c:v>29170</c:v>
                </c:pt>
                <c:pt idx="1108">
                  <c:v>29240</c:v>
                </c:pt>
                <c:pt idx="1109">
                  <c:v>29307</c:v>
                </c:pt>
                <c:pt idx="1110">
                  <c:v>29318</c:v>
                </c:pt>
                <c:pt idx="1111">
                  <c:v>29407</c:v>
                </c:pt>
                <c:pt idx="1112">
                  <c:v>29407</c:v>
                </c:pt>
                <c:pt idx="1113">
                  <c:v>29407</c:v>
                </c:pt>
                <c:pt idx="1114">
                  <c:v>29434</c:v>
                </c:pt>
                <c:pt idx="1115">
                  <c:v>29512</c:v>
                </c:pt>
                <c:pt idx="1116">
                  <c:v>29512</c:v>
                </c:pt>
                <c:pt idx="1117">
                  <c:v>29512</c:v>
                </c:pt>
                <c:pt idx="1118">
                  <c:v>29512</c:v>
                </c:pt>
                <c:pt idx="1119">
                  <c:v>29512</c:v>
                </c:pt>
                <c:pt idx="1120">
                  <c:v>29521</c:v>
                </c:pt>
                <c:pt idx="1121">
                  <c:v>29538</c:v>
                </c:pt>
                <c:pt idx="1122">
                  <c:v>29620</c:v>
                </c:pt>
                <c:pt idx="1123">
                  <c:v>29628</c:v>
                </c:pt>
                <c:pt idx="1124">
                  <c:v>29769</c:v>
                </c:pt>
                <c:pt idx="1125">
                  <c:v>29827</c:v>
                </c:pt>
                <c:pt idx="1126">
                  <c:v>29827</c:v>
                </c:pt>
                <c:pt idx="1127">
                  <c:v>29870</c:v>
                </c:pt>
                <c:pt idx="1128">
                  <c:v>29885</c:v>
                </c:pt>
                <c:pt idx="1129">
                  <c:v>29952</c:v>
                </c:pt>
                <c:pt idx="1130">
                  <c:v>29976</c:v>
                </c:pt>
                <c:pt idx="1131">
                  <c:v>30002</c:v>
                </c:pt>
                <c:pt idx="1132">
                  <c:v>30034</c:v>
                </c:pt>
                <c:pt idx="1133">
                  <c:v>30034</c:v>
                </c:pt>
                <c:pt idx="1134">
                  <c:v>30037</c:v>
                </c:pt>
                <c:pt idx="1135">
                  <c:v>30043</c:v>
                </c:pt>
                <c:pt idx="1136">
                  <c:v>30056</c:v>
                </c:pt>
                <c:pt idx="1137">
                  <c:v>30125</c:v>
                </c:pt>
                <c:pt idx="1138">
                  <c:v>30125</c:v>
                </c:pt>
                <c:pt idx="1139">
                  <c:v>30142</c:v>
                </c:pt>
                <c:pt idx="1140">
                  <c:v>30158</c:v>
                </c:pt>
                <c:pt idx="1141">
                  <c:v>30181</c:v>
                </c:pt>
                <c:pt idx="1142">
                  <c:v>30264</c:v>
                </c:pt>
                <c:pt idx="1143">
                  <c:v>30282</c:v>
                </c:pt>
                <c:pt idx="1144">
                  <c:v>30282</c:v>
                </c:pt>
                <c:pt idx="1145">
                  <c:v>30289</c:v>
                </c:pt>
                <c:pt idx="1146">
                  <c:v>30297</c:v>
                </c:pt>
                <c:pt idx="1147">
                  <c:v>30297</c:v>
                </c:pt>
                <c:pt idx="1148">
                  <c:v>30317</c:v>
                </c:pt>
                <c:pt idx="1149">
                  <c:v>30317</c:v>
                </c:pt>
                <c:pt idx="1150">
                  <c:v>30357</c:v>
                </c:pt>
                <c:pt idx="1151">
                  <c:v>30357</c:v>
                </c:pt>
                <c:pt idx="1152">
                  <c:v>30357</c:v>
                </c:pt>
                <c:pt idx="1153">
                  <c:v>30371</c:v>
                </c:pt>
                <c:pt idx="1154">
                  <c:v>30380</c:v>
                </c:pt>
                <c:pt idx="1155">
                  <c:v>30414</c:v>
                </c:pt>
                <c:pt idx="1156">
                  <c:v>30414</c:v>
                </c:pt>
                <c:pt idx="1157">
                  <c:v>30417</c:v>
                </c:pt>
                <c:pt idx="1158">
                  <c:v>30543</c:v>
                </c:pt>
                <c:pt idx="1159">
                  <c:v>30543</c:v>
                </c:pt>
                <c:pt idx="1160">
                  <c:v>30543</c:v>
                </c:pt>
                <c:pt idx="1161">
                  <c:v>30543</c:v>
                </c:pt>
                <c:pt idx="1162">
                  <c:v>30543</c:v>
                </c:pt>
                <c:pt idx="1163">
                  <c:v>30543</c:v>
                </c:pt>
                <c:pt idx="1164">
                  <c:v>30546</c:v>
                </c:pt>
                <c:pt idx="1165">
                  <c:v>30581</c:v>
                </c:pt>
                <c:pt idx="1166">
                  <c:v>30665</c:v>
                </c:pt>
                <c:pt idx="1167">
                  <c:v>30681</c:v>
                </c:pt>
                <c:pt idx="1168">
                  <c:v>30705</c:v>
                </c:pt>
                <c:pt idx="1169">
                  <c:v>30720</c:v>
                </c:pt>
                <c:pt idx="1170">
                  <c:v>30728</c:v>
                </c:pt>
                <c:pt idx="1171">
                  <c:v>30788</c:v>
                </c:pt>
                <c:pt idx="1172">
                  <c:v>30788</c:v>
                </c:pt>
                <c:pt idx="1173">
                  <c:v>30821</c:v>
                </c:pt>
                <c:pt idx="1174">
                  <c:v>30821</c:v>
                </c:pt>
                <c:pt idx="1175">
                  <c:v>30875</c:v>
                </c:pt>
                <c:pt idx="1176">
                  <c:v>30875</c:v>
                </c:pt>
                <c:pt idx="1177">
                  <c:v>30885</c:v>
                </c:pt>
                <c:pt idx="1178">
                  <c:v>30911</c:v>
                </c:pt>
                <c:pt idx="1179">
                  <c:v>30928</c:v>
                </c:pt>
                <c:pt idx="1180">
                  <c:v>30944</c:v>
                </c:pt>
                <c:pt idx="1181">
                  <c:v>30982</c:v>
                </c:pt>
                <c:pt idx="1182">
                  <c:v>31128</c:v>
                </c:pt>
                <c:pt idx="1183">
                  <c:v>31128</c:v>
                </c:pt>
                <c:pt idx="1184">
                  <c:v>31196</c:v>
                </c:pt>
                <c:pt idx="1185">
                  <c:v>31196</c:v>
                </c:pt>
                <c:pt idx="1186">
                  <c:v>31347</c:v>
                </c:pt>
                <c:pt idx="1187">
                  <c:v>31353</c:v>
                </c:pt>
                <c:pt idx="1188">
                  <c:v>31386</c:v>
                </c:pt>
                <c:pt idx="1189">
                  <c:v>31422</c:v>
                </c:pt>
                <c:pt idx="1190">
                  <c:v>31422</c:v>
                </c:pt>
                <c:pt idx="1191">
                  <c:v>31433</c:v>
                </c:pt>
                <c:pt idx="1192">
                  <c:v>31445</c:v>
                </c:pt>
                <c:pt idx="1193">
                  <c:v>31480</c:v>
                </c:pt>
                <c:pt idx="1194">
                  <c:v>31487</c:v>
                </c:pt>
                <c:pt idx="1195">
                  <c:v>31540</c:v>
                </c:pt>
                <c:pt idx="1196">
                  <c:v>31540</c:v>
                </c:pt>
                <c:pt idx="1197">
                  <c:v>31549</c:v>
                </c:pt>
                <c:pt idx="1198">
                  <c:v>31595</c:v>
                </c:pt>
                <c:pt idx="1199">
                  <c:v>31595</c:v>
                </c:pt>
                <c:pt idx="1200">
                  <c:v>31672</c:v>
                </c:pt>
                <c:pt idx="1201">
                  <c:v>31687</c:v>
                </c:pt>
                <c:pt idx="1202">
                  <c:v>31718</c:v>
                </c:pt>
                <c:pt idx="1203">
                  <c:v>31770</c:v>
                </c:pt>
                <c:pt idx="1204">
                  <c:v>31792</c:v>
                </c:pt>
                <c:pt idx="1205">
                  <c:v>31800</c:v>
                </c:pt>
                <c:pt idx="1206">
                  <c:v>31834</c:v>
                </c:pt>
                <c:pt idx="1207">
                  <c:v>31844</c:v>
                </c:pt>
                <c:pt idx="1208">
                  <c:v>31850</c:v>
                </c:pt>
                <c:pt idx="1209">
                  <c:v>31870</c:v>
                </c:pt>
                <c:pt idx="1210">
                  <c:v>32012</c:v>
                </c:pt>
                <c:pt idx="1211">
                  <c:v>32056</c:v>
                </c:pt>
                <c:pt idx="1212">
                  <c:v>32056</c:v>
                </c:pt>
                <c:pt idx="1213">
                  <c:v>32056</c:v>
                </c:pt>
                <c:pt idx="1214">
                  <c:v>32069</c:v>
                </c:pt>
                <c:pt idx="1215">
                  <c:v>32175</c:v>
                </c:pt>
                <c:pt idx="1216">
                  <c:v>32175</c:v>
                </c:pt>
                <c:pt idx="1217">
                  <c:v>32363</c:v>
                </c:pt>
                <c:pt idx="1218">
                  <c:v>32363</c:v>
                </c:pt>
                <c:pt idx="1219">
                  <c:v>32366</c:v>
                </c:pt>
                <c:pt idx="1220">
                  <c:v>32445</c:v>
                </c:pt>
                <c:pt idx="1221">
                  <c:v>32581</c:v>
                </c:pt>
                <c:pt idx="1222">
                  <c:v>32581</c:v>
                </c:pt>
                <c:pt idx="1223">
                  <c:v>32581</c:v>
                </c:pt>
                <c:pt idx="1224">
                  <c:v>32581</c:v>
                </c:pt>
                <c:pt idx="1225">
                  <c:v>32584</c:v>
                </c:pt>
                <c:pt idx="1226">
                  <c:v>32622</c:v>
                </c:pt>
                <c:pt idx="1227">
                  <c:v>32682</c:v>
                </c:pt>
                <c:pt idx="1228">
                  <c:v>32682</c:v>
                </c:pt>
                <c:pt idx="1229">
                  <c:v>32702</c:v>
                </c:pt>
                <c:pt idx="1230">
                  <c:v>32702</c:v>
                </c:pt>
                <c:pt idx="1231">
                  <c:v>32882</c:v>
                </c:pt>
                <c:pt idx="1232">
                  <c:v>32882</c:v>
                </c:pt>
                <c:pt idx="1233">
                  <c:v>32994</c:v>
                </c:pt>
                <c:pt idx="1234">
                  <c:v>33005</c:v>
                </c:pt>
                <c:pt idx="1235">
                  <c:v>33025</c:v>
                </c:pt>
                <c:pt idx="1236">
                  <c:v>33025</c:v>
                </c:pt>
                <c:pt idx="1237">
                  <c:v>33059</c:v>
                </c:pt>
                <c:pt idx="1238">
                  <c:v>33085</c:v>
                </c:pt>
                <c:pt idx="1239">
                  <c:v>33089</c:v>
                </c:pt>
                <c:pt idx="1240">
                  <c:v>33112</c:v>
                </c:pt>
                <c:pt idx="1241">
                  <c:v>33126</c:v>
                </c:pt>
                <c:pt idx="1242">
                  <c:v>33150</c:v>
                </c:pt>
                <c:pt idx="1243">
                  <c:v>33150</c:v>
                </c:pt>
                <c:pt idx="1244">
                  <c:v>33202</c:v>
                </c:pt>
                <c:pt idx="1245">
                  <c:v>33202</c:v>
                </c:pt>
                <c:pt idx="1246">
                  <c:v>33256</c:v>
                </c:pt>
                <c:pt idx="1247">
                  <c:v>33256</c:v>
                </c:pt>
                <c:pt idx="1248">
                  <c:v>33256</c:v>
                </c:pt>
                <c:pt idx="1249">
                  <c:v>33291</c:v>
                </c:pt>
                <c:pt idx="1250">
                  <c:v>33332</c:v>
                </c:pt>
                <c:pt idx="1251">
                  <c:v>33341</c:v>
                </c:pt>
                <c:pt idx="1252">
                  <c:v>33415</c:v>
                </c:pt>
                <c:pt idx="1253">
                  <c:v>33415</c:v>
                </c:pt>
                <c:pt idx="1254">
                  <c:v>33484</c:v>
                </c:pt>
                <c:pt idx="1255">
                  <c:v>33484</c:v>
                </c:pt>
                <c:pt idx="1256">
                  <c:v>33565</c:v>
                </c:pt>
                <c:pt idx="1257">
                  <c:v>33565</c:v>
                </c:pt>
                <c:pt idx="1258">
                  <c:v>33617</c:v>
                </c:pt>
                <c:pt idx="1259">
                  <c:v>33617</c:v>
                </c:pt>
                <c:pt idx="1260">
                  <c:v>33625</c:v>
                </c:pt>
                <c:pt idx="1261">
                  <c:v>33696</c:v>
                </c:pt>
                <c:pt idx="1262">
                  <c:v>33696</c:v>
                </c:pt>
                <c:pt idx="1263">
                  <c:v>33793</c:v>
                </c:pt>
                <c:pt idx="1264">
                  <c:v>33876</c:v>
                </c:pt>
                <c:pt idx="1265">
                  <c:v>33885</c:v>
                </c:pt>
                <c:pt idx="1266">
                  <c:v>33943</c:v>
                </c:pt>
                <c:pt idx="1267">
                  <c:v>33943</c:v>
                </c:pt>
                <c:pt idx="1268">
                  <c:v>33976</c:v>
                </c:pt>
                <c:pt idx="1269">
                  <c:v>33985</c:v>
                </c:pt>
                <c:pt idx="1270">
                  <c:v>33997</c:v>
                </c:pt>
                <c:pt idx="1271">
                  <c:v>34020</c:v>
                </c:pt>
                <c:pt idx="1272">
                  <c:v>34045</c:v>
                </c:pt>
                <c:pt idx="1273">
                  <c:v>34231</c:v>
                </c:pt>
                <c:pt idx="1274">
                  <c:v>34231</c:v>
                </c:pt>
                <c:pt idx="1275">
                  <c:v>34231</c:v>
                </c:pt>
                <c:pt idx="1276">
                  <c:v>34231</c:v>
                </c:pt>
                <c:pt idx="1277">
                  <c:v>34250</c:v>
                </c:pt>
                <c:pt idx="1278">
                  <c:v>34321</c:v>
                </c:pt>
                <c:pt idx="1279">
                  <c:v>34337</c:v>
                </c:pt>
                <c:pt idx="1280">
                  <c:v>34481</c:v>
                </c:pt>
                <c:pt idx="1281">
                  <c:v>34481</c:v>
                </c:pt>
                <c:pt idx="1282">
                  <c:v>34481</c:v>
                </c:pt>
                <c:pt idx="1283">
                  <c:v>34510</c:v>
                </c:pt>
                <c:pt idx="1284">
                  <c:v>34525</c:v>
                </c:pt>
                <c:pt idx="1285">
                  <c:v>34550</c:v>
                </c:pt>
                <c:pt idx="1286">
                  <c:v>34550</c:v>
                </c:pt>
                <c:pt idx="1287">
                  <c:v>34560</c:v>
                </c:pt>
                <c:pt idx="1288">
                  <c:v>34566</c:v>
                </c:pt>
                <c:pt idx="1289">
                  <c:v>34571</c:v>
                </c:pt>
                <c:pt idx="1290">
                  <c:v>34645</c:v>
                </c:pt>
                <c:pt idx="1291">
                  <c:v>34693</c:v>
                </c:pt>
                <c:pt idx="1292">
                  <c:v>34712</c:v>
                </c:pt>
                <c:pt idx="1293">
                  <c:v>34776</c:v>
                </c:pt>
                <c:pt idx="1294">
                  <c:v>34776</c:v>
                </c:pt>
                <c:pt idx="1295">
                  <c:v>34785</c:v>
                </c:pt>
                <c:pt idx="1296">
                  <c:v>34837</c:v>
                </c:pt>
                <c:pt idx="1297">
                  <c:v>34843</c:v>
                </c:pt>
                <c:pt idx="1298">
                  <c:v>34854</c:v>
                </c:pt>
                <c:pt idx="1299">
                  <c:v>34905</c:v>
                </c:pt>
                <c:pt idx="1300">
                  <c:v>34905</c:v>
                </c:pt>
                <c:pt idx="1301">
                  <c:v>34941</c:v>
                </c:pt>
                <c:pt idx="1302">
                  <c:v>34941</c:v>
                </c:pt>
                <c:pt idx="1303">
                  <c:v>34964</c:v>
                </c:pt>
                <c:pt idx="1304">
                  <c:v>34982</c:v>
                </c:pt>
                <c:pt idx="1305">
                  <c:v>34982</c:v>
                </c:pt>
                <c:pt idx="1306">
                  <c:v>34993</c:v>
                </c:pt>
                <c:pt idx="1307">
                  <c:v>35014</c:v>
                </c:pt>
                <c:pt idx="1308">
                  <c:v>35020</c:v>
                </c:pt>
                <c:pt idx="1309">
                  <c:v>35117</c:v>
                </c:pt>
                <c:pt idx="1310">
                  <c:v>35132</c:v>
                </c:pt>
                <c:pt idx="1311">
                  <c:v>35132</c:v>
                </c:pt>
                <c:pt idx="1312">
                  <c:v>35180</c:v>
                </c:pt>
                <c:pt idx="1313">
                  <c:v>35284</c:v>
                </c:pt>
                <c:pt idx="1314">
                  <c:v>35284</c:v>
                </c:pt>
                <c:pt idx="1315">
                  <c:v>35284</c:v>
                </c:pt>
                <c:pt idx="1316">
                  <c:v>35346</c:v>
                </c:pt>
                <c:pt idx="1317">
                  <c:v>35400</c:v>
                </c:pt>
                <c:pt idx="1318">
                  <c:v>35400</c:v>
                </c:pt>
                <c:pt idx="1319">
                  <c:v>35506</c:v>
                </c:pt>
                <c:pt idx="1320">
                  <c:v>35506</c:v>
                </c:pt>
                <c:pt idx="1321">
                  <c:v>35506</c:v>
                </c:pt>
                <c:pt idx="1322">
                  <c:v>35506</c:v>
                </c:pt>
                <c:pt idx="1323">
                  <c:v>35517</c:v>
                </c:pt>
                <c:pt idx="1324">
                  <c:v>35535</c:v>
                </c:pt>
                <c:pt idx="1325">
                  <c:v>35595</c:v>
                </c:pt>
                <c:pt idx="1326">
                  <c:v>35595</c:v>
                </c:pt>
                <c:pt idx="1327">
                  <c:v>35595</c:v>
                </c:pt>
                <c:pt idx="1328">
                  <c:v>35595</c:v>
                </c:pt>
                <c:pt idx="1329">
                  <c:v>35617</c:v>
                </c:pt>
                <c:pt idx="1330">
                  <c:v>35627</c:v>
                </c:pt>
                <c:pt idx="1331">
                  <c:v>35646</c:v>
                </c:pt>
                <c:pt idx="1332">
                  <c:v>35673</c:v>
                </c:pt>
                <c:pt idx="1333">
                  <c:v>35706</c:v>
                </c:pt>
                <c:pt idx="1334">
                  <c:v>35727</c:v>
                </c:pt>
                <c:pt idx="1335">
                  <c:v>35727</c:v>
                </c:pt>
                <c:pt idx="1336">
                  <c:v>35840</c:v>
                </c:pt>
                <c:pt idx="1337">
                  <c:v>35840</c:v>
                </c:pt>
                <c:pt idx="1338">
                  <c:v>35840</c:v>
                </c:pt>
                <c:pt idx="1339">
                  <c:v>35910</c:v>
                </c:pt>
                <c:pt idx="1340">
                  <c:v>35910</c:v>
                </c:pt>
                <c:pt idx="1341">
                  <c:v>36027</c:v>
                </c:pt>
                <c:pt idx="1342">
                  <c:v>36027</c:v>
                </c:pt>
                <c:pt idx="1343">
                  <c:v>36049</c:v>
                </c:pt>
                <c:pt idx="1344">
                  <c:v>36067</c:v>
                </c:pt>
                <c:pt idx="1345">
                  <c:v>36120</c:v>
                </c:pt>
                <c:pt idx="1346">
                  <c:v>36135</c:v>
                </c:pt>
                <c:pt idx="1347">
                  <c:v>36243</c:v>
                </c:pt>
                <c:pt idx="1348">
                  <c:v>36243</c:v>
                </c:pt>
                <c:pt idx="1349">
                  <c:v>36326</c:v>
                </c:pt>
                <c:pt idx="1350">
                  <c:v>36467</c:v>
                </c:pt>
                <c:pt idx="1351">
                  <c:v>36467</c:v>
                </c:pt>
                <c:pt idx="1352">
                  <c:v>36467</c:v>
                </c:pt>
                <c:pt idx="1353">
                  <c:v>36467</c:v>
                </c:pt>
                <c:pt idx="1354">
                  <c:v>36576</c:v>
                </c:pt>
                <c:pt idx="1355">
                  <c:v>36576</c:v>
                </c:pt>
                <c:pt idx="1356">
                  <c:v>36576</c:v>
                </c:pt>
                <c:pt idx="1357">
                  <c:v>36610</c:v>
                </c:pt>
                <c:pt idx="1358">
                  <c:v>36723</c:v>
                </c:pt>
                <c:pt idx="1359">
                  <c:v>36723</c:v>
                </c:pt>
                <c:pt idx="1360">
                  <c:v>36723</c:v>
                </c:pt>
                <c:pt idx="1361">
                  <c:v>36723</c:v>
                </c:pt>
                <c:pt idx="1362">
                  <c:v>36828</c:v>
                </c:pt>
                <c:pt idx="1363">
                  <c:v>36828</c:v>
                </c:pt>
                <c:pt idx="1364">
                  <c:v>36828</c:v>
                </c:pt>
                <c:pt idx="1365">
                  <c:v>36864</c:v>
                </c:pt>
                <c:pt idx="1366">
                  <c:v>36895</c:v>
                </c:pt>
                <c:pt idx="1367">
                  <c:v>37031</c:v>
                </c:pt>
                <c:pt idx="1368">
                  <c:v>37031</c:v>
                </c:pt>
                <c:pt idx="1369">
                  <c:v>37031</c:v>
                </c:pt>
                <c:pt idx="1370">
                  <c:v>37078</c:v>
                </c:pt>
                <c:pt idx="1371">
                  <c:v>37078</c:v>
                </c:pt>
                <c:pt idx="1372">
                  <c:v>37078</c:v>
                </c:pt>
                <c:pt idx="1373">
                  <c:v>37078</c:v>
                </c:pt>
                <c:pt idx="1374">
                  <c:v>37095</c:v>
                </c:pt>
                <c:pt idx="1375">
                  <c:v>37220</c:v>
                </c:pt>
                <c:pt idx="1376">
                  <c:v>37220</c:v>
                </c:pt>
                <c:pt idx="1377">
                  <c:v>37220</c:v>
                </c:pt>
                <c:pt idx="1378">
                  <c:v>37232</c:v>
                </c:pt>
                <c:pt idx="1379">
                  <c:v>37375</c:v>
                </c:pt>
                <c:pt idx="1380">
                  <c:v>37375</c:v>
                </c:pt>
                <c:pt idx="1381">
                  <c:v>37375</c:v>
                </c:pt>
                <c:pt idx="1382">
                  <c:v>37622</c:v>
                </c:pt>
                <c:pt idx="1383">
                  <c:v>37622</c:v>
                </c:pt>
                <c:pt idx="1384">
                  <c:v>37622</c:v>
                </c:pt>
                <c:pt idx="1385">
                  <c:v>37650</c:v>
                </c:pt>
                <c:pt idx="1386">
                  <c:v>37650</c:v>
                </c:pt>
                <c:pt idx="1387">
                  <c:v>37669</c:v>
                </c:pt>
                <c:pt idx="1388">
                  <c:v>37802</c:v>
                </c:pt>
                <c:pt idx="1389">
                  <c:v>37838</c:v>
                </c:pt>
                <c:pt idx="1390">
                  <c:v>37838</c:v>
                </c:pt>
                <c:pt idx="1391">
                  <c:v>37872</c:v>
                </c:pt>
                <c:pt idx="1392">
                  <c:v>37872</c:v>
                </c:pt>
                <c:pt idx="1393">
                  <c:v>37895</c:v>
                </c:pt>
                <c:pt idx="1394">
                  <c:v>37912</c:v>
                </c:pt>
                <c:pt idx="1395">
                  <c:v>37995</c:v>
                </c:pt>
                <c:pt idx="1396">
                  <c:v>38068</c:v>
                </c:pt>
                <c:pt idx="1397">
                  <c:v>38068</c:v>
                </c:pt>
                <c:pt idx="1398">
                  <c:v>38080</c:v>
                </c:pt>
                <c:pt idx="1399">
                  <c:v>38106</c:v>
                </c:pt>
                <c:pt idx="1400">
                  <c:v>38113</c:v>
                </c:pt>
                <c:pt idx="1401">
                  <c:v>38154</c:v>
                </c:pt>
                <c:pt idx="1402">
                  <c:v>38176</c:v>
                </c:pt>
                <c:pt idx="1403">
                  <c:v>38203</c:v>
                </c:pt>
                <c:pt idx="1404">
                  <c:v>38203</c:v>
                </c:pt>
                <c:pt idx="1405">
                  <c:v>38245</c:v>
                </c:pt>
                <c:pt idx="1406">
                  <c:v>38245</c:v>
                </c:pt>
                <c:pt idx="1407">
                  <c:v>38273</c:v>
                </c:pt>
                <c:pt idx="1408">
                  <c:v>38273</c:v>
                </c:pt>
                <c:pt idx="1409">
                  <c:v>38305</c:v>
                </c:pt>
                <c:pt idx="1410">
                  <c:v>38324</c:v>
                </c:pt>
                <c:pt idx="1411">
                  <c:v>38333</c:v>
                </c:pt>
                <c:pt idx="1412">
                  <c:v>38357</c:v>
                </c:pt>
                <c:pt idx="1413">
                  <c:v>38431</c:v>
                </c:pt>
                <c:pt idx="1414">
                  <c:v>38461</c:v>
                </c:pt>
                <c:pt idx="1415">
                  <c:v>38461</c:v>
                </c:pt>
                <c:pt idx="1416">
                  <c:v>38521</c:v>
                </c:pt>
                <c:pt idx="1417">
                  <c:v>38521</c:v>
                </c:pt>
                <c:pt idx="1418">
                  <c:v>38673</c:v>
                </c:pt>
                <c:pt idx="1419">
                  <c:v>38673</c:v>
                </c:pt>
                <c:pt idx="1420">
                  <c:v>38673</c:v>
                </c:pt>
                <c:pt idx="1421">
                  <c:v>38673</c:v>
                </c:pt>
                <c:pt idx="1422">
                  <c:v>38673</c:v>
                </c:pt>
                <c:pt idx="1423">
                  <c:v>38682</c:v>
                </c:pt>
                <c:pt idx="1424">
                  <c:v>38682</c:v>
                </c:pt>
                <c:pt idx="1425">
                  <c:v>38707</c:v>
                </c:pt>
                <c:pt idx="1426">
                  <c:v>38804</c:v>
                </c:pt>
                <c:pt idx="1427">
                  <c:v>38812</c:v>
                </c:pt>
                <c:pt idx="1428">
                  <c:v>38892</c:v>
                </c:pt>
                <c:pt idx="1429">
                  <c:v>38892</c:v>
                </c:pt>
                <c:pt idx="1430">
                  <c:v>39019</c:v>
                </c:pt>
                <c:pt idx="1431">
                  <c:v>39019</c:v>
                </c:pt>
                <c:pt idx="1432">
                  <c:v>39019</c:v>
                </c:pt>
                <c:pt idx="1433">
                  <c:v>39019</c:v>
                </c:pt>
                <c:pt idx="1434">
                  <c:v>39092</c:v>
                </c:pt>
                <c:pt idx="1435">
                  <c:v>39092</c:v>
                </c:pt>
                <c:pt idx="1436">
                  <c:v>39092</c:v>
                </c:pt>
                <c:pt idx="1437">
                  <c:v>39116</c:v>
                </c:pt>
                <c:pt idx="1438">
                  <c:v>39278</c:v>
                </c:pt>
                <c:pt idx="1439">
                  <c:v>39278</c:v>
                </c:pt>
                <c:pt idx="1440">
                  <c:v>39318</c:v>
                </c:pt>
                <c:pt idx="1441">
                  <c:v>39318</c:v>
                </c:pt>
                <c:pt idx="1442">
                  <c:v>39333</c:v>
                </c:pt>
                <c:pt idx="1443">
                  <c:v>39404</c:v>
                </c:pt>
                <c:pt idx="1444">
                  <c:v>39410</c:v>
                </c:pt>
                <c:pt idx="1445">
                  <c:v>39447</c:v>
                </c:pt>
                <c:pt idx="1446">
                  <c:v>39506</c:v>
                </c:pt>
                <c:pt idx="1447">
                  <c:v>39506</c:v>
                </c:pt>
                <c:pt idx="1448">
                  <c:v>39506</c:v>
                </c:pt>
                <c:pt idx="1449">
                  <c:v>39522</c:v>
                </c:pt>
                <c:pt idx="1450">
                  <c:v>39544</c:v>
                </c:pt>
                <c:pt idx="1451">
                  <c:v>39544</c:v>
                </c:pt>
                <c:pt idx="1452">
                  <c:v>39553</c:v>
                </c:pt>
                <c:pt idx="1453">
                  <c:v>39631</c:v>
                </c:pt>
                <c:pt idx="1454">
                  <c:v>39631</c:v>
                </c:pt>
                <c:pt idx="1455">
                  <c:v>39780</c:v>
                </c:pt>
                <c:pt idx="1456">
                  <c:v>39780</c:v>
                </c:pt>
                <c:pt idx="1457">
                  <c:v>39780</c:v>
                </c:pt>
                <c:pt idx="1458">
                  <c:v>39780</c:v>
                </c:pt>
                <c:pt idx="1459">
                  <c:v>39780</c:v>
                </c:pt>
                <c:pt idx="1460">
                  <c:v>39799</c:v>
                </c:pt>
                <c:pt idx="1461">
                  <c:v>39843</c:v>
                </c:pt>
                <c:pt idx="1462">
                  <c:v>39843</c:v>
                </c:pt>
                <c:pt idx="1463">
                  <c:v>39860</c:v>
                </c:pt>
                <c:pt idx="1464">
                  <c:v>39876</c:v>
                </c:pt>
                <c:pt idx="1465">
                  <c:v>39899</c:v>
                </c:pt>
                <c:pt idx="1466">
                  <c:v>39913</c:v>
                </c:pt>
                <c:pt idx="1467">
                  <c:v>39939</c:v>
                </c:pt>
                <c:pt idx="1468">
                  <c:v>39939</c:v>
                </c:pt>
                <c:pt idx="1469">
                  <c:v>39959</c:v>
                </c:pt>
                <c:pt idx="1470">
                  <c:v>40037</c:v>
                </c:pt>
                <c:pt idx="1471">
                  <c:v>40037</c:v>
                </c:pt>
                <c:pt idx="1472">
                  <c:v>40068</c:v>
                </c:pt>
                <c:pt idx="1473">
                  <c:v>40068</c:v>
                </c:pt>
                <c:pt idx="1474">
                  <c:v>40068</c:v>
                </c:pt>
                <c:pt idx="1475">
                  <c:v>40130</c:v>
                </c:pt>
                <c:pt idx="1476">
                  <c:v>40130</c:v>
                </c:pt>
                <c:pt idx="1477">
                  <c:v>40238</c:v>
                </c:pt>
                <c:pt idx="1478">
                  <c:v>40238</c:v>
                </c:pt>
                <c:pt idx="1479">
                  <c:v>40238</c:v>
                </c:pt>
                <c:pt idx="1480">
                  <c:v>40238</c:v>
                </c:pt>
                <c:pt idx="1481">
                  <c:v>40260</c:v>
                </c:pt>
                <c:pt idx="1482">
                  <c:v>40263</c:v>
                </c:pt>
                <c:pt idx="1483">
                  <c:v>40371</c:v>
                </c:pt>
                <c:pt idx="1484">
                  <c:v>40371</c:v>
                </c:pt>
                <c:pt idx="1485">
                  <c:v>40379</c:v>
                </c:pt>
                <c:pt idx="1486">
                  <c:v>40494</c:v>
                </c:pt>
                <c:pt idx="1487">
                  <c:v>40519</c:v>
                </c:pt>
                <c:pt idx="1488">
                  <c:v>40673</c:v>
                </c:pt>
                <c:pt idx="1489">
                  <c:v>40673</c:v>
                </c:pt>
                <c:pt idx="1490">
                  <c:v>40720</c:v>
                </c:pt>
                <c:pt idx="1491">
                  <c:v>40720</c:v>
                </c:pt>
                <c:pt idx="1492">
                  <c:v>40744</c:v>
                </c:pt>
                <c:pt idx="1493">
                  <c:v>40744</c:v>
                </c:pt>
                <c:pt idx="1494">
                  <c:v>40793</c:v>
                </c:pt>
                <c:pt idx="1495">
                  <c:v>40807</c:v>
                </c:pt>
                <c:pt idx="1496">
                  <c:v>40899</c:v>
                </c:pt>
                <c:pt idx="1497">
                  <c:v>40899</c:v>
                </c:pt>
                <c:pt idx="1498">
                  <c:v>40899</c:v>
                </c:pt>
                <c:pt idx="1499">
                  <c:v>41027</c:v>
                </c:pt>
                <c:pt idx="1500">
                  <c:v>41027</c:v>
                </c:pt>
                <c:pt idx="1501">
                  <c:v>41027</c:v>
                </c:pt>
                <c:pt idx="1502">
                  <c:v>41027</c:v>
                </c:pt>
                <c:pt idx="1503">
                  <c:v>41027</c:v>
                </c:pt>
                <c:pt idx="1504">
                  <c:v>41046</c:v>
                </c:pt>
                <c:pt idx="1505">
                  <c:v>41067</c:v>
                </c:pt>
                <c:pt idx="1506">
                  <c:v>41098</c:v>
                </c:pt>
                <c:pt idx="1507">
                  <c:v>41107</c:v>
                </c:pt>
                <c:pt idx="1508">
                  <c:v>41139</c:v>
                </c:pt>
                <c:pt idx="1509">
                  <c:v>41139</c:v>
                </c:pt>
                <c:pt idx="1510">
                  <c:v>41139</c:v>
                </c:pt>
                <c:pt idx="1511">
                  <c:v>41283</c:v>
                </c:pt>
                <c:pt idx="1512">
                  <c:v>41283</c:v>
                </c:pt>
                <c:pt idx="1513">
                  <c:v>41283</c:v>
                </c:pt>
                <c:pt idx="1514">
                  <c:v>41283</c:v>
                </c:pt>
                <c:pt idx="1515">
                  <c:v>41283</c:v>
                </c:pt>
                <c:pt idx="1516">
                  <c:v>41441</c:v>
                </c:pt>
                <c:pt idx="1517">
                  <c:v>41441</c:v>
                </c:pt>
                <c:pt idx="1518">
                  <c:v>41441</c:v>
                </c:pt>
                <c:pt idx="1519">
                  <c:v>41441</c:v>
                </c:pt>
                <c:pt idx="1520">
                  <c:v>41490</c:v>
                </c:pt>
                <c:pt idx="1521">
                  <c:v>41490</c:v>
                </c:pt>
                <c:pt idx="1522">
                  <c:v>41490</c:v>
                </c:pt>
                <c:pt idx="1523">
                  <c:v>41547</c:v>
                </c:pt>
                <c:pt idx="1524">
                  <c:v>41547</c:v>
                </c:pt>
                <c:pt idx="1525">
                  <c:v>41559</c:v>
                </c:pt>
                <c:pt idx="1526">
                  <c:v>41567</c:v>
                </c:pt>
                <c:pt idx="1527">
                  <c:v>41627</c:v>
                </c:pt>
                <c:pt idx="1528">
                  <c:v>41627</c:v>
                </c:pt>
                <c:pt idx="1529">
                  <c:v>41634</c:v>
                </c:pt>
                <c:pt idx="1530">
                  <c:v>41696</c:v>
                </c:pt>
                <c:pt idx="1531">
                  <c:v>41696</c:v>
                </c:pt>
                <c:pt idx="1532">
                  <c:v>41696</c:v>
                </c:pt>
                <c:pt idx="1533">
                  <c:v>41696</c:v>
                </c:pt>
                <c:pt idx="1534">
                  <c:v>41727</c:v>
                </c:pt>
                <c:pt idx="1535">
                  <c:v>41741</c:v>
                </c:pt>
                <c:pt idx="1536">
                  <c:v>41754</c:v>
                </c:pt>
                <c:pt idx="1537">
                  <c:v>41793</c:v>
                </c:pt>
                <c:pt idx="1538">
                  <c:v>41813</c:v>
                </c:pt>
                <c:pt idx="1539">
                  <c:v>41849</c:v>
                </c:pt>
                <c:pt idx="1540">
                  <c:v>41849</c:v>
                </c:pt>
                <c:pt idx="1541">
                  <c:v>41876</c:v>
                </c:pt>
                <c:pt idx="1542">
                  <c:v>41894</c:v>
                </c:pt>
                <c:pt idx="1543">
                  <c:v>41894</c:v>
                </c:pt>
                <c:pt idx="1544">
                  <c:v>41967</c:v>
                </c:pt>
                <c:pt idx="1545">
                  <c:v>41967</c:v>
                </c:pt>
                <c:pt idx="1546">
                  <c:v>41967</c:v>
                </c:pt>
                <c:pt idx="1547">
                  <c:v>41967</c:v>
                </c:pt>
                <c:pt idx="1548">
                  <c:v>42011</c:v>
                </c:pt>
                <c:pt idx="1549">
                  <c:v>42011</c:v>
                </c:pt>
                <c:pt idx="1550">
                  <c:v>42098</c:v>
                </c:pt>
                <c:pt idx="1551">
                  <c:v>42098</c:v>
                </c:pt>
                <c:pt idx="1552">
                  <c:v>42098</c:v>
                </c:pt>
                <c:pt idx="1553">
                  <c:v>42117</c:v>
                </c:pt>
                <c:pt idx="1554">
                  <c:v>42435</c:v>
                </c:pt>
                <c:pt idx="1555">
                  <c:v>42435</c:v>
                </c:pt>
                <c:pt idx="1556">
                  <c:v>42435</c:v>
                </c:pt>
                <c:pt idx="1557">
                  <c:v>42435</c:v>
                </c:pt>
                <c:pt idx="1558">
                  <c:v>42435</c:v>
                </c:pt>
                <c:pt idx="1559">
                  <c:v>42435</c:v>
                </c:pt>
                <c:pt idx="1560">
                  <c:v>42435</c:v>
                </c:pt>
                <c:pt idx="1561">
                  <c:v>42435</c:v>
                </c:pt>
                <c:pt idx="1562">
                  <c:v>42435</c:v>
                </c:pt>
                <c:pt idx="1563">
                  <c:v>42503</c:v>
                </c:pt>
                <c:pt idx="1564">
                  <c:v>42503</c:v>
                </c:pt>
                <c:pt idx="1565">
                  <c:v>42537</c:v>
                </c:pt>
                <c:pt idx="1566">
                  <c:v>42545</c:v>
                </c:pt>
                <c:pt idx="1567">
                  <c:v>42557</c:v>
                </c:pt>
                <c:pt idx="1568">
                  <c:v>42564</c:v>
                </c:pt>
                <c:pt idx="1569">
                  <c:v>42670</c:v>
                </c:pt>
                <c:pt idx="1570">
                  <c:v>42670</c:v>
                </c:pt>
                <c:pt idx="1571">
                  <c:v>42670</c:v>
                </c:pt>
                <c:pt idx="1572">
                  <c:v>42670</c:v>
                </c:pt>
                <c:pt idx="1573">
                  <c:v>42670</c:v>
                </c:pt>
                <c:pt idx="1574">
                  <c:v>42806</c:v>
                </c:pt>
                <c:pt idx="1575">
                  <c:v>42806</c:v>
                </c:pt>
                <c:pt idx="1576">
                  <c:v>42806</c:v>
                </c:pt>
                <c:pt idx="1577">
                  <c:v>42806</c:v>
                </c:pt>
                <c:pt idx="1578">
                  <c:v>42806</c:v>
                </c:pt>
                <c:pt idx="1579">
                  <c:v>42826</c:v>
                </c:pt>
                <c:pt idx="1580">
                  <c:v>42843</c:v>
                </c:pt>
                <c:pt idx="1581">
                  <c:v>42930</c:v>
                </c:pt>
                <c:pt idx="1582">
                  <c:v>42930</c:v>
                </c:pt>
                <c:pt idx="1583">
                  <c:v>43080</c:v>
                </c:pt>
                <c:pt idx="1584">
                  <c:v>43080</c:v>
                </c:pt>
                <c:pt idx="1585">
                  <c:v>43080</c:v>
                </c:pt>
                <c:pt idx="1586">
                  <c:v>43080</c:v>
                </c:pt>
                <c:pt idx="1587">
                  <c:v>43141</c:v>
                </c:pt>
                <c:pt idx="1588">
                  <c:v>43141</c:v>
                </c:pt>
                <c:pt idx="1589">
                  <c:v>43141</c:v>
                </c:pt>
                <c:pt idx="1590">
                  <c:v>43200</c:v>
                </c:pt>
                <c:pt idx="1591">
                  <c:v>43200</c:v>
                </c:pt>
                <c:pt idx="1592">
                  <c:v>43212</c:v>
                </c:pt>
                <c:pt idx="1593">
                  <c:v>43296</c:v>
                </c:pt>
                <c:pt idx="1594">
                  <c:v>43296</c:v>
                </c:pt>
                <c:pt idx="1595">
                  <c:v>43296</c:v>
                </c:pt>
                <c:pt idx="1596">
                  <c:v>43318</c:v>
                </c:pt>
                <c:pt idx="1597">
                  <c:v>43370</c:v>
                </c:pt>
                <c:pt idx="1598">
                  <c:v>43437</c:v>
                </c:pt>
                <c:pt idx="1599">
                  <c:v>43437</c:v>
                </c:pt>
                <c:pt idx="1600">
                  <c:v>43437</c:v>
                </c:pt>
                <c:pt idx="1601">
                  <c:v>43555</c:v>
                </c:pt>
                <c:pt idx="1602">
                  <c:v>43555</c:v>
                </c:pt>
                <c:pt idx="1603">
                  <c:v>43555</c:v>
                </c:pt>
                <c:pt idx="1604">
                  <c:v>43555</c:v>
                </c:pt>
                <c:pt idx="1605">
                  <c:v>43609</c:v>
                </c:pt>
                <c:pt idx="1606">
                  <c:v>43609</c:v>
                </c:pt>
                <c:pt idx="1607">
                  <c:v>43743</c:v>
                </c:pt>
                <c:pt idx="1608">
                  <c:v>43766</c:v>
                </c:pt>
                <c:pt idx="1609">
                  <c:v>43795</c:v>
                </c:pt>
                <c:pt idx="1610">
                  <c:v>43832</c:v>
                </c:pt>
                <c:pt idx="1611">
                  <c:v>43838</c:v>
                </c:pt>
                <c:pt idx="1612">
                  <c:v>43854</c:v>
                </c:pt>
                <c:pt idx="1613">
                  <c:v>43854</c:v>
                </c:pt>
                <c:pt idx="1614">
                  <c:v>43943</c:v>
                </c:pt>
                <c:pt idx="1615">
                  <c:v>43943</c:v>
                </c:pt>
                <c:pt idx="1616">
                  <c:v>43943</c:v>
                </c:pt>
                <c:pt idx="1617">
                  <c:v>43943</c:v>
                </c:pt>
                <c:pt idx="1618">
                  <c:v>43943</c:v>
                </c:pt>
                <c:pt idx="1619">
                  <c:v>43943</c:v>
                </c:pt>
                <c:pt idx="1620">
                  <c:v>43971</c:v>
                </c:pt>
                <c:pt idx="1621">
                  <c:v>43971</c:v>
                </c:pt>
                <c:pt idx="1622">
                  <c:v>44013</c:v>
                </c:pt>
                <c:pt idx="1623">
                  <c:v>44013</c:v>
                </c:pt>
                <c:pt idx="1624">
                  <c:v>44049</c:v>
                </c:pt>
                <c:pt idx="1625">
                  <c:v>44049</c:v>
                </c:pt>
                <c:pt idx="1626">
                  <c:v>44103</c:v>
                </c:pt>
                <c:pt idx="1627">
                  <c:v>44103</c:v>
                </c:pt>
                <c:pt idx="1628">
                  <c:v>44103</c:v>
                </c:pt>
                <c:pt idx="1629">
                  <c:v>44156</c:v>
                </c:pt>
                <c:pt idx="1630">
                  <c:v>44156</c:v>
                </c:pt>
                <c:pt idx="1631">
                  <c:v>44209</c:v>
                </c:pt>
                <c:pt idx="1632">
                  <c:v>44209</c:v>
                </c:pt>
                <c:pt idx="1633">
                  <c:v>44221</c:v>
                </c:pt>
                <c:pt idx="1634">
                  <c:v>44221</c:v>
                </c:pt>
                <c:pt idx="1635">
                  <c:v>44353</c:v>
                </c:pt>
                <c:pt idx="1636">
                  <c:v>44353</c:v>
                </c:pt>
                <c:pt idx="1637">
                  <c:v>44353</c:v>
                </c:pt>
                <c:pt idx="1638">
                  <c:v>44353</c:v>
                </c:pt>
                <c:pt idx="1639">
                  <c:v>44366</c:v>
                </c:pt>
                <c:pt idx="1640">
                  <c:v>44478</c:v>
                </c:pt>
                <c:pt idx="1641">
                  <c:v>44478</c:v>
                </c:pt>
                <c:pt idx="1642">
                  <c:v>44478</c:v>
                </c:pt>
                <c:pt idx="1643">
                  <c:v>44478</c:v>
                </c:pt>
                <c:pt idx="1644">
                  <c:v>44478</c:v>
                </c:pt>
                <c:pt idx="1645">
                  <c:v>44478</c:v>
                </c:pt>
                <c:pt idx="1646">
                  <c:v>44478</c:v>
                </c:pt>
                <c:pt idx="1647">
                  <c:v>44613</c:v>
                </c:pt>
                <c:pt idx="1648">
                  <c:v>44613</c:v>
                </c:pt>
                <c:pt idx="1649">
                  <c:v>44630</c:v>
                </c:pt>
                <c:pt idx="1650">
                  <c:v>44649</c:v>
                </c:pt>
                <c:pt idx="1651">
                  <c:v>44674</c:v>
                </c:pt>
                <c:pt idx="1652">
                  <c:v>44746</c:v>
                </c:pt>
                <c:pt idx="1653">
                  <c:v>44746</c:v>
                </c:pt>
                <c:pt idx="1654">
                  <c:v>44796</c:v>
                </c:pt>
                <c:pt idx="1655">
                  <c:v>44796</c:v>
                </c:pt>
                <c:pt idx="1656">
                  <c:v>44796</c:v>
                </c:pt>
                <c:pt idx="1657">
                  <c:v>44819</c:v>
                </c:pt>
                <c:pt idx="1658">
                  <c:v>44870</c:v>
                </c:pt>
                <c:pt idx="1659">
                  <c:v>44870</c:v>
                </c:pt>
                <c:pt idx="1660">
                  <c:v>44919</c:v>
                </c:pt>
                <c:pt idx="1661">
                  <c:v>44919</c:v>
                </c:pt>
                <c:pt idx="1662">
                  <c:v>44919</c:v>
                </c:pt>
                <c:pt idx="1663">
                  <c:v>44974</c:v>
                </c:pt>
                <c:pt idx="1664">
                  <c:v>44974</c:v>
                </c:pt>
                <c:pt idx="1665">
                  <c:v>44974</c:v>
                </c:pt>
                <c:pt idx="1666">
                  <c:v>44974</c:v>
                </c:pt>
                <c:pt idx="1667">
                  <c:v>45093</c:v>
                </c:pt>
                <c:pt idx="1668">
                  <c:v>45093</c:v>
                </c:pt>
                <c:pt idx="1669">
                  <c:v>45093</c:v>
                </c:pt>
                <c:pt idx="1670">
                  <c:v>45102</c:v>
                </c:pt>
                <c:pt idx="1671">
                  <c:v>45149</c:v>
                </c:pt>
                <c:pt idx="1672">
                  <c:v>45187</c:v>
                </c:pt>
                <c:pt idx="1673">
                  <c:v>45187</c:v>
                </c:pt>
                <c:pt idx="1674">
                  <c:v>45211</c:v>
                </c:pt>
                <c:pt idx="1675">
                  <c:v>45211</c:v>
                </c:pt>
                <c:pt idx="1676">
                  <c:v>45312</c:v>
                </c:pt>
                <c:pt idx="1677">
                  <c:v>45323</c:v>
                </c:pt>
                <c:pt idx="1678">
                  <c:v>45332</c:v>
                </c:pt>
                <c:pt idx="1679">
                  <c:v>45412</c:v>
                </c:pt>
                <c:pt idx="1680">
                  <c:v>45412</c:v>
                </c:pt>
                <c:pt idx="1681">
                  <c:v>45412</c:v>
                </c:pt>
                <c:pt idx="1682">
                  <c:v>45481</c:v>
                </c:pt>
                <c:pt idx="1683">
                  <c:v>45481</c:v>
                </c:pt>
                <c:pt idx="1684">
                  <c:v>45533</c:v>
                </c:pt>
                <c:pt idx="1685">
                  <c:v>45533</c:v>
                </c:pt>
                <c:pt idx="1686">
                  <c:v>45626</c:v>
                </c:pt>
                <c:pt idx="1687">
                  <c:v>45626</c:v>
                </c:pt>
                <c:pt idx="1688">
                  <c:v>45626</c:v>
                </c:pt>
                <c:pt idx="1689">
                  <c:v>45626</c:v>
                </c:pt>
                <c:pt idx="1690">
                  <c:v>45626</c:v>
                </c:pt>
                <c:pt idx="1691">
                  <c:v>45677</c:v>
                </c:pt>
                <c:pt idx="1692">
                  <c:v>45677</c:v>
                </c:pt>
                <c:pt idx="1693">
                  <c:v>45677</c:v>
                </c:pt>
                <c:pt idx="1694">
                  <c:v>45767</c:v>
                </c:pt>
                <c:pt idx="1695">
                  <c:v>45767</c:v>
                </c:pt>
                <c:pt idx="1696">
                  <c:v>45767</c:v>
                </c:pt>
                <c:pt idx="1697">
                  <c:v>45836</c:v>
                </c:pt>
                <c:pt idx="1698">
                  <c:v>45836</c:v>
                </c:pt>
                <c:pt idx="1699">
                  <c:v>45874</c:v>
                </c:pt>
                <c:pt idx="1700">
                  <c:v>45874</c:v>
                </c:pt>
                <c:pt idx="1701">
                  <c:v>45874</c:v>
                </c:pt>
                <c:pt idx="1702">
                  <c:v>45944</c:v>
                </c:pt>
                <c:pt idx="1703">
                  <c:v>45944</c:v>
                </c:pt>
                <c:pt idx="1704">
                  <c:v>46032</c:v>
                </c:pt>
                <c:pt idx="1705">
                  <c:v>46032</c:v>
                </c:pt>
                <c:pt idx="1706">
                  <c:v>46032</c:v>
                </c:pt>
                <c:pt idx="1707">
                  <c:v>46032</c:v>
                </c:pt>
                <c:pt idx="1708">
                  <c:v>46040</c:v>
                </c:pt>
                <c:pt idx="1709">
                  <c:v>46123</c:v>
                </c:pt>
                <c:pt idx="1710">
                  <c:v>46221</c:v>
                </c:pt>
                <c:pt idx="1711">
                  <c:v>46221</c:v>
                </c:pt>
                <c:pt idx="1712">
                  <c:v>46221</c:v>
                </c:pt>
                <c:pt idx="1713">
                  <c:v>46343</c:v>
                </c:pt>
                <c:pt idx="1714">
                  <c:v>46343</c:v>
                </c:pt>
                <c:pt idx="1715">
                  <c:v>46343</c:v>
                </c:pt>
                <c:pt idx="1716">
                  <c:v>46343</c:v>
                </c:pt>
                <c:pt idx="1717">
                  <c:v>46343</c:v>
                </c:pt>
                <c:pt idx="1718">
                  <c:v>46355</c:v>
                </c:pt>
                <c:pt idx="1719">
                  <c:v>46401</c:v>
                </c:pt>
                <c:pt idx="1720">
                  <c:v>46401</c:v>
                </c:pt>
                <c:pt idx="1721">
                  <c:v>46426</c:v>
                </c:pt>
                <c:pt idx="1722">
                  <c:v>46508</c:v>
                </c:pt>
                <c:pt idx="1723">
                  <c:v>46508</c:v>
                </c:pt>
                <c:pt idx="1724">
                  <c:v>46515</c:v>
                </c:pt>
                <c:pt idx="1725">
                  <c:v>46689</c:v>
                </c:pt>
                <c:pt idx="1726">
                  <c:v>46689</c:v>
                </c:pt>
                <c:pt idx="1727">
                  <c:v>46689</c:v>
                </c:pt>
                <c:pt idx="1728">
                  <c:v>46689</c:v>
                </c:pt>
                <c:pt idx="1729">
                  <c:v>46689</c:v>
                </c:pt>
                <c:pt idx="1730">
                  <c:v>46689</c:v>
                </c:pt>
                <c:pt idx="1731">
                  <c:v>46798</c:v>
                </c:pt>
                <c:pt idx="1732">
                  <c:v>46798</c:v>
                </c:pt>
                <c:pt idx="1733">
                  <c:v>46798</c:v>
                </c:pt>
                <c:pt idx="1734">
                  <c:v>46798</c:v>
                </c:pt>
                <c:pt idx="1735">
                  <c:v>46798</c:v>
                </c:pt>
                <c:pt idx="1736">
                  <c:v>46798</c:v>
                </c:pt>
                <c:pt idx="1737">
                  <c:v>46798</c:v>
                </c:pt>
                <c:pt idx="1738">
                  <c:v>46888</c:v>
                </c:pt>
                <c:pt idx="1739">
                  <c:v>46888</c:v>
                </c:pt>
                <c:pt idx="1740">
                  <c:v>46900</c:v>
                </c:pt>
                <c:pt idx="1741">
                  <c:v>46902</c:v>
                </c:pt>
                <c:pt idx="1742">
                  <c:v>46919</c:v>
                </c:pt>
                <c:pt idx="1743">
                  <c:v>47052</c:v>
                </c:pt>
                <c:pt idx="1744">
                  <c:v>47052</c:v>
                </c:pt>
                <c:pt idx="1745">
                  <c:v>47052</c:v>
                </c:pt>
                <c:pt idx="1746">
                  <c:v>47052</c:v>
                </c:pt>
                <c:pt idx="1747">
                  <c:v>47052</c:v>
                </c:pt>
                <c:pt idx="1748">
                  <c:v>47065</c:v>
                </c:pt>
                <c:pt idx="1749">
                  <c:v>47145</c:v>
                </c:pt>
                <c:pt idx="1750">
                  <c:v>47145</c:v>
                </c:pt>
                <c:pt idx="1751">
                  <c:v>47145</c:v>
                </c:pt>
                <c:pt idx="1752">
                  <c:v>47182</c:v>
                </c:pt>
                <c:pt idx="1753">
                  <c:v>47196</c:v>
                </c:pt>
                <c:pt idx="1754">
                  <c:v>47196</c:v>
                </c:pt>
                <c:pt idx="1755">
                  <c:v>47204</c:v>
                </c:pt>
                <c:pt idx="1756">
                  <c:v>47344</c:v>
                </c:pt>
                <c:pt idx="1757">
                  <c:v>47344</c:v>
                </c:pt>
                <c:pt idx="1758">
                  <c:v>47344</c:v>
                </c:pt>
                <c:pt idx="1759">
                  <c:v>47344</c:v>
                </c:pt>
                <c:pt idx="1760">
                  <c:v>47344</c:v>
                </c:pt>
                <c:pt idx="1761">
                  <c:v>47344</c:v>
                </c:pt>
                <c:pt idx="1762">
                  <c:v>47382</c:v>
                </c:pt>
                <c:pt idx="1763">
                  <c:v>47382</c:v>
                </c:pt>
                <c:pt idx="1764">
                  <c:v>47411</c:v>
                </c:pt>
                <c:pt idx="1765">
                  <c:v>47436</c:v>
                </c:pt>
                <c:pt idx="1766">
                  <c:v>47590</c:v>
                </c:pt>
                <c:pt idx="1767">
                  <c:v>47590</c:v>
                </c:pt>
                <c:pt idx="1768">
                  <c:v>47590</c:v>
                </c:pt>
                <c:pt idx="1769">
                  <c:v>47590</c:v>
                </c:pt>
                <c:pt idx="1770">
                  <c:v>47590</c:v>
                </c:pt>
                <c:pt idx="1771">
                  <c:v>47590</c:v>
                </c:pt>
                <c:pt idx="1772">
                  <c:v>47590</c:v>
                </c:pt>
                <c:pt idx="1773">
                  <c:v>47629</c:v>
                </c:pt>
                <c:pt idx="1774">
                  <c:v>47748</c:v>
                </c:pt>
                <c:pt idx="1775">
                  <c:v>47748</c:v>
                </c:pt>
                <c:pt idx="1776">
                  <c:v>47748</c:v>
                </c:pt>
                <c:pt idx="1777">
                  <c:v>47812</c:v>
                </c:pt>
                <c:pt idx="1778">
                  <c:v>47812</c:v>
                </c:pt>
                <c:pt idx="1779">
                  <c:v>47928</c:v>
                </c:pt>
                <c:pt idx="1780">
                  <c:v>47928</c:v>
                </c:pt>
                <c:pt idx="1781">
                  <c:v>47928</c:v>
                </c:pt>
                <c:pt idx="1782">
                  <c:v>47928</c:v>
                </c:pt>
                <c:pt idx="1783">
                  <c:v>47928</c:v>
                </c:pt>
                <c:pt idx="1784">
                  <c:v>47939</c:v>
                </c:pt>
                <c:pt idx="1785">
                  <c:v>47965</c:v>
                </c:pt>
                <c:pt idx="1786">
                  <c:v>47965</c:v>
                </c:pt>
                <c:pt idx="1787">
                  <c:v>47984</c:v>
                </c:pt>
                <c:pt idx="1788">
                  <c:v>48153</c:v>
                </c:pt>
                <c:pt idx="1789">
                  <c:v>48153</c:v>
                </c:pt>
                <c:pt idx="1790">
                  <c:v>48153</c:v>
                </c:pt>
                <c:pt idx="1791">
                  <c:v>48153</c:v>
                </c:pt>
                <c:pt idx="1792">
                  <c:v>48210</c:v>
                </c:pt>
                <c:pt idx="1793">
                  <c:v>48210</c:v>
                </c:pt>
                <c:pt idx="1794">
                  <c:v>48430</c:v>
                </c:pt>
                <c:pt idx="1795">
                  <c:v>48430</c:v>
                </c:pt>
                <c:pt idx="1796">
                  <c:v>48430</c:v>
                </c:pt>
                <c:pt idx="1797">
                  <c:v>48430</c:v>
                </c:pt>
                <c:pt idx="1798">
                  <c:v>48430</c:v>
                </c:pt>
                <c:pt idx="1799">
                  <c:v>48430</c:v>
                </c:pt>
                <c:pt idx="1800">
                  <c:v>48430</c:v>
                </c:pt>
                <c:pt idx="1801">
                  <c:v>48461</c:v>
                </c:pt>
                <c:pt idx="1802">
                  <c:v>48539</c:v>
                </c:pt>
                <c:pt idx="1803">
                  <c:v>48539</c:v>
                </c:pt>
                <c:pt idx="1804">
                  <c:v>48539</c:v>
                </c:pt>
                <c:pt idx="1805">
                  <c:v>48539</c:v>
                </c:pt>
                <c:pt idx="1806">
                  <c:v>48597</c:v>
                </c:pt>
                <c:pt idx="1807">
                  <c:v>48597</c:v>
                </c:pt>
                <c:pt idx="1808">
                  <c:v>48612</c:v>
                </c:pt>
                <c:pt idx="1809">
                  <c:v>48612</c:v>
                </c:pt>
                <c:pt idx="1810">
                  <c:v>48754</c:v>
                </c:pt>
                <c:pt idx="1811">
                  <c:v>48754</c:v>
                </c:pt>
                <c:pt idx="1812">
                  <c:v>48754</c:v>
                </c:pt>
                <c:pt idx="1813">
                  <c:v>48754</c:v>
                </c:pt>
                <c:pt idx="1814">
                  <c:v>48754</c:v>
                </c:pt>
                <c:pt idx="1815">
                  <c:v>48754</c:v>
                </c:pt>
                <c:pt idx="1816">
                  <c:v>48782</c:v>
                </c:pt>
                <c:pt idx="1817">
                  <c:v>48782</c:v>
                </c:pt>
                <c:pt idx="1818">
                  <c:v>48782</c:v>
                </c:pt>
                <c:pt idx="1819">
                  <c:v>48819</c:v>
                </c:pt>
                <c:pt idx="1820">
                  <c:v>48843</c:v>
                </c:pt>
                <c:pt idx="1821">
                  <c:v>48843</c:v>
                </c:pt>
                <c:pt idx="1822">
                  <c:v>48957</c:v>
                </c:pt>
                <c:pt idx="1823">
                  <c:v>48957</c:v>
                </c:pt>
                <c:pt idx="1824">
                  <c:v>48957</c:v>
                </c:pt>
                <c:pt idx="1825">
                  <c:v>48957</c:v>
                </c:pt>
                <c:pt idx="1826">
                  <c:v>48961</c:v>
                </c:pt>
                <c:pt idx="1827">
                  <c:v>49172</c:v>
                </c:pt>
                <c:pt idx="1828">
                  <c:v>49172</c:v>
                </c:pt>
                <c:pt idx="1829">
                  <c:v>49172</c:v>
                </c:pt>
                <c:pt idx="1830">
                  <c:v>49172</c:v>
                </c:pt>
                <c:pt idx="1831">
                  <c:v>49172</c:v>
                </c:pt>
                <c:pt idx="1832">
                  <c:v>49172</c:v>
                </c:pt>
                <c:pt idx="1833">
                  <c:v>49185</c:v>
                </c:pt>
                <c:pt idx="1834">
                  <c:v>49323</c:v>
                </c:pt>
                <c:pt idx="1835">
                  <c:v>49323</c:v>
                </c:pt>
                <c:pt idx="1836">
                  <c:v>49323</c:v>
                </c:pt>
                <c:pt idx="1837">
                  <c:v>49323</c:v>
                </c:pt>
                <c:pt idx="1838">
                  <c:v>49323</c:v>
                </c:pt>
                <c:pt idx="1839">
                  <c:v>49345</c:v>
                </c:pt>
                <c:pt idx="1840">
                  <c:v>49345</c:v>
                </c:pt>
                <c:pt idx="1841">
                  <c:v>49594</c:v>
                </c:pt>
                <c:pt idx="1842">
                  <c:v>49594</c:v>
                </c:pt>
                <c:pt idx="1843">
                  <c:v>49594</c:v>
                </c:pt>
                <c:pt idx="1844">
                  <c:v>49594</c:v>
                </c:pt>
                <c:pt idx="1845">
                  <c:v>49594</c:v>
                </c:pt>
                <c:pt idx="1846">
                  <c:v>49594</c:v>
                </c:pt>
                <c:pt idx="1847">
                  <c:v>49594</c:v>
                </c:pt>
                <c:pt idx="1848">
                  <c:v>49594</c:v>
                </c:pt>
                <c:pt idx="1849">
                  <c:v>49594</c:v>
                </c:pt>
                <c:pt idx="1850">
                  <c:v>49624</c:v>
                </c:pt>
                <c:pt idx="1851">
                  <c:v>49624</c:v>
                </c:pt>
                <c:pt idx="1852">
                  <c:v>49707</c:v>
                </c:pt>
                <c:pt idx="1853">
                  <c:v>49723</c:v>
                </c:pt>
                <c:pt idx="1854">
                  <c:v>49768</c:v>
                </c:pt>
                <c:pt idx="1855">
                  <c:v>49794</c:v>
                </c:pt>
                <c:pt idx="1856">
                  <c:v>49794</c:v>
                </c:pt>
                <c:pt idx="1857">
                  <c:v>49858</c:v>
                </c:pt>
                <c:pt idx="1858">
                  <c:v>49858</c:v>
                </c:pt>
                <c:pt idx="1859">
                  <c:v>49904</c:v>
                </c:pt>
                <c:pt idx="1860">
                  <c:v>49904</c:v>
                </c:pt>
                <c:pt idx="1861">
                  <c:v>49908</c:v>
                </c:pt>
                <c:pt idx="1862">
                  <c:v>49996</c:v>
                </c:pt>
                <c:pt idx="1863">
                  <c:v>49996</c:v>
                </c:pt>
                <c:pt idx="1864">
                  <c:v>49996</c:v>
                </c:pt>
                <c:pt idx="1865">
                  <c:v>50080</c:v>
                </c:pt>
                <c:pt idx="1866">
                  <c:v>50080</c:v>
                </c:pt>
                <c:pt idx="1867">
                  <c:v>50141</c:v>
                </c:pt>
                <c:pt idx="1868">
                  <c:v>50149</c:v>
                </c:pt>
                <c:pt idx="1869">
                  <c:v>50275</c:v>
                </c:pt>
                <c:pt idx="1870">
                  <c:v>50275</c:v>
                </c:pt>
                <c:pt idx="1871">
                  <c:v>50275</c:v>
                </c:pt>
                <c:pt idx="1872">
                  <c:v>50275</c:v>
                </c:pt>
                <c:pt idx="1873">
                  <c:v>50275</c:v>
                </c:pt>
                <c:pt idx="1874">
                  <c:v>50278</c:v>
                </c:pt>
                <c:pt idx="1875">
                  <c:v>50283</c:v>
                </c:pt>
                <c:pt idx="1876">
                  <c:v>50305</c:v>
                </c:pt>
                <c:pt idx="1877">
                  <c:v>50312</c:v>
                </c:pt>
                <c:pt idx="1878">
                  <c:v>50381</c:v>
                </c:pt>
                <c:pt idx="1879">
                  <c:v>50455</c:v>
                </c:pt>
                <c:pt idx="1880">
                  <c:v>50455</c:v>
                </c:pt>
                <c:pt idx="1881">
                  <c:v>50552</c:v>
                </c:pt>
                <c:pt idx="1882">
                  <c:v>50552</c:v>
                </c:pt>
                <c:pt idx="1883">
                  <c:v>50552</c:v>
                </c:pt>
                <c:pt idx="1884">
                  <c:v>50552</c:v>
                </c:pt>
                <c:pt idx="1885">
                  <c:v>50552</c:v>
                </c:pt>
                <c:pt idx="1886">
                  <c:v>50552</c:v>
                </c:pt>
                <c:pt idx="1887">
                  <c:v>50559</c:v>
                </c:pt>
                <c:pt idx="1888">
                  <c:v>50593</c:v>
                </c:pt>
                <c:pt idx="1889">
                  <c:v>50593</c:v>
                </c:pt>
                <c:pt idx="1890">
                  <c:v>50662</c:v>
                </c:pt>
                <c:pt idx="1891">
                  <c:v>50662</c:v>
                </c:pt>
                <c:pt idx="1892">
                  <c:v>50662</c:v>
                </c:pt>
                <c:pt idx="1893">
                  <c:v>50673</c:v>
                </c:pt>
                <c:pt idx="1894">
                  <c:v>50730</c:v>
                </c:pt>
                <c:pt idx="1895">
                  <c:v>50730</c:v>
                </c:pt>
                <c:pt idx="1896">
                  <c:v>50797</c:v>
                </c:pt>
                <c:pt idx="1897">
                  <c:v>50851</c:v>
                </c:pt>
                <c:pt idx="1898">
                  <c:v>50851</c:v>
                </c:pt>
                <c:pt idx="1899">
                  <c:v>50851</c:v>
                </c:pt>
                <c:pt idx="1900">
                  <c:v>50863</c:v>
                </c:pt>
                <c:pt idx="1901">
                  <c:v>50898</c:v>
                </c:pt>
                <c:pt idx="1902">
                  <c:v>50898</c:v>
                </c:pt>
                <c:pt idx="1903">
                  <c:v>50898</c:v>
                </c:pt>
                <c:pt idx="1904">
                  <c:v>50956</c:v>
                </c:pt>
                <c:pt idx="1905">
                  <c:v>50956</c:v>
                </c:pt>
                <c:pt idx="1906">
                  <c:v>51062</c:v>
                </c:pt>
                <c:pt idx="1907">
                  <c:v>51062</c:v>
                </c:pt>
                <c:pt idx="1908">
                  <c:v>51062</c:v>
                </c:pt>
                <c:pt idx="1909">
                  <c:v>51062</c:v>
                </c:pt>
                <c:pt idx="1910">
                  <c:v>51116</c:v>
                </c:pt>
                <c:pt idx="1911">
                  <c:v>51116</c:v>
                </c:pt>
                <c:pt idx="1912">
                  <c:v>51116</c:v>
                </c:pt>
                <c:pt idx="1913">
                  <c:v>51268</c:v>
                </c:pt>
                <c:pt idx="1914">
                  <c:v>51268</c:v>
                </c:pt>
                <c:pt idx="1915">
                  <c:v>51268</c:v>
                </c:pt>
                <c:pt idx="1916">
                  <c:v>51268</c:v>
                </c:pt>
                <c:pt idx="1917">
                  <c:v>51268</c:v>
                </c:pt>
                <c:pt idx="1918">
                  <c:v>51268</c:v>
                </c:pt>
                <c:pt idx="1919">
                  <c:v>51285</c:v>
                </c:pt>
                <c:pt idx="1920">
                  <c:v>51330</c:v>
                </c:pt>
                <c:pt idx="1921">
                  <c:v>51330</c:v>
                </c:pt>
                <c:pt idx="1922">
                  <c:v>51330</c:v>
                </c:pt>
                <c:pt idx="1923">
                  <c:v>51501</c:v>
                </c:pt>
                <c:pt idx="1924">
                  <c:v>51501</c:v>
                </c:pt>
                <c:pt idx="1925">
                  <c:v>51501</c:v>
                </c:pt>
                <c:pt idx="1926">
                  <c:v>51501</c:v>
                </c:pt>
                <c:pt idx="1927">
                  <c:v>51501</c:v>
                </c:pt>
                <c:pt idx="1928">
                  <c:v>51525</c:v>
                </c:pt>
                <c:pt idx="1929">
                  <c:v>51606</c:v>
                </c:pt>
                <c:pt idx="1930">
                  <c:v>51606</c:v>
                </c:pt>
                <c:pt idx="1931">
                  <c:v>51606</c:v>
                </c:pt>
                <c:pt idx="1932">
                  <c:v>51606</c:v>
                </c:pt>
                <c:pt idx="1933">
                  <c:v>51606</c:v>
                </c:pt>
                <c:pt idx="1934">
                  <c:v>51758</c:v>
                </c:pt>
                <c:pt idx="1935">
                  <c:v>51758</c:v>
                </c:pt>
                <c:pt idx="1936">
                  <c:v>51758</c:v>
                </c:pt>
                <c:pt idx="1937">
                  <c:v>51758</c:v>
                </c:pt>
                <c:pt idx="1938">
                  <c:v>51758</c:v>
                </c:pt>
                <c:pt idx="1939">
                  <c:v>51758</c:v>
                </c:pt>
                <c:pt idx="1940">
                  <c:v>51758</c:v>
                </c:pt>
                <c:pt idx="1941">
                  <c:v>51758</c:v>
                </c:pt>
                <c:pt idx="1942">
                  <c:v>51870</c:v>
                </c:pt>
                <c:pt idx="1943">
                  <c:v>51870</c:v>
                </c:pt>
                <c:pt idx="1944">
                  <c:v>51870</c:v>
                </c:pt>
                <c:pt idx="1945">
                  <c:v>51870</c:v>
                </c:pt>
                <c:pt idx="1946">
                  <c:v>51870</c:v>
                </c:pt>
                <c:pt idx="1947">
                  <c:v>51959</c:v>
                </c:pt>
                <c:pt idx="1948">
                  <c:v>51977</c:v>
                </c:pt>
                <c:pt idx="1949">
                  <c:v>51977</c:v>
                </c:pt>
                <c:pt idx="1950">
                  <c:v>52018</c:v>
                </c:pt>
                <c:pt idx="1951">
                  <c:v>52018</c:v>
                </c:pt>
                <c:pt idx="1952">
                  <c:v>52035</c:v>
                </c:pt>
                <c:pt idx="1953">
                  <c:v>52077</c:v>
                </c:pt>
                <c:pt idx="1954">
                  <c:v>52077</c:v>
                </c:pt>
                <c:pt idx="1955">
                  <c:v>52140</c:v>
                </c:pt>
                <c:pt idx="1956">
                  <c:v>52265</c:v>
                </c:pt>
                <c:pt idx="1957">
                  <c:v>52265</c:v>
                </c:pt>
                <c:pt idx="1958">
                  <c:v>52265</c:v>
                </c:pt>
                <c:pt idx="1959">
                  <c:v>52265</c:v>
                </c:pt>
                <c:pt idx="1960">
                  <c:v>52265</c:v>
                </c:pt>
                <c:pt idx="1961">
                  <c:v>52265</c:v>
                </c:pt>
                <c:pt idx="1962">
                  <c:v>52265</c:v>
                </c:pt>
                <c:pt idx="1963">
                  <c:v>52265</c:v>
                </c:pt>
                <c:pt idx="1964">
                  <c:v>52338</c:v>
                </c:pt>
                <c:pt idx="1965">
                  <c:v>52395</c:v>
                </c:pt>
                <c:pt idx="1966">
                  <c:v>52395</c:v>
                </c:pt>
                <c:pt idx="1967">
                  <c:v>52395</c:v>
                </c:pt>
                <c:pt idx="1968">
                  <c:v>52530</c:v>
                </c:pt>
                <c:pt idx="1969">
                  <c:v>52530</c:v>
                </c:pt>
                <c:pt idx="1970">
                  <c:v>52530</c:v>
                </c:pt>
                <c:pt idx="1971">
                  <c:v>52530</c:v>
                </c:pt>
                <c:pt idx="1972">
                  <c:v>52530</c:v>
                </c:pt>
                <c:pt idx="1973">
                  <c:v>52530</c:v>
                </c:pt>
                <c:pt idx="1974">
                  <c:v>52530</c:v>
                </c:pt>
                <c:pt idx="1975">
                  <c:v>52594</c:v>
                </c:pt>
                <c:pt idx="1976">
                  <c:v>52594</c:v>
                </c:pt>
                <c:pt idx="1977">
                  <c:v>52594</c:v>
                </c:pt>
                <c:pt idx="1978">
                  <c:v>52702</c:v>
                </c:pt>
                <c:pt idx="1979">
                  <c:v>52702</c:v>
                </c:pt>
                <c:pt idx="1980">
                  <c:v>52702</c:v>
                </c:pt>
                <c:pt idx="1981">
                  <c:v>52702</c:v>
                </c:pt>
                <c:pt idx="1982">
                  <c:v>52741</c:v>
                </c:pt>
                <c:pt idx="1983">
                  <c:v>52816</c:v>
                </c:pt>
                <c:pt idx="1984">
                  <c:v>52816</c:v>
                </c:pt>
                <c:pt idx="1985">
                  <c:v>52816</c:v>
                </c:pt>
                <c:pt idx="1986">
                  <c:v>52819</c:v>
                </c:pt>
                <c:pt idx="1987">
                  <c:v>52956</c:v>
                </c:pt>
                <c:pt idx="1988">
                  <c:v>52956</c:v>
                </c:pt>
                <c:pt idx="1989">
                  <c:v>52956</c:v>
                </c:pt>
                <c:pt idx="1990">
                  <c:v>52956</c:v>
                </c:pt>
                <c:pt idx="1991">
                  <c:v>52956</c:v>
                </c:pt>
                <c:pt idx="1992">
                  <c:v>52964</c:v>
                </c:pt>
                <c:pt idx="1993">
                  <c:v>53305</c:v>
                </c:pt>
                <c:pt idx="1994">
                  <c:v>53305</c:v>
                </c:pt>
                <c:pt idx="1995">
                  <c:v>53305</c:v>
                </c:pt>
                <c:pt idx="1996">
                  <c:v>53305</c:v>
                </c:pt>
                <c:pt idx="1997">
                  <c:v>53305</c:v>
                </c:pt>
                <c:pt idx="1998">
                  <c:v>53305</c:v>
                </c:pt>
                <c:pt idx="1999">
                  <c:v>53305</c:v>
                </c:pt>
                <c:pt idx="2000">
                  <c:v>53305</c:v>
                </c:pt>
                <c:pt idx="2001">
                  <c:v>53305</c:v>
                </c:pt>
                <c:pt idx="2002">
                  <c:v>53305</c:v>
                </c:pt>
                <c:pt idx="2003">
                  <c:v>53305</c:v>
                </c:pt>
                <c:pt idx="2004">
                  <c:v>53305</c:v>
                </c:pt>
                <c:pt idx="2005">
                  <c:v>53305</c:v>
                </c:pt>
                <c:pt idx="2006">
                  <c:v>53305</c:v>
                </c:pt>
                <c:pt idx="2007">
                  <c:v>53305</c:v>
                </c:pt>
                <c:pt idx="2008">
                  <c:v>53305</c:v>
                </c:pt>
                <c:pt idx="2009">
                  <c:v>53305</c:v>
                </c:pt>
                <c:pt idx="2010">
                  <c:v>53419</c:v>
                </c:pt>
                <c:pt idx="2011">
                  <c:v>53419</c:v>
                </c:pt>
                <c:pt idx="2012">
                  <c:v>53419</c:v>
                </c:pt>
                <c:pt idx="2013">
                  <c:v>53419</c:v>
                </c:pt>
                <c:pt idx="2014">
                  <c:v>53618</c:v>
                </c:pt>
                <c:pt idx="2015">
                  <c:v>53618</c:v>
                </c:pt>
                <c:pt idx="2016">
                  <c:v>53618</c:v>
                </c:pt>
                <c:pt idx="2017">
                  <c:v>53618</c:v>
                </c:pt>
                <c:pt idx="2018">
                  <c:v>53618</c:v>
                </c:pt>
                <c:pt idx="2019">
                  <c:v>53618</c:v>
                </c:pt>
                <c:pt idx="2020">
                  <c:v>53618</c:v>
                </c:pt>
                <c:pt idx="2021">
                  <c:v>53722</c:v>
                </c:pt>
                <c:pt idx="2022">
                  <c:v>53722</c:v>
                </c:pt>
                <c:pt idx="2023">
                  <c:v>53722</c:v>
                </c:pt>
                <c:pt idx="2024">
                  <c:v>53722</c:v>
                </c:pt>
                <c:pt idx="2025">
                  <c:v>53722</c:v>
                </c:pt>
                <c:pt idx="2026">
                  <c:v>53722</c:v>
                </c:pt>
                <c:pt idx="2027">
                  <c:v>53819</c:v>
                </c:pt>
                <c:pt idx="2028">
                  <c:v>53819</c:v>
                </c:pt>
                <c:pt idx="2029">
                  <c:v>53819</c:v>
                </c:pt>
                <c:pt idx="2030">
                  <c:v>53889</c:v>
                </c:pt>
                <c:pt idx="2031">
                  <c:v>53889</c:v>
                </c:pt>
                <c:pt idx="2032">
                  <c:v>53889</c:v>
                </c:pt>
                <c:pt idx="2033">
                  <c:v>53889</c:v>
                </c:pt>
                <c:pt idx="2034">
                  <c:v>53963</c:v>
                </c:pt>
                <c:pt idx="2035">
                  <c:v>53963</c:v>
                </c:pt>
                <c:pt idx="2036">
                  <c:v>54089</c:v>
                </c:pt>
                <c:pt idx="2037">
                  <c:v>54089</c:v>
                </c:pt>
                <c:pt idx="2038">
                  <c:v>54089</c:v>
                </c:pt>
                <c:pt idx="2039">
                  <c:v>54089</c:v>
                </c:pt>
                <c:pt idx="2040">
                  <c:v>54089</c:v>
                </c:pt>
                <c:pt idx="2041">
                  <c:v>54089</c:v>
                </c:pt>
                <c:pt idx="2042">
                  <c:v>54120</c:v>
                </c:pt>
                <c:pt idx="2043">
                  <c:v>54126</c:v>
                </c:pt>
                <c:pt idx="2044">
                  <c:v>54246</c:v>
                </c:pt>
                <c:pt idx="2045">
                  <c:v>54246</c:v>
                </c:pt>
                <c:pt idx="2046">
                  <c:v>54246</c:v>
                </c:pt>
                <c:pt idx="2047">
                  <c:v>54246</c:v>
                </c:pt>
                <c:pt idx="2048">
                  <c:v>54246</c:v>
                </c:pt>
                <c:pt idx="2049">
                  <c:v>54246</c:v>
                </c:pt>
                <c:pt idx="2050">
                  <c:v>54253</c:v>
                </c:pt>
                <c:pt idx="2051">
                  <c:v>54571</c:v>
                </c:pt>
                <c:pt idx="2052">
                  <c:v>54571</c:v>
                </c:pt>
                <c:pt idx="2053">
                  <c:v>54571</c:v>
                </c:pt>
                <c:pt idx="2054">
                  <c:v>54571</c:v>
                </c:pt>
                <c:pt idx="2055">
                  <c:v>54571</c:v>
                </c:pt>
                <c:pt idx="2056">
                  <c:v>54571</c:v>
                </c:pt>
                <c:pt idx="2057">
                  <c:v>54571</c:v>
                </c:pt>
                <c:pt idx="2058">
                  <c:v>54571</c:v>
                </c:pt>
                <c:pt idx="2059">
                  <c:v>54571</c:v>
                </c:pt>
                <c:pt idx="2060">
                  <c:v>54571</c:v>
                </c:pt>
                <c:pt idx="2061">
                  <c:v>54571</c:v>
                </c:pt>
                <c:pt idx="2062">
                  <c:v>54583</c:v>
                </c:pt>
                <c:pt idx="2063">
                  <c:v>54644</c:v>
                </c:pt>
                <c:pt idx="2064">
                  <c:v>54644</c:v>
                </c:pt>
                <c:pt idx="2065">
                  <c:v>54644</c:v>
                </c:pt>
                <c:pt idx="2066">
                  <c:v>54756</c:v>
                </c:pt>
                <c:pt idx="2067">
                  <c:v>54756</c:v>
                </c:pt>
                <c:pt idx="2068">
                  <c:v>54756</c:v>
                </c:pt>
                <c:pt idx="2069">
                  <c:v>54802</c:v>
                </c:pt>
                <c:pt idx="2070">
                  <c:v>54802</c:v>
                </c:pt>
                <c:pt idx="2071">
                  <c:v>54819</c:v>
                </c:pt>
                <c:pt idx="2072">
                  <c:v>55027</c:v>
                </c:pt>
                <c:pt idx="2073">
                  <c:v>55027</c:v>
                </c:pt>
                <c:pt idx="2074">
                  <c:v>55027</c:v>
                </c:pt>
                <c:pt idx="2075">
                  <c:v>55027</c:v>
                </c:pt>
                <c:pt idx="2076">
                  <c:v>55027</c:v>
                </c:pt>
                <c:pt idx="2077">
                  <c:v>55027</c:v>
                </c:pt>
                <c:pt idx="2078">
                  <c:v>55038</c:v>
                </c:pt>
                <c:pt idx="2079">
                  <c:v>55154</c:v>
                </c:pt>
                <c:pt idx="2080">
                  <c:v>55154</c:v>
                </c:pt>
                <c:pt idx="2081">
                  <c:v>55154</c:v>
                </c:pt>
                <c:pt idx="2082">
                  <c:v>55154</c:v>
                </c:pt>
                <c:pt idx="2083">
                  <c:v>55154</c:v>
                </c:pt>
                <c:pt idx="2084">
                  <c:v>55154</c:v>
                </c:pt>
                <c:pt idx="2085">
                  <c:v>55251</c:v>
                </c:pt>
                <c:pt idx="2086">
                  <c:v>55251</c:v>
                </c:pt>
                <c:pt idx="2087">
                  <c:v>55251</c:v>
                </c:pt>
                <c:pt idx="2088">
                  <c:v>55251</c:v>
                </c:pt>
                <c:pt idx="2089">
                  <c:v>55251</c:v>
                </c:pt>
                <c:pt idx="2090">
                  <c:v>55318</c:v>
                </c:pt>
                <c:pt idx="2091">
                  <c:v>55318</c:v>
                </c:pt>
                <c:pt idx="2092">
                  <c:v>55318</c:v>
                </c:pt>
                <c:pt idx="2093">
                  <c:v>55318</c:v>
                </c:pt>
                <c:pt idx="2094">
                  <c:v>55372</c:v>
                </c:pt>
                <c:pt idx="2095">
                  <c:v>55430</c:v>
                </c:pt>
                <c:pt idx="2096">
                  <c:v>55430</c:v>
                </c:pt>
                <c:pt idx="2097">
                  <c:v>55438</c:v>
                </c:pt>
                <c:pt idx="2098">
                  <c:v>55468</c:v>
                </c:pt>
                <c:pt idx="2099">
                  <c:v>55468</c:v>
                </c:pt>
                <c:pt idx="2100">
                  <c:v>55570</c:v>
                </c:pt>
                <c:pt idx="2101">
                  <c:v>55570</c:v>
                </c:pt>
                <c:pt idx="2102">
                  <c:v>55570</c:v>
                </c:pt>
                <c:pt idx="2103">
                  <c:v>55570</c:v>
                </c:pt>
                <c:pt idx="2104">
                  <c:v>55614</c:v>
                </c:pt>
                <c:pt idx="2105">
                  <c:v>55614</c:v>
                </c:pt>
                <c:pt idx="2106">
                  <c:v>55614</c:v>
                </c:pt>
                <c:pt idx="2107">
                  <c:v>55650</c:v>
                </c:pt>
                <c:pt idx="2108">
                  <c:v>55650</c:v>
                </c:pt>
                <c:pt idx="2109">
                  <c:v>55650</c:v>
                </c:pt>
                <c:pt idx="2110">
                  <c:v>55703</c:v>
                </c:pt>
                <c:pt idx="2111">
                  <c:v>55713</c:v>
                </c:pt>
                <c:pt idx="2112">
                  <c:v>55716</c:v>
                </c:pt>
                <c:pt idx="2113">
                  <c:v>55743</c:v>
                </c:pt>
                <c:pt idx="2114">
                  <c:v>55743</c:v>
                </c:pt>
                <c:pt idx="2115">
                  <c:v>55743</c:v>
                </c:pt>
                <c:pt idx="2116">
                  <c:v>55812</c:v>
                </c:pt>
                <c:pt idx="2117">
                  <c:v>55812</c:v>
                </c:pt>
                <c:pt idx="2118">
                  <c:v>55876</c:v>
                </c:pt>
                <c:pt idx="2119">
                  <c:v>55876</c:v>
                </c:pt>
                <c:pt idx="2120">
                  <c:v>55876</c:v>
                </c:pt>
                <c:pt idx="2121">
                  <c:v>55876</c:v>
                </c:pt>
                <c:pt idx="2122">
                  <c:v>55937</c:v>
                </c:pt>
                <c:pt idx="2123">
                  <c:v>55943</c:v>
                </c:pt>
                <c:pt idx="2124">
                  <c:v>56117</c:v>
                </c:pt>
                <c:pt idx="2125">
                  <c:v>56117</c:v>
                </c:pt>
                <c:pt idx="2126">
                  <c:v>56117</c:v>
                </c:pt>
                <c:pt idx="2127">
                  <c:v>56117</c:v>
                </c:pt>
                <c:pt idx="2128">
                  <c:v>56117</c:v>
                </c:pt>
                <c:pt idx="2129">
                  <c:v>56117</c:v>
                </c:pt>
                <c:pt idx="2130">
                  <c:v>56117</c:v>
                </c:pt>
                <c:pt idx="2131">
                  <c:v>56128</c:v>
                </c:pt>
                <c:pt idx="2132">
                  <c:v>56147</c:v>
                </c:pt>
                <c:pt idx="2133">
                  <c:v>56562</c:v>
                </c:pt>
                <c:pt idx="2134">
                  <c:v>56562</c:v>
                </c:pt>
                <c:pt idx="2135">
                  <c:v>56562</c:v>
                </c:pt>
                <c:pt idx="2136">
                  <c:v>56562</c:v>
                </c:pt>
                <c:pt idx="2137">
                  <c:v>56562</c:v>
                </c:pt>
                <c:pt idx="2138">
                  <c:v>56562</c:v>
                </c:pt>
                <c:pt idx="2139">
                  <c:v>56562</c:v>
                </c:pt>
                <c:pt idx="2140">
                  <c:v>56562</c:v>
                </c:pt>
                <c:pt idx="2141">
                  <c:v>56562</c:v>
                </c:pt>
                <c:pt idx="2142">
                  <c:v>56562</c:v>
                </c:pt>
                <c:pt idx="2143">
                  <c:v>56562</c:v>
                </c:pt>
                <c:pt idx="2144">
                  <c:v>56562</c:v>
                </c:pt>
                <c:pt idx="2145">
                  <c:v>56562</c:v>
                </c:pt>
                <c:pt idx="2146">
                  <c:v>56562</c:v>
                </c:pt>
                <c:pt idx="2147">
                  <c:v>56562</c:v>
                </c:pt>
                <c:pt idx="2148">
                  <c:v>56562</c:v>
                </c:pt>
                <c:pt idx="2149">
                  <c:v>56562</c:v>
                </c:pt>
                <c:pt idx="2150">
                  <c:v>56562</c:v>
                </c:pt>
                <c:pt idx="2151">
                  <c:v>56596</c:v>
                </c:pt>
                <c:pt idx="2152">
                  <c:v>56596</c:v>
                </c:pt>
                <c:pt idx="2153">
                  <c:v>56624</c:v>
                </c:pt>
                <c:pt idx="2154">
                  <c:v>56624</c:v>
                </c:pt>
                <c:pt idx="2155">
                  <c:v>56629</c:v>
                </c:pt>
                <c:pt idx="2156">
                  <c:v>56761</c:v>
                </c:pt>
                <c:pt idx="2157">
                  <c:v>56761</c:v>
                </c:pt>
                <c:pt idx="2158">
                  <c:v>56761</c:v>
                </c:pt>
                <c:pt idx="2159">
                  <c:v>56761</c:v>
                </c:pt>
                <c:pt idx="2160">
                  <c:v>56761</c:v>
                </c:pt>
                <c:pt idx="2161">
                  <c:v>56849</c:v>
                </c:pt>
                <c:pt idx="2162">
                  <c:v>56849</c:v>
                </c:pt>
                <c:pt idx="2163">
                  <c:v>56849</c:v>
                </c:pt>
                <c:pt idx="2164">
                  <c:v>56849</c:v>
                </c:pt>
                <c:pt idx="2165">
                  <c:v>56933</c:v>
                </c:pt>
                <c:pt idx="2166">
                  <c:v>56933</c:v>
                </c:pt>
                <c:pt idx="2167">
                  <c:v>56933</c:v>
                </c:pt>
                <c:pt idx="2168">
                  <c:v>57006</c:v>
                </c:pt>
                <c:pt idx="2169">
                  <c:v>57006</c:v>
                </c:pt>
                <c:pt idx="2170">
                  <c:v>57006</c:v>
                </c:pt>
                <c:pt idx="2171">
                  <c:v>57006</c:v>
                </c:pt>
                <c:pt idx="2172">
                  <c:v>57110</c:v>
                </c:pt>
                <c:pt idx="2173">
                  <c:v>57110</c:v>
                </c:pt>
                <c:pt idx="2174">
                  <c:v>57110</c:v>
                </c:pt>
                <c:pt idx="2175">
                  <c:v>57110</c:v>
                </c:pt>
                <c:pt idx="2176">
                  <c:v>57153</c:v>
                </c:pt>
                <c:pt idx="2177">
                  <c:v>57160</c:v>
                </c:pt>
                <c:pt idx="2178">
                  <c:v>57166</c:v>
                </c:pt>
                <c:pt idx="2179">
                  <c:v>57202</c:v>
                </c:pt>
                <c:pt idx="2180">
                  <c:v>57202</c:v>
                </c:pt>
                <c:pt idx="2181">
                  <c:v>57202</c:v>
                </c:pt>
                <c:pt idx="2182">
                  <c:v>57224</c:v>
                </c:pt>
                <c:pt idx="2183">
                  <c:v>57224</c:v>
                </c:pt>
                <c:pt idx="2184">
                  <c:v>57254</c:v>
                </c:pt>
                <c:pt idx="2185">
                  <c:v>57254</c:v>
                </c:pt>
                <c:pt idx="2186">
                  <c:v>57257</c:v>
                </c:pt>
                <c:pt idx="2187">
                  <c:v>57270</c:v>
                </c:pt>
                <c:pt idx="2188">
                  <c:v>57455</c:v>
                </c:pt>
                <c:pt idx="2189">
                  <c:v>57455</c:v>
                </c:pt>
                <c:pt idx="2190">
                  <c:v>57455</c:v>
                </c:pt>
                <c:pt idx="2191">
                  <c:v>57455</c:v>
                </c:pt>
                <c:pt idx="2192">
                  <c:v>57455</c:v>
                </c:pt>
                <c:pt idx="2193">
                  <c:v>57455</c:v>
                </c:pt>
                <c:pt idx="2194">
                  <c:v>57455</c:v>
                </c:pt>
                <c:pt idx="2195">
                  <c:v>57455</c:v>
                </c:pt>
                <c:pt idx="2196">
                  <c:v>57455</c:v>
                </c:pt>
                <c:pt idx="2197">
                  <c:v>57563</c:v>
                </c:pt>
                <c:pt idx="2198">
                  <c:v>57563</c:v>
                </c:pt>
                <c:pt idx="2199">
                  <c:v>57563</c:v>
                </c:pt>
                <c:pt idx="2200">
                  <c:v>57563</c:v>
                </c:pt>
                <c:pt idx="2201">
                  <c:v>57563</c:v>
                </c:pt>
                <c:pt idx="2202">
                  <c:v>57563</c:v>
                </c:pt>
                <c:pt idx="2203">
                  <c:v>57563</c:v>
                </c:pt>
                <c:pt idx="2204">
                  <c:v>57563</c:v>
                </c:pt>
                <c:pt idx="2205">
                  <c:v>57600</c:v>
                </c:pt>
                <c:pt idx="2206">
                  <c:v>57763</c:v>
                </c:pt>
                <c:pt idx="2207">
                  <c:v>57763</c:v>
                </c:pt>
                <c:pt idx="2208">
                  <c:v>57763</c:v>
                </c:pt>
                <c:pt idx="2209">
                  <c:v>57763</c:v>
                </c:pt>
                <c:pt idx="2210">
                  <c:v>57763</c:v>
                </c:pt>
                <c:pt idx="2211">
                  <c:v>57763</c:v>
                </c:pt>
                <c:pt idx="2212">
                  <c:v>57763</c:v>
                </c:pt>
                <c:pt idx="2213">
                  <c:v>57763</c:v>
                </c:pt>
                <c:pt idx="2214">
                  <c:v>57911</c:v>
                </c:pt>
                <c:pt idx="2215">
                  <c:v>57911</c:v>
                </c:pt>
                <c:pt idx="2216">
                  <c:v>57911</c:v>
                </c:pt>
                <c:pt idx="2217">
                  <c:v>57911</c:v>
                </c:pt>
                <c:pt idx="2218">
                  <c:v>58040</c:v>
                </c:pt>
                <c:pt idx="2219">
                  <c:v>58040</c:v>
                </c:pt>
                <c:pt idx="2220">
                  <c:v>58040</c:v>
                </c:pt>
                <c:pt idx="2221">
                  <c:v>58040</c:v>
                </c:pt>
                <c:pt idx="2222">
                  <c:v>58040</c:v>
                </c:pt>
                <c:pt idx="2223">
                  <c:v>58229</c:v>
                </c:pt>
                <c:pt idx="2224">
                  <c:v>58229</c:v>
                </c:pt>
                <c:pt idx="2225">
                  <c:v>58229</c:v>
                </c:pt>
                <c:pt idx="2226">
                  <c:v>58229</c:v>
                </c:pt>
                <c:pt idx="2227">
                  <c:v>58229</c:v>
                </c:pt>
                <c:pt idx="2228">
                  <c:v>58229</c:v>
                </c:pt>
                <c:pt idx="2229">
                  <c:v>58229</c:v>
                </c:pt>
                <c:pt idx="2230">
                  <c:v>58282</c:v>
                </c:pt>
                <c:pt idx="2231">
                  <c:v>58282</c:v>
                </c:pt>
                <c:pt idx="2232">
                  <c:v>58282</c:v>
                </c:pt>
                <c:pt idx="2233">
                  <c:v>58416</c:v>
                </c:pt>
                <c:pt idx="2234">
                  <c:v>58416</c:v>
                </c:pt>
                <c:pt idx="2235">
                  <c:v>58416</c:v>
                </c:pt>
                <c:pt idx="2236">
                  <c:v>58416</c:v>
                </c:pt>
                <c:pt idx="2237">
                  <c:v>58416</c:v>
                </c:pt>
                <c:pt idx="2238">
                  <c:v>58563</c:v>
                </c:pt>
                <c:pt idx="2239">
                  <c:v>58563</c:v>
                </c:pt>
                <c:pt idx="2240">
                  <c:v>58563</c:v>
                </c:pt>
                <c:pt idx="2241">
                  <c:v>58563</c:v>
                </c:pt>
                <c:pt idx="2242">
                  <c:v>58563</c:v>
                </c:pt>
                <c:pt idx="2243">
                  <c:v>58563</c:v>
                </c:pt>
                <c:pt idx="2244">
                  <c:v>58563</c:v>
                </c:pt>
                <c:pt idx="2245">
                  <c:v>58563</c:v>
                </c:pt>
                <c:pt idx="2246">
                  <c:v>58585</c:v>
                </c:pt>
                <c:pt idx="2247">
                  <c:v>58585</c:v>
                </c:pt>
                <c:pt idx="2248">
                  <c:v>58742</c:v>
                </c:pt>
                <c:pt idx="2249">
                  <c:v>58742</c:v>
                </c:pt>
                <c:pt idx="2250">
                  <c:v>58742</c:v>
                </c:pt>
                <c:pt idx="2251">
                  <c:v>58742</c:v>
                </c:pt>
                <c:pt idx="2252">
                  <c:v>58742</c:v>
                </c:pt>
                <c:pt idx="2253">
                  <c:v>58742</c:v>
                </c:pt>
                <c:pt idx="2254">
                  <c:v>58742</c:v>
                </c:pt>
                <c:pt idx="2255">
                  <c:v>58784</c:v>
                </c:pt>
                <c:pt idx="2256">
                  <c:v>58784</c:v>
                </c:pt>
                <c:pt idx="2257">
                  <c:v>58784</c:v>
                </c:pt>
                <c:pt idx="2258">
                  <c:v>58948</c:v>
                </c:pt>
                <c:pt idx="2259">
                  <c:v>58948</c:v>
                </c:pt>
                <c:pt idx="2260">
                  <c:v>58948</c:v>
                </c:pt>
                <c:pt idx="2261">
                  <c:v>58948</c:v>
                </c:pt>
                <c:pt idx="2262">
                  <c:v>58948</c:v>
                </c:pt>
                <c:pt idx="2263">
                  <c:v>58948</c:v>
                </c:pt>
                <c:pt idx="2264">
                  <c:v>58948</c:v>
                </c:pt>
                <c:pt idx="2265">
                  <c:v>58948</c:v>
                </c:pt>
                <c:pt idx="2266">
                  <c:v>58979</c:v>
                </c:pt>
                <c:pt idx="2267">
                  <c:v>59070</c:v>
                </c:pt>
                <c:pt idx="2268">
                  <c:v>59070</c:v>
                </c:pt>
                <c:pt idx="2269">
                  <c:v>59070</c:v>
                </c:pt>
                <c:pt idx="2270">
                  <c:v>59070</c:v>
                </c:pt>
                <c:pt idx="2271">
                  <c:v>59070</c:v>
                </c:pt>
                <c:pt idx="2272">
                  <c:v>59074</c:v>
                </c:pt>
                <c:pt idx="2273">
                  <c:v>59096</c:v>
                </c:pt>
                <c:pt idx="2274">
                  <c:v>59096</c:v>
                </c:pt>
                <c:pt idx="2275">
                  <c:v>59164</c:v>
                </c:pt>
                <c:pt idx="2276">
                  <c:v>59164</c:v>
                </c:pt>
                <c:pt idx="2277">
                  <c:v>59164</c:v>
                </c:pt>
                <c:pt idx="2278">
                  <c:v>59290</c:v>
                </c:pt>
                <c:pt idx="2279">
                  <c:v>59290</c:v>
                </c:pt>
                <c:pt idx="2280">
                  <c:v>59290</c:v>
                </c:pt>
                <c:pt idx="2281">
                  <c:v>59290</c:v>
                </c:pt>
                <c:pt idx="2282">
                  <c:v>59328</c:v>
                </c:pt>
                <c:pt idx="2283">
                  <c:v>59328</c:v>
                </c:pt>
                <c:pt idx="2284">
                  <c:v>59376</c:v>
                </c:pt>
                <c:pt idx="2285">
                  <c:v>59376</c:v>
                </c:pt>
                <c:pt idx="2286">
                  <c:v>59376</c:v>
                </c:pt>
                <c:pt idx="2287">
                  <c:v>59378</c:v>
                </c:pt>
                <c:pt idx="2288">
                  <c:v>59471</c:v>
                </c:pt>
                <c:pt idx="2289">
                  <c:v>59471</c:v>
                </c:pt>
                <c:pt idx="2290">
                  <c:v>59471</c:v>
                </c:pt>
                <c:pt idx="2291">
                  <c:v>59698</c:v>
                </c:pt>
                <c:pt idx="2292">
                  <c:v>59698</c:v>
                </c:pt>
                <c:pt idx="2293">
                  <c:v>59698</c:v>
                </c:pt>
                <c:pt idx="2294">
                  <c:v>59698</c:v>
                </c:pt>
                <c:pt idx="2295">
                  <c:v>59698</c:v>
                </c:pt>
                <c:pt idx="2296">
                  <c:v>59698</c:v>
                </c:pt>
                <c:pt idx="2297">
                  <c:v>59698</c:v>
                </c:pt>
                <c:pt idx="2298">
                  <c:v>59698</c:v>
                </c:pt>
                <c:pt idx="2299">
                  <c:v>59698</c:v>
                </c:pt>
                <c:pt idx="2300">
                  <c:v>59698</c:v>
                </c:pt>
                <c:pt idx="2301">
                  <c:v>59698</c:v>
                </c:pt>
                <c:pt idx="2302">
                  <c:v>59721</c:v>
                </c:pt>
                <c:pt idx="2303">
                  <c:v>59747</c:v>
                </c:pt>
                <c:pt idx="2304">
                  <c:v>59747</c:v>
                </c:pt>
                <c:pt idx="2305">
                  <c:v>59758</c:v>
                </c:pt>
                <c:pt idx="2306">
                  <c:v>59791</c:v>
                </c:pt>
                <c:pt idx="2307">
                  <c:v>59893</c:v>
                </c:pt>
                <c:pt idx="2308">
                  <c:v>59893</c:v>
                </c:pt>
                <c:pt idx="2309">
                  <c:v>59893</c:v>
                </c:pt>
                <c:pt idx="2310">
                  <c:v>59893</c:v>
                </c:pt>
                <c:pt idx="2311">
                  <c:v>59893</c:v>
                </c:pt>
                <c:pt idx="2312">
                  <c:v>59893</c:v>
                </c:pt>
                <c:pt idx="2313">
                  <c:v>60011</c:v>
                </c:pt>
                <c:pt idx="2314">
                  <c:v>60011</c:v>
                </c:pt>
                <c:pt idx="2315">
                  <c:v>60095</c:v>
                </c:pt>
                <c:pt idx="2316">
                  <c:v>60095</c:v>
                </c:pt>
                <c:pt idx="2317">
                  <c:v>60095</c:v>
                </c:pt>
                <c:pt idx="2318">
                  <c:v>60095</c:v>
                </c:pt>
                <c:pt idx="2319">
                  <c:v>60095</c:v>
                </c:pt>
                <c:pt idx="2320">
                  <c:v>60095</c:v>
                </c:pt>
                <c:pt idx="2321">
                  <c:v>60095</c:v>
                </c:pt>
                <c:pt idx="2322">
                  <c:v>60214</c:v>
                </c:pt>
                <c:pt idx="2323">
                  <c:v>60214</c:v>
                </c:pt>
                <c:pt idx="2324">
                  <c:v>60214</c:v>
                </c:pt>
                <c:pt idx="2325">
                  <c:v>60219</c:v>
                </c:pt>
                <c:pt idx="2326">
                  <c:v>60304</c:v>
                </c:pt>
                <c:pt idx="2327">
                  <c:v>60304</c:v>
                </c:pt>
                <c:pt idx="2328">
                  <c:v>60304</c:v>
                </c:pt>
                <c:pt idx="2329">
                  <c:v>60304</c:v>
                </c:pt>
                <c:pt idx="2330">
                  <c:v>60304</c:v>
                </c:pt>
                <c:pt idx="2331">
                  <c:v>60404</c:v>
                </c:pt>
                <c:pt idx="2332">
                  <c:v>60404</c:v>
                </c:pt>
                <c:pt idx="2333">
                  <c:v>60404</c:v>
                </c:pt>
                <c:pt idx="2334">
                  <c:v>60404</c:v>
                </c:pt>
                <c:pt idx="2335">
                  <c:v>60404</c:v>
                </c:pt>
                <c:pt idx="2336">
                  <c:v>60404</c:v>
                </c:pt>
                <c:pt idx="2337">
                  <c:v>60530</c:v>
                </c:pt>
                <c:pt idx="2338">
                  <c:v>60530</c:v>
                </c:pt>
                <c:pt idx="2339">
                  <c:v>60530</c:v>
                </c:pt>
                <c:pt idx="2340">
                  <c:v>60530</c:v>
                </c:pt>
                <c:pt idx="2341">
                  <c:v>60530</c:v>
                </c:pt>
                <c:pt idx="2342">
                  <c:v>60530</c:v>
                </c:pt>
                <c:pt idx="2343">
                  <c:v>60530</c:v>
                </c:pt>
                <c:pt idx="2344">
                  <c:v>60615</c:v>
                </c:pt>
                <c:pt idx="2345">
                  <c:v>60615</c:v>
                </c:pt>
                <c:pt idx="2346">
                  <c:v>60615</c:v>
                </c:pt>
                <c:pt idx="2347">
                  <c:v>60615</c:v>
                </c:pt>
                <c:pt idx="2348">
                  <c:v>60615</c:v>
                </c:pt>
                <c:pt idx="2349">
                  <c:v>60698</c:v>
                </c:pt>
                <c:pt idx="2350">
                  <c:v>60698</c:v>
                </c:pt>
                <c:pt idx="2351">
                  <c:v>60698</c:v>
                </c:pt>
                <c:pt idx="2352">
                  <c:v>60698</c:v>
                </c:pt>
                <c:pt idx="2353">
                  <c:v>60698</c:v>
                </c:pt>
                <c:pt idx="2354">
                  <c:v>60704</c:v>
                </c:pt>
                <c:pt idx="2355">
                  <c:v>60751</c:v>
                </c:pt>
                <c:pt idx="2356">
                  <c:v>61094</c:v>
                </c:pt>
                <c:pt idx="2357">
                  <c:v>61094</c:v>
                </c:pt>
                <c:pt idx="2358">
                  <c:v>61094</c:v>
                </c:pt>
                <c:pt idx="2359">
                  <c:v>61094</c:v>
                </c:pt>
                <c:pt idx="2360">
                  <c:v>61094</c:v>
                </c:pt>
                <c:pt idx="2361">
                  <c:v>61094</c:v>
                </c:pt>
                <c:pt idx="2362">
                  <c:v>61094</c:v>
                </c:pt>
                <c:pt idx="2363">
                  <c:v>61094</c:v>
                </c:pt>
                <c:pt idx="2364">
                  <c:v>61094</c:v>
                </c:pt>
                <c:pt idx="2365">
                  <c:v>61094</c:v>
                </c:pt>
                <c:pt idx="2366">
                  <c:v>61094</c:v>
                </c:pt>
                <c:pt idx="2367">
                  <c:v>61094</c:v>
                </c:pt>
                <c:pt idx="2368">
                  <c:v>61094</c:v>
                </c:pt>
                <c:pt idx="2369">
                  <c:v>61094</c:v>
                </c:pt>
                <c:pt idx="2370">
                  <c:v>61187</c:v>
                </c:pt>
                <c:pt idx="2371">
                  <c:v>61187</c:v>
                </c:pt>
                <c:pt idx="2372">
                  <c:v>61187</c:v>
                </c:pt>
                <c:pt idx="2373">
                  <c:v>61297</c:v>
                </c:pt>
                <c:pt idx="2374">
                  <c:v>61297</c:v>
                </c:pt>
                <c:pt idx="2375">
                  <c:v>61297</c:v>
                </c:pt>
                <c:pt idx="2376">
                  <c:v>61297</c:v>
                </c:pt>
                <c:pt idx="2377">
                  <c:v>61297</c:v>
                </c:pt>
                <c:pt idx="2378">
                  <c:v>61297</c:v>
                </c:pt>
                <c:pt idx="2379">
                  <c:v>61322</c:v>
                </c:pt>
                <c:pt idx="2380">
                  <c:v>61377</c:v>
                </c:pt>
                <c:pt idx="2381">
                  <c:v>61471</c:v>
                </c:pt>
                <c:pt idx="2382">
                  <c:v>61471</c:v>
                </c:pt>
                <c:pt idx="2383">
                  <c:v>61471</c:v>
                </c:pt>
                <c:pt idx="2384">
                  <c:v>61471</c:v>
                </c:pt>
                <c:pt idx="2385">
                  <c:v>61471</c:v>
                </c:pt>
                <c:pt idx="2386">
                  <c:v>61471</c:v>
                </c:pt>
                <c:pt idx="2387">
                  <c:v>61510</c:v>
                </c:pt>
                <c:pt idx="2388">
                  <c:v>61578</c:v>
                </c:pt>
                <c:pt idx="2389">
                  <c:v>61578</c:v>
                </c:pt>
                <c:pt idx="2390">
                  <c:v>61578</c:v>
                </c:pt>
                <c:pt idx="2391">
                  <c:v>61614</c:v>
                </c:pt>
                <c:pt idx="2392">
                  <c:v>61614</c:v>
                </c:pt>
                <c:pt idx="2393">
                  <c:v>61614</c:v>
                </c:pt>
                <c:pt idx="2394">
                  <c:v>61752</c:v>
                </c:pt>
                <c:pt idx="2395">
                  <c:v>61752</c:v>
                </c:pt>
                <c:pt idx="2396">
                  <c:v>61752</c:v>
                </c:pt>
                <c:pt idx="2397">
                  <c:v>61752</c:v>
                </c:pt>
                <c:pt idx="2398">
                  <c:v>61752</c:v>
                </c:pt>
                <c:pt idx="2399">
                  <c:v>61752</c:v>
                </c:pt>
                <c:pt idx="2400">
                  <c:v>61752</c:v>
                </c:pt>
                <c:pt idx="2401">
                  <c:v>61752</c:v>
                </c:pt>
                <c:pt idx="2402">
                  <c:v>61756</c:v>
                </c:pt>
                <c:pt idx="2403">
                  <c:v>61841</c:v>
                </c:pt>
                <c:pt idx="2404">
                  <c:v>61841</c:v>
                </c:pt>
                <c:pt idx="2405">
                  <c:v>61841</c:v>
                </c:pt>
                <c:pt idx="2406">
                  <c:v>61841</c:v>
                </c:pt>
                <c:pt idx="2407">
                  <c:v>61988</c:v>
                </c:pt>
                <c:pt idx="2408">
                  <c:v>61988</c:v>
                </c:pt>
                <c:pt idx="2409">
                  <c:v>61988</c:v>
                </c:pt>
                <c:pt idx="2410">
                  <c:v>61988</c:v>
                </c:pt>
                <c:pt idx="2411">
                  <c:v>61988</c:v>
                </c:pt>
                <c:pt idx="2412">
                  <c:v>61988</c:v>
                </c:pt>
                <c:pt idx="2413">
                  <c:v>61988</c:v>
                </c:pt>
                <c:pt idx="2414">
                  <c:v>62098</c:v>
                </c:pt>
                <c:pt idx="2415">
                  <c:v>62098</c:v>
                </c:pt>
                <c:pt idx="2416">
                  <c:v>62098</c:v>
                </c:pt>
                <c:pt idx="2417">
                  <c:v>62098</c:v>
                </c:pt>
                <c:pt idx="2418">
                  <c:v>62098</c:v>
                </c:pt>
                <c:pt idx="2419">
                  <c:v>62156</c:v>
                </c:pt>
                <c:pt idx="2420">
                  <c:v>62156</c:v>
                </c:pt>
                <c:pt idx="2421">
                  <c:v>62301</c:v>
                </c:pt>
                <c:pt idx="2422">
                  <c:v>62301</c:v>
                </c:pt>
                <c:pt idx="2423">
                  <c:v>62301</c:v>
                </c:pt>
                <c:pt idx="2424">
                  <c:v>62301</c:v>
                </c:pt>
                <c:pt idx="2425">
                  <c:v>62301</c:v>
                </c:pt>
                <c:pt idx="2426">
                  <c:v>62301</c:v>
                </c:pt>
                <c:pt idx="2427">
                  <c:v>62301</c:v>
                </c:pt>
                <c:pt idx="2428">
                  <c:v>62301</c:v>
                </c:pt>
                <c:pt idx="2429">
                  <c:v>62301</c:v>
                </c:pt>
                <c:pt idx="2430">
                  <c:v>62412</c:v>
                </c:pt>
                <c:pt idx="2431">
                  <c:v>62412</c:v>
                </c:pt>
                <c:pt idx="2432">
                  <c:v>62412</c:v>
                </c:pt>
                <c:pt idx="2433">
                  <c:v>62455</c:v>
                </c:pt>
                <c:pt idx="2434">
                  <c:v>62461</c:v>
                </c:pt>
                <c:pt idx="2435">
                  <c:v>62549</c:v>
                </c:pt>
                <c:pt idx="2436">
                  <c:v>62549</c:v>
                </c:pt>
                <c:pt idx="2437">
                  <c:v>62549</c:v>
                </c:pt>
                <c:pt idx="2438">
                  <c:v>62549</c:v>
                </c:pt>
                <c:pt idx="2439">
                  <c:v>62549</c:v>
                </c:pt>
                <c:pt idx="2440">
                  <c:v>62802</c:v>
                </c:pt>
                <c:pt idx="2441">
                  <c:v>62802</c:v>
                </c:pt>
                <c:pt idx="2442">
                  <c:v>62802</c:v>
                </c:pt>
                <c:pt idx="2443">
                  <c:v>62802</c:v>
                </c:pt>
                <c:pt idx="2444">
                  <c:v>62802</c:v>
                </c:pt>
                <c:pt idx="2445">
                  <c:v>62802</c:v>
                </c:pt>
                <c:pt idx="2446">
                  <c:v>62802</c:v>
                </c:pt>
                <c:pt idx="2447">
                  <c:v>62802</c:v>
                </c:pt>
                <c:pt idx="2448">
                  <c:v>62802</c:v>
                </c:pt>
                <c:pt idx="2449">
                  <c:v>62802</c:v>
                </c:pt>
                <c:pt idx="2450">
                  <c:v>62802</c:v>
                </c:pt>
                <c:pt idx="2451">
                  <c:v>62802</c:v>
                </c:pt>
                <c:pt idx="2452">
                  <c:v>62802</c:v>
                </c:pt>
                <c:pt idx="2453">
                  <c:v>62848</c:v>
                </c:pt>
                <c:pt idx="2454">
                  <c:v>62848</c:v>
                </c:pt>
                <c:pt idx="2455">
                  <c:v>62890</c:v>
                </c:pt>
                <c:pt idx="2456">
                  <c:v>62890</c:v>
                </c:pt>
                <c:pt idx="2457">
                  <c:v>62890</c:v>
                </c:pt>
                <c:pt idx="2458">
                  <c:v>62890</c:v>
                </c:pt>
                <c:pt idx="2459">
                  <c:v>63240</c:v>
                </c:pt>
                <c:pt idx="2460">
                  <c:v>63240</c:v>
                </c:pt>
                <c:pt idx="2461">
                  <c:v>63240</c:v>
                </c:pt>
                <c:pt idx="2462">
                  <c:v>63240</c:v>
                </c:pt>
                <c:pt idx="2463">
                  <c:v>63240</c:v>
                </c:pt>
                <c:pt idx="2464">
                  <c:v>63240</c:v>
                </c:pt>
                <c:pt idx="2465">
                  <c:v>63240</c:v>
                </c:pt>
                <c:pt idx="2466">
                  <c:v>63240</c:v>
                </c:pt>
                <c:pt idx="2467">
                  <c:v>63240</c:v>
                </c:pt>
                <c:pt idx="2468">
                  <c:v>63240</c:v>
                </c:pt>
                <c:pt idx="2469">
                  <c:v>63240</c:v>
                </c:pt>
                <c:pt idx="2470">
                  <c:v>63240</c:v>
                </c:pt>
                <c:pt idx="2471">
                  <c:v>63240</c:v>
                </c:pt>
                <c:pt idx="2472">
                  <c:v>63240</c:v>
                </c:pt>
                <c:pt idx="2473">
                  <c:v>63240</c:v>
                </c:pt>
                <c:pt idx="2474">
                  <c:v>63240</c:v>
                </c:pt>
                <c:pt idx="2475">
                  <c:v>63275</c:v>
                </c:pt>
                <c:pt idx="2476">
                  <c:v>63275</c:v>
                </c:pt>
                <c:pt idx="2477">
                  <c:v>63314</c:v>
                </c:pt>
                <c:pt idx="2478">
                  <c:v>63314</c:v>
                </c:pt>
                <c:pt idx="2479">
                  <c:v>63403</c:v>
                </c:pt>
                <c:pt idx="2480">
                  <c:v>63403</c:v>
                </c:pt>
                <c:pt idx="2481">
                  <c:v>63403</c:v>
                </c:pt>
                <c:pt idx="2482">
                  <c:v>63403</c:v>
                </c:pt>
                <c:pt idx="2483">
                  <c:v>63403</c:v>
                </c:pt>
                <c:pt idx="2484">
                  <c:v>63409</c:v>
                </c:pt>
                <c:pt idx="2485">
                  <c:v>63486</c:v>
                </c:pt>
                <c:pt idx="2486">
                  <c:v>63486</c:v>
                </c:pt>
                <c:pt idx="2487">
                  <c:v>63486</c:v>
                </c:pt>
                <c:pt idx="2488">
                  <c:v>63567</c:v>
                </c:pt>
                <c:pt idx="2489">
                  <c:v>63567</c:v>
                </c:pt>
                <c:pt idx="2490">
                  <c:v>63567</c:v>
                </c:pt>
                <c:pt idx="2491">
                  <c:v>63567</c:v>
                </c:pt>
                <c:pt idx="2492">
                  <c:v>63567</c:v>
                </c:pt>
                <c:pt idx="2493">
                  <c:v>63980</c:v>
                </c:pt>
                <c:pt idx="2494">
                  <c:v>63980</c:v>
                </c:pt>
                <c:pt idx="2495">
                  <c:v>63980</c:v>
                </c:pt>
                <c:pt idx="2496">
                  <c:v>63980</c:v>
                </c:pt>
                <c:pt idx="2497">
                  <c:v>63980</c:v>
                </c:pt>
                <c:pt idx="2498">
                  <c:v>63980</c:v>
                </c:pt>
                <c:pt idx="2499">
                  <c:v>63980</c:v>
                </c:pt>
                <c:pt idx="2500">
                  <c:v>63980</c:v>
                </c:pt>
                <c:pt idx="2501">
                  <c:v>63980</c:v>
                </c:pt>
                <c:pt idx="2502">
                  <c:v>63980</c:v>
                </c:pt>
                <c:pt idx="2503">
                  <c:v>63980</c:v>
                </c:pt>
                <c:pt idx="2504">
                  <c:v>63980</c:v>
                </c:pt>
                <c:pt idx="2505">
                  <c:v>63980</c:v>
                </c:pt>
                <c:pt idx="2506">
                  <c:v>63980</c:v>
                </c:pt>
                <c:pt idx="2507">
                  <c:v>63980</c:v>
                </c:pt>
                <c:pt idx="2508">
                  <c:v>63980</c:v>
                </c:pt>
                <c:pt idx="2509">
                  <c:v>63980</c:v>
                </c:pt>
                <c:pt idx="2510">
                  <c:v>63980</c:v>
                </c:pt>
                <c:pt idx="2511">
                  <c:v>63980</c:v>
                </c:pt>
                <c:pt idx="2512">
                  <c:v>63980</c:v>
                </c:pt>
                <c:pt idx="2513">
                  <c:v>63980</c:v>
                </c:pt>
                <c:pt idx="2514">
                  <c:v>63980</c:v>
                </c:pt>
                <c:pt idx="2515">
                  <c:v>63980</c:v>
                </c:pt>
                <c:pt idx="2516">
                  <c:v>63980</c:v>
                </c:pt>
                <c:pt idx="2517">
                  <c:v>63980</c:v>
                </c:pt>
                <c:pt idx="2518">
                  <c:v>64050</c:v>
                </c:pt>
                <c:pt idx="2519">
                  <c:v>64050</c:v>
                </c:pt>
                <c:pt idx="2520">
                  <c:v>64050</c:v>
                </c:pt>
                <c:pt idx="2521">
                  <c:v>64050</c:v>
                </c:pt>
                <c:pt idx="2522">
                  <c:v>64050</c:v>
                </c:pt>
                <c:pt idx="2523">
                  <c:v>64186</c:v>
                </c:pt>
                <c:pt idx="2524">
                  <c:v>64186</c:v>
                </c:pt>
                <c:pt idx="2525">
                  <c:v>64186</c:v>
                </c:pt>
                <c:pt idx="2526">
                  <c:v>64186</c:v>
                </c:pt>
                <c:pt idx="2527">
                  <c:v>64186</c:v>
                </c:pt>
                <c:pt idx="2528">
                  <c:v>64249</c:v>
                </c:pt>
                <c:pt idx="2529">
                  <c:v>64249</c:v>
                </c:pt>
                <c:pt idx="2530">
                  <c:v>64301</c:v>
                </c:pt>
                <c:pt idx="2531">
                  <c:v>64301</c:v>
                </c:pt>
                <c:pt idx="2532">
                  <c:v>64428</c:v>
                </c:pt>
                <c:pt idx="2533">
                  <c:v>64428</c:v>
                </c:pt>
                <c:pt idx="2534">
                  <c:v>64428</c:v>
                </c:pt>
                <c:pt idx="2535">
                  <c:v>64428</c:v>
                </c:pt>
                <c:pt idx="2536">
                  <c:v>64428</c:v>
                </c:pt>
                <c:pt idx="2537">
                  <c:v>64428</c:v>
                </c:pt>
                <c:pt idx="2538">
                  <c:v>64428</c:v>
                </c:pt>
                <c:pt idx="2539">
                  <c:v>64479</c:v>
                </c:pt>
                <c:pt idx="2540">
                  <c:v>64479</c:v>
                </c:pt>
                <c:pt idx="2541">
                  <c:v>64479</c:v>
                </c:pt>
                <c:pt idx="2542">
                  <c:v>64566</c:v>
                </c:pt>
                <c:pt idx="2543">
                  <c:v>64566</c:v>
                </c:pt>
                <c:pt idx="2544">
                  <c:v>64566</c:v>
                </c:pt>
                <c:pt idx="2545">
                  <c:v>64574</c:v>
                </c:pt>
                <c:pt idx="2546">
                  <c:v>64639</c:v>
                </c:pt>
                <c:pt idx="2547">
                  <c:v>64639</c:v>
                </c:pt>
                <c:pt idx="2548">
                  <c:v>64639</c:v>
                </c:pt>
                <c:pt idx="2549">
                  <c:v>64639</c:v>
                </c:pt>
                <c:pt idx="2550">
                  <c:v>64639</c:v>
                </c:pt>
                <c:pt idx="2551">
                  <c:v>64646</c:v>
                </c:pt>
                <c:pt idx="2552">
                  <c:v>64725</c:v>
                </c:pt>
                <c:pt idx="2553">
                  <c:v>64725</c:v>
                </c:pt>
                <c:pt idx="2554">
                  <c:v>64725</c:v>
                </c:pt>
                <c:pt idx="2555">
                  <c:v>64725</c:v>
                </c:pt>
                <c:pt idx="2556">
                  <c:v>64782</c:v>
                </c:pt>
                <c:pt idx="2557">
                  <c:v>64782</c:v>
                </c:pt>
                <c:pt idx="2558">
                  <c:v>64818</c:v>
                </c:pt>
                <c:pt idx="2559">
                  <c:v>64818</c:v>
                </c:pt>
                <c:pt idx="2560">
                  <c:v>64818</c:v>
                </c:pt>
                <c:pt idx="2561">
                  <c:v>64907</c:v>
                </c:pt>
                <c:pt idx="2562">
                  <c:v>64907</c:v>
                </c:pt>
                <c:pt idx="2563">
                  <c:v>64907</c:v>
                </c:pt>
                <c:pt idx="2564">
                  <c:v>64907</c:v>
                </c:pt>
                <c:pt idx="2565">
                  <c:v>64907</c:v>
                </c:pt>
                <c:pt idx="2566">
                  <c:v>65040</c:v>
                </c:pt>
                <c:pt idx="2567">
                  <c:v>65040</c:v>
                </c:pt>
                <c:pt idx="2568">
                  <c:v>65040</c:v>
                </c:pt>
                <c:pt idx="2569">
                  <c:v>65040</c:v>
                </c:pt>
                <c:pt idx="2570">
                  <c:v>65040</c:v>
                </c:pt>
                <c:pt idx="2571">
                  <c:v>65040</c:v>
                </c:pt>
                <c:pt idx="2572">
                  <c:v>65040</c:v>
                </c:pt>
                <c:pt idx="2573">
                  <c:v>65176</c:v>
                </c:pt>
                <c:pt idx="2574">
                  <c:v>65176</c:v>
                </c:pt>
                <c:pt idx="2575">
                  <c:v>65176</c:v>
                </c:pt>
                <c:pt idx="2576">
                  <c:v>65176</c:v>
                </c:pt>
                <c:pt idx="2577">
                  <c:v>65176</c:v>
                </c:pt>
                <c:pt idx="2578">
                  <c:v>65176</c:v>
                </c:pt>
                <c:pt idx="2579">
                  <c:v>65182</c:v>
                </c:pt>
                <c:pt idx="2580">
                  <c:v>65332</c:v>
                </c:pt>
                <c:pt idx="2581">
                  <c:v>65332</c:v>
                </c:pt>
                <c:pt idx="2582">
                  <c:v>65332</c:v>
                </c:pt>
                <c:pt idx="2583">
                  <c:v>65332</c:v>
                </c:pt>
                <c:pt idx="2584">
                  <c:v>65332</c:v>
                </c:pt>
                <c:pt idx="2585">
                  <c:v>65383</c:v>
                </c:pt>
                <c:pt idx="2586">
                  <c:v>65383</c:v>
                </c:pt>
                <c:pt idx="2587">
                  <c:v>65383</c:v>
                </c:pt>
                <c:pt idx="2588">
                  <c:v>65435</c:v>
                </c:pt>
                <c:pt idx="2589">
                  <c:v>65435</c:v>
                </c:pt>
                <c:pt idx="2590">
                  <c:v>65435</c:v>
                </c:pt>
                <c:pt idx="2591">
                  <c:v>65435</c:v>
                </c:pt>
                <c:pt idx="2592">
                  <c:v>65651</c:v>
                </c:pt>
                <c:pt idx="2593">
                  <c:v>65651</c:v>
                </c:pt>
                <c:pt idx="2594">
                  <c:v>65651</c:v>
                </c:pt>
                <c:pt idx="2595">
                  <c:v>65651</c:v>
                </c:pt>
                <c:pt idx="2596">
                  <c:v>65651</c:v>
                </c:pt>
                <c:pt idx="2597">
                  <c:v>65651</c:v>
                </c:pt>
                <c:pt idx="2598">
                  <c:v>65651</c:v>
                </c:pt>
                <c:pt idx="2599">
                  <c:v>65651</c:v>
                </c:pt>
                <c:pt idx="2600">
                  <c:v>65651</c:v>
                </c:pt>
                <c:pt idx="2601">
                  <c:v>65651</c:v>
                </c:pt>
                <c:pt idx="2602">
                  <c:v>65651</c:v>
                </c:pt>
                <c:pt idx="2603">
                  <c:v>65651</c:v>
                </c:pt>
                <c:pt idx="2604">
                  <c:v>65651</c:v>
                </c:pt>
                <c:pt idx="2605">
                  <c:v>65651</c:v>
                </c:pt>
                <c:pt idx="2606">
                  <c:v>65651</c:v>
                </c:pt>
                <c:pt idx="2607">
                  <c:v>65751</c:v>
                </c:pt>
                <c:pt idx="2608">
                  <c:v>65751</c:v>
                </c:pt>
                <c:pt idx="2609">
                  <c:v>65751</c:v>
                </c:pt>
                <c:pt idx="2610">
                  <c:v>65751</c:v>
                </c:pt>
                <c:pt idx="2611">
                  <c:v>65921</c:v>
                </c:pt>
                <c:pt idx="2612">
                  <c:v>65921</c:v>
                </c:pt>
                <c:pt idx="2613">
                  <c:v>65921</c:v>
                </c:pt>
                <c:pt idx="2614">
                  <c:v>65921</c:v>
                </c:pt>
                <c:pt idx="2615">
                  <c:v>65921</c:v>
                </c:pt>
                <c:pt idx="2616">
                  <c:v>65921</c:v>
                </c:pt>
                <c:pt idx="2617">
                  <c:v>65921</c:v>
                </c:pt>
                <c:pt idx="2618">
                  <c:v>65921</c:v>
                </c:pt>
                <c:pt idx="2619">
                  <c:v>65921</c:v>
                </c:pt>
                <c:pt idx="2620">
                  <c:v>66056</c:v>
                </c:pt>
                <c:pt idx="2621">
                  <c:v>66056</c:v>
                </c:pt>
                <c:pt idx="2622">
                  <c:v>66056</c:v>
                </c:pt>
                <c:pt idx="2623">
                  <c:v>66056</c:v>
                </c:pt>
                <c:pt idx="2624">
                  <c:v>66056</c:v>
                </c:pt>
                <c:pt idx="2625">
                  <c:v>66056</c:v>
                </c:pt>
                <c:pt idx="2626">
                  <c:v>66104</c:v>
                </c:pt>
                <c:pt idx="2627">
                  <c:v>66104</c:v>
                </c:pt>
                <c:pt idx="2628">
                  <c:v>66366</c:v>
                </c:pt>
                <c:pt idx="2629">
                  <c:v>66366</c:v>
                </c:pt>
                <c:pt idx="2630">
                  <c:v>66366</c:v>
                </c:pt>
                <c:pt idx="2631">
                  <c:v>66366</c:v>
                </c:pt>
                <c:pt idx="2632">
                  <c:v>66366</c:v>
                </c:pt>
                <c:pt idx="2633">
                  <c:v>66366</c:v>
                </c:pt>
                <c:pt idx="2634">
                  <c:v>66366</c:v>
                </c:pt>
                <c:pt idx="2635">
                  <c:v>66366</c:v>
                </c:pt>
                <c:pt idx="2636">
                  <c:v>66366</c:v>
                </c:pt>
                <c:pt idx="2637">
                  <c:v>66366</c:v>
                </c:pt>
                <c:pt idx="2638">
                  <c:v>66366</c:v>
                </c:pt>
                <c:pt idx="2639">
                  <c:v>66366</c:v>
                </c:pt>
                <c:pt idx="2640">
                  <c:v>66366</c:v>
                </c:pt>
                <c:pt idx="2641">
                  <c:v>66366</c:v>
                </c:pt>
                <c:pt idx="2642">
                  <c:v>66366</c:v>
                </c:pt>
                <c:pt idx="2643">
                  <c:v>66442</c:v>
                </c:pt>
                <c:pt idx="2644">
                  <c:v>66442</c:v>
                </c:pt>
                <c:pt idx="2645">
                  <c:v>66442</c:v>
                </c:pt>
                <c:pt idx="2646">
                  <c:v>66442</c:v>
                </c:pt>
                <c:pt idx="2647">
                  <c:v>66486</c:v>
                </c:pt>
                <c:pt idx="2648">
                  <c:v>66486</c:v>
                </c:pt>
                <c:pt idx="2649">
                  <c:v>66486</c:v>
                </c:pt>
                <c:pt idx="2650">
                  <c:v>66486</c:v>
                </c:pt>
                <c:pt idx="2651">
                  <c:v>66605</c:v>
                </c:pt>
                <c:pt idx="2652">
                  <c:v>66605</c:v>
                </c:pt>
                <c:pt idx="2653">
                  <c:v>66605</c:v>
                </c:pt>
                <c:pt idx="2654">
                  <c:v>66605</c:v>
                </c:pt>
                <c:pt idx="2655">
                  <c:v>66605</c:v>
                </c:pt>
                <c:pt idx="2656">
                  <c:v>66605</c:v>
                </c:pt>
                <c:pt idx="2657">
                  <c:v>66605</c:v>
                </c:pt>
                <c:pt idx="2658">
                  <c:v>66605</c:v>
                </c:pt>
                <c:pt idx="2659">
                  <c:v>66605</c:v>
                </c:pt>
                <c:pt idx="2660">
                  <c:v>66756</c:v>
                </c:pt>
                <c:pt idx="2661">
                  <c:v>66756</c:v>
                </c:pt>
                <c:pt idx="2662">
                  <c:v>66756</c:v>
                </c:pt>
                <c:pt idx="2663">
                  <c:v>66756</c:v>
                </c:pt>
                <c:pt idx="2664">
                  <c:v>66756</c:v>
                </c:pt>
                <c:pt idx="2665">
                  <c:v>66756</c:v>
                </c:pt>
                <c:pt idx="2666">
                  <c:v>66756</c:v>
                </c:pt>
                <c:pt idx="2667">
                  <c:v>66756</c:v>
                </c:pt>
                <c:pt idx="2668">
                  <c:v>66756</c:v>
                </c:pt>
                <c:pt idx="2669">
                  <c:v>66766</c:v>
                </c:pt>
                <c:pt idx="2670">
                  <c:v>66766</c:v>
                </c:pt>
                <c:pt idx="2671">
                  <c:v>66914</c:v>
                </c:pt>
                <c:pt idx="2672">
                  <c:v>66914</c:v>
                </c:pt>
                <c:pt idx="2673">
                  <c:v>66914</c:v>
                </c:pt>
                <c:pt idx="2674">
                  <c:v>66914</c:v>
                </c:pt>
                <c:pt idx="2675">
                  <c:v>66914</c:v>
                </c:pt>
                <c:pt idx="2676">
                  <c:v>66914</c:v>
                </c:pt>
                <c:pt idx="2677">
                  <c:v>66914</c:v>
                </c:pt>
                <c:pt idx="2678">
                  <c:v>66914</c:v>
                </c:pt>
                <c:pt idx="2679">
                  <c:v>66914</c:v>
                </c:pt>
                <c:pt idx="2680">
                  <c:v>66928</c:v>
                </c:pt>
                <c:pt idx="2681">
                  <c:v>66928</c:v>
                </c:pt>
                <c:pt idx="2682">
                  <c:v>67015</c:v>
                </c:pt>
                <c:pt idx="2683">
                  <c:v>67015</c:v>
                </c:pt>
                <c:pt idx="2684">
                  <c:v>67015</c:v>
                </c:pt>
                <c:pt idx="2685">
                  <c:v>67018</c:v>
                </c:pt>
                <c:pt idx="2686">
                  <c:v>67264</c:v>
                </c:pt>
                <c:pt idx="2687">
                  <c:v>67264</c:v>
                </c:pt>
                <c:pt idx="2688">
                  <c:v>67264</c:v>
                </c:pt>
                <c:pt idx="2689">
                  <c:v>67264</c:v>
                </c:pt>
                <c:pt idx="2690">
                  <c:v>67264</c:v>
                </c:pt>
                <c:pt idx="2691">
                  <c:v>67264</c:v>
                </c:pt>
                <c:pt idx="2692">
                  <c:v>67264</c:v>
                </c:pt>
                <c:pt idx="2693">
                  <c:v>67264</c:v>
                </c:pt>
                <c:pt idx="2694">
                  <c:v>67264</c:v>
                </c:pt>
                <c:pt idx="2695">
                  <c:v>67264</c:v>
                </c:pt>
                <c:pt idx="2696">
                  <c:v>67264</c:v>
                </c:pt>
                <c:pt idx="2697">
                  <c:v>67264</c:v>
                </c:pt>
                <c:pt idx="2698">
                  <c:v>67264</c:v>
                </c:pt>
                <c:pt idx="2699">
                  <c:v>67264</c:v>
                </c:pt>
                <c:pt idx="2700">
                  <c:v>67264</c:v>
                </c:pt>
                <c:pt idx="2701">
                  <c:v>67264</c:v>
                </c:pt>
                <c:pt idx="2702">
                  <c:v>67506</c:v>
                </c:pt>
                <c:pt idx="2703">
                  <c:v>67506</c:v>
                </c:pt>
                <c:pt idx="2704">
                  <c:v>67506</c:v>
                </c:pt>
                <c:pt idx="2705">
                  <c:v>67506</c:v>
                </c:pt>
                <c:pt idx="2706">
                  <c:v>67506</c:v>
                </c:pt>
                <c:pt idx="2707">
                  <c:v>67506</c:v>
                </c:pt>
                <c:pt idx="2708">
                  <c:v>67506</c:v>
                </c:pt>
                <c:pt idx="2709">
                  <c:v>67506</c:v>
                </c:pt>
                <c:pt idx="2710">
                  <c:v>67506</c:v>
                </c:pt>
                <c:pt idx="2711">
                  <c:v>67506</c:v>
                </c:pt>
                <c:pt idx="2712">
                  <c:v>67506</c:v>
                </c:pt>
                <c:pt idx="2713">
                  <c:v>67506</c:v>
                </c:pt>
                <c:pt idx="2714">
                  <c:v>67506</c:v>
                </c:pt>
                <c:pt idx="2715">
                  <c:v>67506</c:v>
                </c:pt>
                <c:pt idx="2716">
                  <c:v>67506</c:v>
                </c:pt>
                <c:pt idx="2717">
                  <c:v>67518</c:v>
                </c:pt>
                <c:pt idx="2718">
                  <c:v>67518</c:v>
                </c:pt>
                <c:pt idx="2719">
                  <c:v>67630</c:v>
                </c:pt>
                <c:pt idx="2720">
                  <c:v>67630</c:v>
                </c:pt>
                <c:pt idx="2721">
                  <c:v>67630</c:v>
                </c:pt>
                <c:pt idx="2722">
                  <c:v>67630</c:v>
                </c:pt>
                <c:pt idx="2723">
                  <c:v>67630</c:v>
                </c:pt>
                <c:pt idx="2724">
                  <c:v>67630</c:v>
                </c:pt>
                <c:pt idx="2725">
                  <c:v>67630</c:v>
                </c:pt>
                <c:pt idx="2726">
                  <c:v>67630</c:v>
                </c:pt>
                <c:pt idx="2727">
                  <c:v>67630</c:v>
                </c:pt>
                <c:pt idx="2728">
                  <c:v>67753</c:v>
                </c:pt>
                <c:pt idx="2729">
                  <c:v>67753</c:v>
                </c:pt>
                <c:pt idx="2730">
                  <c:v>67753</c:v>
                </c:pt>
                <c:pt idx="2731">
                  <c:v>67753</c:v>
                </c:pt>
                <c:pt idx="2732">
                  <c:v>67753</c:v>
                </c:pt>
                <c:pt idx="2733">
                  <c:v>67753</c:v>
                </c:pt>
                <c:pt idx="2734">
                  <c:v>67753</c:v>
                </c:pt>
                <c:pt idx="2735">
                  <c:v>67753</c:v>
                </c:pt>
                <c:pt idx="2736">
                  <c:v>67753</c:v>
                </c:pt>
                <c:pt idx="2737">
                  <c:v>67867</c:v>
                </c:pt>
                <c:pt idx="2738">
                  <c:v>67867</c:v>
                </c:pt>
                <c:pt idx="2739">
                  <c:v>67867</c:v>
                </c:pt>
                <c:pt idx="2740">
                  <c:v>67867</c:v>
                </c:pt>
                <c:pt idx="2741">
                  <c:v>67867</c:v>
                </c:pt>
                <c:pt idx="2742">
                  <c:v>67867</c:v>
                </c:pt>
                <c:pt idx="2743">
                  <c:v>67867</c:v>
                </c:pt>
                <c:pt idx="2744">
                  <c:v>67907</c:v>
                </c:pt>
                <c:pt idx="2745">
                  <c:v>67907</c:v>
                </c:pt>
                <c:pt idx="2746">
                  <c:v>67907</c:v>
                </c:pt>
                <c:pt idx="2747">
                  <c:v>68097</c:v>
                </c:pt>
                <c:pt idx="2748">
                  <c:v>68097</c:v>
                </c:pt>
                <c:pt idx="2749">
                  <c:v>68097</c:v>
                </c:pt>
                <c:pt idx="2750">
                  <c:v>68097</c:v>
                </c:pt>
                <c:pt idx="2751">
                  <c:v>68097</c:v>
                </c:pt>
                <c:pt idx="2752">
                  <c:v>68097</c:v>
                </c:pt>
                <c:pt idx="2753">
                  <c:v>68097</c:v>
                </c:pt>
                <c:pt idx="2754">
                  <c:v>68097</c:v>
                </c:pt>
                <c:pt idx="2755">
                  <c:v>68097</c:v>
                </c:pt>
                <c:pt idx="2756">
                  <c:v>68097</c:v>
                </c:pt>
                <c:pt idx="2757">
                  <c:v>68097</c:v>
                </c:pt>
                <c:pt idx="2758">
                  <c:v>68206</c:v>
                </c:pt>
                <c:pt idx="2759">
                  <c:v>68206</c:v>
                </c:pt>
                <c:pt idx="2760">
                  <c:v>68206</c:v>
                </c:pt>
                <c:pt idx="2761">
                  <c:v>68206</c:v>
                </c:pt>
                <c:pt idx="2762">
                  <c:v>68206</c:v>
                </c:pt>
                <c:pt idx="2763">
                  <c:v>68206</c:v>
                </c:pt>
                <c:pt idx="2764">
                  <c:v>68206</c:v>
                </c:pt>
                <c:pt idx="2765">
                  <c:v>68287</c:v>
                </c:pt>
                <c:pt idx="2766">
                  <c:v>68287</c:v>
                </c:pt>
                <c:pt idx="2767">
                  <c:v>68287</c:v>
                </c:pt>
                <c:pt idx="2768">
                  <c:v>68288</c:v>
                </c:pt>
                <c:pt idx="2769">
                  <c:v>68356</c:v>
                </c:pt>
                <c:pt idx="2770">
                  <c:v>68356</c:v>
                </c:pt>
                <c:pt idx="2771">
                  <c:v>68356</c:v>
                </c:pt>
                <c:pt idx="2772">
                  <c:v>68356</c:v>
                </c:pt>
                <c:pt idx="2773">
                  <c:v>68389</c:v>
                </c:pt>
                <c:pt idx="2774">
                  <c:v>68389</c:v>
                </c:pt>
                <c:pt idx="2775">
                  <c:v>68389</c:v>
                </c:pt>
                <c:pt idx="2776">
                  <c:v>68407</c:v>
                </c:pt>
                <c:pt idx="2777">
                  <c:v>68407</c:v>
                </c:pt>
                <c:pt idx="2778">
                  <c:v>68407</c:v>
                </c:pt>
                <c:pt idx="2779">
                  <c:v>68481</c:v>
                </c:pt>
                <c:pt idx="2780">
                  <c:v>68481</c:v>
                </c:pt>
                <c:pt idx="2781">
                  <c:v>68550</c:v>
                </c:pt>
                <c:pt idx="2782">
                  <c:v>68550</c:v>
                </c:pt>
                <c:pt idx="2783">
                  <c:v>68550</c:v>
                </c:pt>
                <c:pt idx="2784">
                  <c:v>68566</c:v>
                </c:pt>
                <c:pt idx="2785">
                  <c:v>68566</c:v>
                </c:pt>
                <c:pt idx="2786">
                  <c:v>68569</c:v>
                </c:pt>
                <c:pt idx="2787">
                  <c:v>68777</c:v>
                </c:pt>
                <c:pt idx="2788">
                  <c:v>68777</c:v>
                </c:pt>
                <c:pt idx="2789">
                  <c:v>68777</c:v>
                </c:pt>
                <c:pt idx="2790">
                  <c:v>68777</c:v>
                </c:pt>
                <c:pt idx="2791">
                  <c:v>68777</c:v>
                </c:pt>
                <c:pt idx="2792">
                  <c:v>68777</c:v>
                </c:pt>
                <c:pt idx="2793">
                  <c:v>68777</c:v>
                </c:pt>
                <c:pt idx="2794">
                  <c:v>68777</c:v>
                </c:pt>
                <c:pt idx="2795">
                  <c:v>68777</c:v>
                </c:pt>
                <c:pt idx="2796">
                  <c:v>68777</c:v>
                </c:pt>
                <c:pt idx="2797">
                  <c:v>68777</c:v>
                </c:pt>
                <c:pt idx="2798">
                  <c:v>68777</c:v>
                </c:pt>
                <c:pt idx="2799">
                  <c:v>68777</c:v>
                </c:pt>
                <c:pt idx="2800">
                  <c:v>68777</c:v>
                </c:pt>
                <c:pt idx="2801">
                  <c:v>68777</c:v>
                </c:pt>
                <c:pt idx="2802">
                  <c:v>69048</c:v>
                </c:pt>
                <c:pt idx="2803">
                  <c:v>69048</c:v>
                </c:pt>
                <c:pt idx="2804">
                  <c:v>69048</c:v>
                </c:pt>
                <c:pt idx="2805">
                  <c:v>69048</c:v>
                </c:pt>
                <c:pt idx="2806">
                  <c:v>69048</c:v>
                </c:pt>
                <c:pt idx="2807">
                  <c:v>69048</c:v>
                </c:pt>
                <c:pt idx="2808">
                  <c:v>69048</c:v>
                </c:pt>
                <c:pt idx="2809">
                  <c:v>69048</c:v>
                </c:pt>
                <c:pt idx="2810">
                  <c:v>69048</c:v>
                </c:pt>
                <c:pt idx="2811">
                  <c:v>69048</c:v>
                </c:pt>
                <c:pt idx="2812">
                  <c:v>69048</c:v>
                </c:pt>
                <c:pt idx="2813">
                  <c:v>69048</c:v>
                </c:pt>
                <c:pt idx="2814">
                  <c:v>69048</c:v>
                </c:pt>
                <c:pt idx="2815">
                  <c:v>69048</c:v>
                </c:pt>
                <c:pt idx="2816">
                  <c:v>69048</c:v>
                </c:pt>
                <c:pt idx="2817">
                  <c:v>69173</c:v>
                </c:pt>
                <c:pt idx="2818">
                  <c:v>69173</c:v>
                </c:pt>
                <c:pt idx="2819">
                  <c:v>69173</c:v>
                </c:pt>
                <c:pt idx="2820">
                  <c:v>69173</c:v>
                </c:pt>
                <c:pt idx="2821">
                  <c:v>69173</c:v>
                </c:pt>
                <c:pt idx="2822">
                  <c:v>69173</c:v>
                </c:pt>
                <c:pt idx="2823">
                  <c:v>69173</c:v>
                </c:pt>
                <c:pt idx="2824">
                  <c:v>69173</c:v>
                </c:pt>
                <c:pt idx="2825">
                  <c:v>69173</c:v>
                </c:pt>
                <c:pt idx="2826">
                  <c:v>69270</c:v>
                </c:pt>
                <c:pt idx="2827">
                  <c:v>69270</c:v>
                </c:pt>
                <c:pt idx="2828">
                  <c:v>69270</c:v>
                </c:pt>
                <c:pt idx="2829">
                  <c:v>69270</c:v>
                </c:pt>
                <c:pt idx="2830">
                  <c:v>69270</c:v>
                </c:pt>
                <c:pt idx="2831">
                  <c:v>69305</c:v>
                </c:pt>
                <c:pt idx="2832">
                  <c:v>69305</c:v>
                </c:pt>
                <c:pt idx="2833">
                  <c:v>69348</c:v>
                </c:pt>
                <c:pt idx="2834">
                  <c:v>69386</c:v>
                </c:pt>
                <c:pt idx="2835">
                  <c:v>69386</c:v>
                </c:pt>
                <c:pt idx="2836">
                  <c:v>69422</c:v>
                </c:pt>
                <c:pt idx="2837">
                  <c:v>69422</c:v>
                </c:pt>
                <c:pt idx="2838">
                  <c:v>69422</c:v>
                </c:pt>
                <c:pt idx="2839">
                  <c:v>69422</c:v>
                </c:pt>
                <c:pt idx="2840">
                  <c:v>69654</c:v>
                </c:pt>
                <c:pt idx="2841">
                  <c:v>69654</c:v>
                </c:pt>
                <c:pt idx="2842">
                  <c:v>69654</c:v>
                </c:pt>
                <c:pt idx="2843">
                  <c:v>69654</c:v>
                </c:pt>
                <c:pt idx="2844">
                  <c:v>69654</c:v>
                </c:pt>
                <c:pt idx="2845">
                  <c:v>69654</c:v>
                </c:pt>
                <c:pt idx="2846">
                  <c:v>69654</c:v>
                </c:pt>
                <c:pt idx="2847">
                  <c:v>69654</c:v>
                </c:pt>
                <c:pt idx="2848">
                  <c:v>69654</c:v>
                </c:pt>
                <c:pt idx="2849">
                  <c:v>69654</c:v>
                </c:pt>
                <c:pt idx="2850">
                  <c:v>69654</c:v>
                </c:pt>
                <c:pt idx="2851">
                  <c:v>69654</c:v>
                </c:pt>
                <c:pt idx="2852">
                  <c:v>69654</c:v>
                </c:pt>
                <c:pt idx="2853">
                  <c:v>69654</c:v>
                </c:pt>
                <c:pt idx="2854">
                  <c:v>69693</c:v>
                </c:pt>
                <c:pt idx="2855">
                  <c:v>69693</c:v>
                </c:pt>
                <c:pt idx="2856">
                  <c:v>69693</c:v>
                </c:pt>
                <c:pt idx="2857">
                  <c:v>69985</c:v>
                </c:pt>
                <c:pt idx="2858">
                  <c:v>69985</c:v>
                </c:pt>
                <c:pt idx="2859">
                  <c:v>69985</c:v>
                </c:pt>
                <c:pt idx="2860">
                  <c:v>69985</c:v>
                </c:pt>
                <c:pt idx="2861">
                  <c:v>69985</c:v>
                </c:pt>
                <c:pt idx="2862">
                  <c:v>69985</c:v>
                </c:pt>
                <c:pt idx="2863">
                  <c:v>69985</c:v>
                </c:pt>
                <c:pt idx="2864">
                  <c:v>69985</c:v>
                </c:pt>
                <c:pt idx="2865">
                  <c:v>69985</c:v>
                </c:pt>
                <c:pt idx="2866">
                  <c:v>69985</c:v>
                </c:pt>
                <c:pt idx="2867">
                  <c:v>69985</c:v>
                </c:pt>
                <c:pt idx="2868">
                  <c:v>69985</c:v>
                </c:pt>
                <c:pt idx="2869">
                  <c:v>69985</c:v>
                </c:pt>
                <c:pt idx="2870">
                  <c:v>69985</c:v>
                </c:pt>
                <c:pt idx="2871">
                  <c:v>69985</c:v>
                </c:pt>
                <c:pt idx="2872">
                  <c:v>69985</c:v>
                </c:pt>
                <c:pt idx="2873">
                  <c:v>70057</c:v>
                </c:pt>
                <c:pt idx="2874">
                  <c:v>70057</c:v>
                </c:pt>
                <c:pt idx="2875">
                  <c:v>70057</c:v>
                </c:pt>
                <c:pt idx="2876">
                  <c:v>70057</c:v>
                </c:pt>
                <c:pt idx="2877">
                  <c:v>70057</c:v>
                </c:pt>
                <c:pt idx="2878">
                  <c:v>70199</c:v>
                </c:pt>
                <c:pt idx="2879">
                  <c:v>70199</c:v>
                </c:pt>
                <c:pt idx="2880">
                  <c:v>70199</c:v>
                </c:pt>
                <c:pt idx="2881">
                  <c:v>70199</c:v>
                </c:pt>
                <c:pt idx="2882">
                  <c:v>70199</c:v>
                </c:pt>
                <c:pt idx="2883">
                  <c:v>70199</c:v>
                </c:pt>
                <c:pt idx="2884">
                  <c:v>70199</c:v>
                </c:pt>
                <c:pt idx="2885">
                  <c:v>70199</c:v>
                </c:pt>
                <c:pt idx="2886">
                  <c:v>70199</c:v>
                </c:pt>
                <c:pt idx="2887">
                  <c:v>70199</c:v>
                </c:pt>
                <c:pt idx="2888">
                  <c:v>70240</c:v>
                </c:pt>
                <c:pt idx="2889">
                  <c:v>70248</c:v>
                </c:pt>
                <c:pt idx="2890">
                  <c:v>70248</c:v>
                </c:pt>
                <c:pt idx="2891">
                  <c:v>70254</c:v>
                </c:pt>
                <c:pt idx="2892">
                  <c:v>70389</c:v>
                </c:pt>
                <c:pt idx="2893">
                  <c:v>70389</c:v>
                </c:pt>
                <c:pt idx="2894">
                  <c:v>70389</c:v>
                </c:pt>
                <c:pt idx="2895">
                  <c:v>70389</c:v>
                </c:pt>
                <c:pt idx="2896">
                  <c:v>70389</c:v>
                </c:pt>
                <c:pt idx="2897">
                  <c:v>70389</c:v>
                </c:pt>
                <c:pt idx="2898">
                  <c:v>70389</c:v>
                </c:pt>
                <c:pt idx="2899">
                  <c:v>70389</c:v>
                </c:pt>
                <c:pt idx="2900">
                  <c:v>70495</c:v>
                </c:pt>
                <c:pt idx="2901">
                  <c:v>70495</c:v>
                </c:pt>
                <c:pt idx="2902">
                  <c:v>70495</c:v>
                </c:pt>
                <c:pt idx="2903">
                  <c:v>70495</c:v>
                </c:pt>
                <c:pt idx="2904">
                  <c:v>70495</c:v>
                </c:pt>
                <c:pt idx="2905">
                  <c:v>70495</c:v>
                </c:pt>
                <c:pt idx="2906">
                  <c:v>70805</c:v>
                </c:pt>
                <c:pt idx="2907">
                  <c:v>70805</c:v>
                </c:pt>
                <c:pt idx="2908">
                  <c:v>70805</c:v>
                </c:pt>
                <c:pt idx="2909">
                  <c:v>70805</c:v>
                </c:pt>
                <c:pt idx="2910">
                  <c:v>70805</c:v>
                </c:pt>
                <c:pt idx="2911">
                  <c:v>70805</c:v>
                </c:pt>
                <c:pt idx="2912">
                  <c:v>70805</c:v>
                </c:pt>
                <c:pt idx="2913">
                  <c:v>70805</c:v>
                </c:pt>
                <c:pt idx="2914">
                  <c:v>70805</c:v>
                </c:pt>
                <c:pt idx="2915">
                  <c:v>70805</c:v>
                </c:pt>
                <c:pt idx="2916">
                  <c:v>70805</c:v>
                </c:pt>
                <c:pt idx="2917">
                  <c:v>70805</c:v>
                </c:pt>
                <c:pt idx="2918">
                  <c:v>70805</c:v>
                </c:pt>
                <c:pt idx="2919">
                  <c:v>70805</c:v>
                </c:pt>
                <c:pt idx="2920">
                  <c:v>70805</c:v>
                </c:pt>
                <c:pt idx="2921">
                  <c:v>70805</c:v>
                </c:pt>
                <c:pt idx="2922">
                  <c:v>70805</c:v>
                </c:pt>
                <c:pt idx="2923">
                  <c:v>70805</c:v>
                </c:pt>
                <c:pt idx="2924">
                  <c:v>70808</c:v>
                </c:pt>
                <c:pt idx="2925">
                  <c:v>70850</c:v>
                </c:pt>
                <c:pt idx="2926">
                  <c:v>70850</c:v>
                </c:pt>
                <c:pt idx="2927">
                  <c:v>70850</c:v>
                </c:pt>
                <c:pt idx="2928">
                  <c:v>70850</c:v>
                </c:pt>
                <c:pt idx="2929">
                  <c:v>71045</c:v>
                </c:pt>
                <c:pt idx="2930">
                  <c:v>71045</c:v>
                </c:pt>
                <c:pt idx="2931">
                  <c:v>71045</c:v>
                </c:pt>
                <c:pt idx="2932">
                  <c:v>71045</c:v>
                </c:pt>
                <c:pt idx="2933">
                  <c:v>71045</c:v>
                </c:pt>
                <c:pt idx="2934">
                  <c:v>71045</c:v>
                </c:pt>
                <c:pt idx="2935">
                  <c:v>71045</c:v>
                </c:pt>
                <c:pt idx="2936">
                  <c:v>71045</c:v>
                </c:pt>
                <c:pt idx="2937">
                  <c:v>71045</c:v>
                </c:pt>
                <c:pt idx="2938">
                  <c:v>71045</c:v>
                </c:pt>
                <c:pt idx="2939">
                  <c:v>71045</c:v>
                </c:pt>
                <c:pt idx="2940">
                  <c:v>71045</c:v>
                </c:pt>
                <c:pt idx="2941">
                  <c:v>71055</c:v>
                </c:pt>
                <c:pt idx="2942">
                  <c:v>71055</c:v>
                </c:pt>
                <c:pt idx="2943">
                  <c:v>71125</c:v>
                </c:pt>
                <c:pt idx="2944">
                  <c:v>71125</c:v>
                </c:pt>
                <c:pt idx="2945">
                  <c:v>71125</c:v>
                </c:pt>
                <c:pt idx="2946">
                  <c:v>71125</c:v>
                </c:pt>
                <c:pt idx="2947">
                  <c:v>71125</c:v>
                </c:pt>
                <c:pt idx="2948">
                  <c:v>71125</c:v>
                </c:pt>
                <c:pt idx="2949">
                  <c:v>71268</c:v>
                </c:pt>
                <c:pt idx="2950">
                  <c:v>71268</c:v>
                </c:pt>
                <c:pt idx="2951">
                  <c:v>71268</c:v>
                </c:pt>
                <c:pt idx="2952">
                  <c:v>71268</c:v>
                </c:pt>
                <c:pt idx="2953">
                  <c:v>71268</c:v>
                </c:pt>
                <c:pt idx="2954">
                  <c:v>71268</c:v>
                </c:pt>
                <c:pt idx="2955">
                  <c:v>71268</c:v>
                </c:pt>
                <c:pt idx="2956">
                  <c:v>71268</c:v>
                </c:pt>
                <c:pt idx="2957">
                  <c:v>71268</c:v>
                </c:pt>
                <c:pt idx="2958">
                  <c:v>71387</c:v>
                </c:pt>
                <c:pt idx="2959">
                  <c:v>71387</c:v>
                </c:pt>
                <c:pt idx="2960">
                  <c:v>71387</c:v>
                </c:pt>
                <c:pt idx="2961">
                  <c:v>71387</c:v>
                </c:pt>
                <c:pt idx="2962">
                  <c:v>71387</c:v>
                </c:pt>
                <c:pt idx="2963">
                  <c:v>71387</c:v>
                </c:pt>
                <c:pt idx="2964">
                  <c:v>71387</c:v>
                </c:pt>
                <c:pt idx="2965">
                  <c:v>71396</c:v>
                </c:pt>
                <c:pt idx="2966">
                  <c:v>71415</c:v>
                </c:pt>
                <c:pt idx="2967">
                  <c:v>71443</c:v>
                </c:pt>
                <c:pt idx="2968">
                  <c:v>71443</c:v>
                </c:pt>
                <c:pt idx="2969">
                  <c:v>71443</c:v>
                </c:pt>
                <c:pt idx="2970">
                  <c:v>71443</c:v>
                </c:pt>
                <c:pt idx="2971">
                  <c:v>71650</c:v>
                </c:pt>
                <c:pt idx="2972">
                  <c:v>71650</c:v>
                </c:pt>
                <c:pt idx="2973">
                  <c:v>71650</c:v>
                </c:pt>
                <c:pt idx="2974">
                  <c:v>71650</c:v>
                </c:pt>
                <c:pt idx="2975">
                  <c:v>71650</c:v>
                </c:pt>
                <c:pt idx="2976">
                  <c:v>71650</c:v>
                </c:pt>
                <c:pt idx="2977">
                  <c:v>71650</c:v>
                </c:pt>
                <c:pt idx="2978">
                  <c:v>71650</c:v>
                </c:pt>
                <c:pt idx="2979">
                  <c:v>71650</c:v>
                </c:pt>
                <c:pt idx="2980">
                  <c:v>71650</c:v>
                </c:pt>
                <c:pt idx="2981">
                  <c:v>71650</c:v>
                </c:pt>
                <c:pt idx="2982">
                  <c:v>71650</c:v>
                </c:pt>
                <c:pt idx="2983">
                  <c:v>71650</c:v>
                </c:pt>
                <c:pt idx="2984">
                  <c:v>71650</c:v>
                </c:pt>
                <c:pt idx="2985">
                  <c:v>71654</c:v>
                </c:pt>
                <c:pt idx="2986">
                  <c:v>71710</c:v>
                </c:pt>
                <c:pt idx="2987">
                  <c:v>71710</c:v>
                </c:pt>
                <c:pt idx="2988">
                  <c:v>71710</c:v>
                </c:pt>
                <c:pt idx="2989">
                  <c:v>71710</c:v>
                </c:pt>
                <c:pt idx="2990">
                  <c:v>71710</c:v>
                </c:pt>
                <c:pt idx="2991">
                  <c:v>71710</c:v>
                </c:pt>
                <c:pt idx="2992">
                  <c:v>71710</c:v>
                </c:pt>
                <c:pt idx="2993">
                  <c:v>71710</c:v>
                </c:pt>
                <c:pt idx="2994">
                  <c:v>71731</c:v>
                </c:pt>
                <c:pt idx="2995">
                  <c:v>71760</c:v>
                </c:pt>
                <c:pt idx="2996">
                  <c:v>71948</c:v>
                </c:pt>
                <c:pt idx="2997">
                  <c:v>71948</c:v>
                </c:pt>
                <c:pt idx="2998">
                  <c:v>71948</c:v>
                </c:pt>
                <c:pt idx="2999">
                  <c:v>71948</c:v>
                </c:pt>
                <c:pt idx="3000">
                  <c:v>71948</c:v>
                </c:pt>
                <c:pt idx="3001">
                  <c:v>71948</c:v>
                </c:pt>
                <c:pt idx="3002">
                  <c:v>71948</c:v>
                </c:pt>
                <c:pt idx="3003">
                  <c:v>71948</c:v>
                </c:pt>
                <c:pt idx="3004">
                  <c:v>71948</c:v>
                </c:pt>
                <c:pt idx="3005">
                  <c:v>71948</c:v>
                </c:pt>
                <c:pt idx="3006">
                  <c:v>71948</c:v>
                </c:pt>
                <c:pt idx="3007">
                  <c:v>71948</c:v>
                </c:pt>
                <c:pt idx="3008">
                  <c:v>71948</c:v>
                </c:pt>
                <c:pt idx="3009">
                  <c:v>72068</c:v>
                </c:pt>
                <c:pt idx="3010">
                  <c:v>72068</c:v>
                </c:pt>
                <c:pt idx="3011">
                  <c:v>72068</c:v>
                </c:pt>
                <c:pt idx="3012">
                  <c:v>72068</c:v>
                </c:pt>
                <c:pt idx="3013">
                  <c:v>72068</c:v>
                </c:pt>
                <c:pt idx="3014">
                  <c:v>72068</c:v>
                </c:pt>
                <c:pt idx="3015">
                  <c:v>72068</c:v>
                </c:pt>
                <c:pt idx="3016">
                  <c:v>72068</c:v>
                </c:pt>
                <c:pt idx="3017">
                  <c:v>72068</c:v>
                </c:pt>
                <c:pt idx="3018">
                  <c:v>72158</c:v>
                </c:pt>
                <c:pt idx="3019">
                  <c:v>72158</c:v>
                </c:pt>
                <c:pt idx="3020">
                  <c:v>72158</c:v>
                </c:pt>
                <c:pt idx="3021">
                  <c:v>72158</c:v>
                </c:pt>
                <c:pt idx="3022">
                  <c:v>72158</c:v>
                </c:pt>
                <c:pt idx="3023">
                  <c:v>72158</c:v>
                </c:pt>
                <c:pt idx="3024">
                  <c:v>72158</c:v>
                </c:pt>
                <c:pt idx="3025">
                  <c:v>72158</c:v>
                </c:pt>
                <c:pt idx="3026">
                  <c:v>72408</c:v>
                </c:pt>
                <c:pt idx="3027">
                  <c:v>72408</c:v>
                </c:pt>
                <c:pt idx="3028">
                  <c:v>72408</c:v>
                </c:pt>
                <c:pt idx="3029">
                  <c:v>72408</c:v>
                </c:pt>
                <c:pt idx="3030">
                  <c:v>72408</c:v>
                </c:pt>
                <c:pt idx="3031">
                  <c:v>72408</c:v>
                </c:pt>
                <c:pt idx="3032">
                  <c:v>72408</c:v>
                </c:pt>
                <c:pt idx="3033">
                  <c:v>72408</c:v>
                </c:pt>
                <c:pt idx="3034">
                  <c:v>72408</c:v>
                </c:pt>
                <c:pt idx="3035">
                  <c:v>72408</c:v>
                </c:pt>
                <c:pt idx="3036">
                  <c:v>72408</c:v>
                </c:pt>
                <c:pt idx="3037">
                  <c:v>72408</c:v>
                </c:pt>
                <c:pt idx="3038">
                  <c:v>72408</c:v>
                </c:pt>
                <c:pt idx="3039">
                  <c:v>72408</c:v>
                </c:pt>
                <c:pt idx="3040">
                  <c:v>72408</c:v>
                </c:pt>
                <c:pt idx="3041">
                  <c:v>72408</c:v>
                </c:pt>
                <c:pt idx="3042">
                  <c:v>72408</c:v>
                </c:pt>
                <c:pt idx="3043">
                  <c:v>72408</c:v>
                </c:pt>
                <c:pt idx="3044">
                  <c:v>72500</c:v>
                </c:pt>
                <c:pt idx="3045">
                  <c:v>72500</c:v>
                </c:pt>
                <c:pt idx="3046">
                  <c:v>72500</c:v>
                </c:pt>
                <c:pt idx="3047">
                  <c:v>72500</c:v>
                </c:pt>
                <c:pt idx="3048">
                  <c:v>72568</c:v>
                </c:pt>
                <c:pt idx="3049">
                  <c:v>72568</c:v>
                </c:pt>
                <c:pt idx="3050">
                  <c:v>72568</c:v>
                </c:pt>
                <c:pt idx="3051">
                  <c:v>72568</c:v>
                </c:pt>
                <c:pt idx="3052">
                  <c:v>72604</c:v>
                </c:pt>
                <c:pt idx="3053">
                  <c:v>72604</c:v>
                </c:pt>
                <c:pt idx="3054">
                  <c:v>72604</c:v>
                </c:pt>
                <c:pt idx="3055">
                  <c:v>72604</c:v>
                </c:pt>
                <c:pt idx="3056">
                  <c:v>72604</c:v>
                </c:pt>
                <c:pt idx="3057">
                  <c:v>72679</c:v>
                </c:pt>
                <c:pt idx="3058">
                  <c:v>72679</c:v>
                </c:pt>
                <c:pt idx="3059">
                  <c:v>72679</c:v>
                </c:pt>
                <c:pt idx="3060">
                  <c:v>72679</c:v>
                </c:pt>
                <c:pt idx="3061">
                  <c:v>72679</c:v>
                </c:pt>
                <c:pt idx="3062">
                  <c:v>72679</c:v>
                </c:pt>
                <c:pt idx="3063">
                  <c:v>72679</c:v>
                </c:pt>
                <c:pt idx="3064">
                  <c:v>72769</c:v>
                </c:pt>
                <c:pt idx="3065">
                  <c:v>72769</c:v>
                </c:pt>
                <c:pt idx="3066">
                  <c:v>72769</c:v>
                </c:pt>
                <c:pt idx="3067">
                  <c:v>72769</c:v>
                </c:pt>
                <c:pt idx="3068">
                  <c:v>72769</c:v>
                </c:pt>
                <c:pt idx="3069">
                  <c:v>72769</c:v>
                </c:pt>
                <c:pt idx="3070">
                  <c:v>72859</c:v>
                </c:pt>
                <c:pt idx="3071">
                  <c:v>72859</c:v>
                </c:pt>
                <c:pt idx="3072">
                  <c:v>72859</c:v>
                </c:pt>
                <c:pt idx="3073">
                  <c:v>72859</c:v>
                </c:pt>
                <c:pt idx="3074">
                  <c:v>72859</c:v>
                </c:pt>
                <c:pt idx="3075">
                  <c:v>72859</c:v>
                </c:pt>
                <c:pt idx="3076">
                  <c:v>72859</c:v>
                </c:pt>
                <c:pt idx="3077">
                  <c:v>72859</c:v>
                </c:pt>
                <c:pt idx="3078">
                  <c:v>72859</c:v>
                </c:pt>
                <c:pt idx="3079">
                  <c:v>72859</c:v>
                </c:pt>
                <c:pt idx="3080">
                  <c:v>72881</c:v>
                </c:pt>
                <c:pt idx="3081">
                  <c:v>72881</c:v>
                </c:pt>
                <c:pt idx="3082">
                  <c:v>73097</c:v>
                </c:pt>
                <c:pt idx="3083">
                  <c:v>73097</c:v>
                </c:pt>
                <c:pt idx="3084">
                  <c:v>73097</c:v>
                </c:pt>
                <c:pt idx="3085">
                  <c:v>73097</c:v>
                </c:pt>
                <c:pt idx="3086">
                  <c:v>73097</c:v>
                </c:pt>
                <c:pt idx="3087">
                  <c:v>73097</c:v>
                </c:pt>
                <c:pt idx="3088">
                  <c:v>73097</c:v>
                </c:pt>
                <c:pt idx="3089">
                  <c:v>73097</c:v>
                </c:pt>
                <c:pt idx="3090">
                  <c:v>73097</c:v>
                </c:pt>
                <c:pt idx="3091">
                  <c:v>73097</c:v>
                </c:pt>
                <c:pt idx="3092">
                  <c:v>73097</c:v>
                </c:pt>
                <c:pt idx="3093">
                  <c:v>73097</c:v>
                </c:pt>
                <c:pt idx="3094">
                  <c:v>73097</c:v>
                </c:pt>
                <c:pt idx="3095">
                  <c:v>73097</c:v>
                </c:pt>
                <c:pt idx="3096">
                  <c:v>73097</c:v>
                </c:pt>
                <c:pt idx="3097">
                  <c:v>73097</c:v>
                </c:pt>
                <c:pt idx="3098">
                  <c:v>73097</c:v>
                </c:pt>
                <c:pt idx="3099">
                  <c:v>73097</c:v>
                </c:pt>
                <c:pt idx="3100">
                  <c:v>73100</c:v>
                </c:pt>
                <c:pt idx="3101">
                  <c:v>73220</c:v>
                </c:pt>
                <c:pt idx="3102">
                  <c:v>73220</c:v>
                </c:pt>
                <c:pt idx="3103">
                  <c:v>73220</c:v>
                </c:pt>
                <c:pt idx="3104">
                  <c:v>73220</c:v>
                </c:pt>
                <c:pt idx="3105">
                  <c:v>73220</c:v>
                </c:pt>
                <c:pt idx="3106">
                  <c:v>73220</c:v>
                </c:pt>
                <c:pt idx="3107">
                  <c:v>73220</c:v>
                </c:pt>
                <c:pt idx="3108">
                  <c:v>73220</c:v>
                </c:pt>
                <c:pt idx="3109">
                  <c:v>73232</c:v>
                </c:pt>
                <c:pt idx="3110">
                  <c:v>73232</c:v>
                </c:pt>
                <c:pt idx="3111">
                  <c:v>73542</c:v>
                </c:pt>
                <c:pt idx="3112">
                  <c:v>73542</c:v>
                </c:pt>
                <c:pt idx="3113">
                  <c:v>73542</c:v>
                </c:pt>
                <c:pt idx="3114">
                  <c:v>73542</c:v>
                </c:pt>
                <c:pt idx="3115">
                  <c:v>73542</c:v>
                </c:pt>
                <c:pt idx="3116">
                  <c:v>73542</c:v>
                </c:pt>
                <c:pt idx="3117">
                  <c:v>73542</c:v>
                </c:pt>
                <c:pt idx="3118">
                  <c:v>73542</c:v>
                </c:pt>
                <c:pt idx="3119">
                  <c:v>73542</c:v>
                </c:pt>
                <c:pt idx="3120">
                  <c:v>73542</c:v>
                </c:pt>
                <c:pt idx="3121">
                  <c:v>73542</c:v>
                </c:pt>
                <c:pt idx="3122">
                  <c:v>73542</c:v>
                </c:pt>
                <c:pt idx="3123">
                  <c:v>73542</c:v>
                </c:pt>
                <c:pt idx="3124">
                  <c:v>73542</c:v>
                </c:pt>
                <c:pt idx="3125">
                  <c:v>73542</c:v>
                </c:pt>
                <c:pt idx="3126">
                  <c:v>73542</c:v>
                </c:pt>
                <c:pt idx="3127">
                  <c:v>73542</c:v>
                </c:pt>
                <c:pt idx="3128">
                  <c:v>73542</c:v>
                </c:pt>
                <c:pt idx="3129">
                  <c:v>73542</c:v>
                </c:pt>
                <c:pt idx="3130">
                  <c:v>73542</c:v>
                </c:pt>
                <c:pt idx="3131">
                  <c:v>73542</c:v>
                </c:pt>
                <c:pt idx="3132">
                  <c:v>73542</c:v>
                </c:pt>
                <c:pt idx="3133">
                  <c:v>73562</c:v>
                </c:pt>
                <c:pt idx="3134">
                  <c:v>73562</c:v>
                </c:pt>
                <c:pt idx="3135">
                  <c:v>73562</c:v>
                </c:pt>
                <c:pt idx="3136">
                  <c:v>73562</c:v>
                </c:pt>
                <c:pt idx="3137">
                  <c:v>73572</c:v>
                </c:pt>
                <c:pt idx="3138">
                  <c:v>73572</c:v>
                </c:pt>
                <c:pt idx="3139">
                  <c:v>73572</c:v>
                </c:pt>
                <c:pt idx="3140">
                  <c:v>73605</c:v>
                </c:pt>
                <c:pt idx="3141">
                  <c:v>73605</c:v>
                </c:pt>
                <c:pt idx="3142">
                  <c:v>73605</c:v>
                </c:pt>
                <c:pt idx="3143">
                  <c:v>74099</c:v>
                </c:pt>
                <c:pt idx="3144">
                  <c:v>74099</c:v>
                </c:pt>
                <c:pt idx="3145">
                  <c:v>74099</c:v>
                </c:pt>
                <c:pt idx="3146">
                  <c:v>74099</c:v>
                </c:pt>
                <c:pt idx="3147">
                  <c:v>74099</c:v>
                </c:pt>
                <c:pt idx="3148">
                  <c:v>74099</c:v>
                </c:pt>
                <c:pt idx="3149">
                  <c:v>74099</c:v>
                </c:pt>
                <c:pt idx="3150">
                  <c:v>74099</c:v>
                </c:pt>
                <c:pt idx="3151">
                  <c:v>74099</c:v>
                </c:pt>
                <c:pt idx="3152">
                  <c:v>74099</c:v>
                </c:pt>
                <c:pt idx="3153">
                  <c:v>74099</c:v>
                </c:pt>
                <c:pt idx="3154">
                  <c:v>74099</c:v>
                </c:pt>
                <c:pt idx="3155">
                  <c:v>74099</c:v>
                </c:pt>
                <c:pt idx="3156">
                  <c:v>74099</c:v>
                </c:pt>
                <c:pt idx="3157">
                  <c:v>74099</c:v>
                </c:pt>
                <c:pt idx="3158">
                  <c:v>74099</c:v>
                </c:pt>
                <c:pt idx="3159">
                  <c:v>74099</c:v>
                </c:pt>
                <c:pt idx="3160">
                  <c:v>74099</c:v>
                </c:pt>
                <c:pt idx="3161">
                  <c:v>74099</c:v>
                </c:pt>
                <c:pt idx="3162">
                  <c:v>74099</c:v>
                </c:pt>
                <c:pt idx="3163">
                  <c:v>74099</c:v>
                </c:pt>
                <c:pt idx="3164">
                  <c:v>74099</c:v>
                </c:pt>
                <c:pt idx="3165">
                  <c:v>74099</c:v>
                </c:pt>
                <c:pt idx="3166">
                  <c:v>74099</c:v>
                </c:pt>
                <c:pt idx="3167">
                  <c:v>74099</c:v>
                </c:pt>
                <c:pt idx="3168">
                  <c:v>74099</c:v>
                </c:pt>
                <c:pt idx="3169">
                  <c:v>74099</c:v>
                </c:pt>
                <c:pt idx="3170">
                  <c:v>74099</c:v>
                </c:pt>
                <c:pt idx="3171">
                  <c:v>74099</c:v>
                </c:pt>
                <c:pt idx="3172">
                  <c:v>74099</c:v>
                </c:pt>
                <c:pt idx="3173">
                  <c:v>74099</c:v>
                </c:pt>
                <c:pt idx="3174">
                  <c:v>74099</c:v>
                </c:pt>
                <c:pt idx="3175">
                  <c:v>74099</c:v>
                </c:pt>
                <c:pt idx="3176">
                  <c:v>74099</c:v>
                </c:pt>
                <c:pt idx="3177">
                  <c:v>74099</c:v>
                </c:pt>
                <c:pt idx="3178">
                  <c:v>74099</c:v>
                </c:pt>
                <c:pt idx="3179">
                  <c:v>74099</c:v>
                </c:pt>
                <c:pt idx="3180">
                  <c:v>74099</c:v>
                </c:pt>
                <c:pt idx="3181">
                  <c:v>74099</c:v>
                </c:pt>
                <c:pt idx="3182">
                  <c:v>74099</c:v>
                </c:pt>
                <c:pt idx="3183">
                  <c:v>74099</c:v>
                </c:pt>
                <c:pt idx="3184">
                  <c:v>74099</c:v>
                </c:pt>
                <c:pt idx="3185">
                  <c:v>74099</c:v>
                </c:pt>
                <c:pt idx="3186">
                  <c:v>74099</c:v>
                </c:pt>
                <c:pt idx="3187">
                  <c:v>74134</c:v>
                </c:pt>
                <c:pt idx="3188">
                  <c:v>74134</c:v>
                </c:pt>
                <c:pt idx="3189">
                  <c:v>74134</c:v>
                </c:pt>
                <c:pt idx="3190">
                  <c:v>74134</c:v>
                </c:pt>
                <c:pt idx="3191">
                  <c:v>74134</c:v>
                </c:pt>
                <c:pt idx="3192">
                  <c:v>74151</c:v>
                </c:pt>
                <c:pt idx="3193">
                  <c:v>74209</c:v>
                </c:pt>
                <c:pt idx="3194">
                  <c:v>74209</c:v>
                </c:pt>
                <c:pt idx="3195">
                  <c:v>74209</c:v>
                </c:pt>
                <c:pt idx="3196">
                  <c:v>74209</c:v>
                </c:pt>
                <c:pt idx="3197">
                  <c:v>74209</c:v>
                </c:pt>
                <c:pt idx="3198">
                  <c:v>74209</c:v>
                </c:pt>
                <c:pt idx="3199">
                  <c:v>74212</c:v>
                </c:pt>
                <c:pt idx="3200">
                  <c:v>74241</c:v>
                </c:pt>
                <c:pt idx="3201">
                  <c:v>74245</c:v>
                </c:pt>
                <c:pt idx="3202">
                  <c:v>74288</c:v>
                </c:pt>
                <c:pt idx="3203">
                  <c:v>74288</c:v>
                </c:pt>
                <c:pt idx="3204">
                  <c:v>74288</c:v>
                </c:pt>
                <c:pt idx="3205">
                  <c:v>74288</c:v>
                </c:pt>
                <c:pt idx="3206">
                  <c:v>74288</c:v>
                </c:pt>
                <c:pt idx="3207">
                  <c:v>74309</c:v>
                </c:pt>
                <c:pt idx="3208">
                  <c:v>74309</c:v>
                </c:pt>
                <c:pt idx="3209">
                  <c:v>74348</c:v>
                </c:pt>
                <c:pt idx="3210">
                  <c:v>74348</c:v>
                </c:pt>
                <c:pt idx="3211">
                  <c:v>74348</c:v>
                </c:pt>
                <c:pt idx="3212">
                  <c:v>74348</c:v>
                </c:pt>
                <c:pt idx="3213">
                  <c:v>74348</c:v>
                </c:pt>
                <c:pt idx="3214">
                  <c:v>74348</c:v>
                </c:pt>
                <c:pt idx="3215">
                  <c:v>74348</c:v>
                </c:pt>
                <c:pt idx="3216">
                  <c:v>74418</c:v>
                </c:pt>
                <c:pt idx="3217">
                  <c:v>74418</c:v>
                </c:pt>
                <c:pt idx="3218">
                  <c:v>74418</c:v>
                </c:pt>
                <c:pt idx="3219">
                  <c:v>74418</c:v>
                </c:pt>
                <c:pt idx="3220">
                  <c:v>74418</c:v>
                </c:pt>
                <c:pt idx="3221">
                  <c:v>74418</c:v>
                </c:pt>
                <c:pt idx="3222">
                  <c:v>74418</c:v>
                </c:pt>
                <c:pt idx="3223">
                  <c:v>74418</c:v>
                </c:pt>
                <c:pt idx="3224">
                  <c:v>74490</c:v>
                </c:pt>
                <c:pt idx="3225">
                  <c:v>74490</c:v>
                </c:pt>
                <c:pt idx="3226">
                  <c:v>74490</c:v>
                </c:pt>
                <c:pt idx="3227">
                  <c:v>74490</c:v>
                </c:pt>
                <c:pt idx="3228">
                  <c:v>74490</c:v>
                </c:pt>
                <c:pt idx="3229">
                  <c:v>74490</c:v>
                </c:pt>
                <c:pt idx="3230">
                  <c:v>74490</c:v>
                </c:pt>
                <c:pt idx="3231">
                  <c:v>74490</c:v>
                </c:pt>
                <c:pt idx="3232">
                  <c:v>74493</c:v>
                </c:pt>
                <c:pt idx="3233">
                  <c:v>74651</c:v>
                </c:pt>
                <c:pt idx="3234">
                  <c:v>74651</c:v>
                </c:pt>
                <c:pt idx="3235">
                  <c:v>74651</c:v>
                </c:pt>
                <c:pt idx="3236">
                  <c:v>74651</c:v>
                </c:pt>
                <c:pt idx="3237">
                  <c:v>74651</c:v>
                </c:pt>
                <c:pt idx="3238">
                  <c:v>74651</c:v>
                </c:pt>
                <c:pt idx="3239">
                  <c:v>74651</c:v>
                </c:pt>
                <c:pt idx="3240">
                  <c:v>74651</c:v>
                </c:pt>
                <c:pt idx="3241">
                  <c:v>74651</c:v>
                </c:pt>
                <c:pt idx="3242">
                  <c:v>74651</c:v>
                </c:pt>
                <c:pt idx="3243">
                  <c:v>74651</c:v>
                </c:pt>
                <c:pt idx="3244">
                  <c:v>74651</c:v>
                </c:pt>
                <c:pt idx="3245">
                  <c:v>74651</c:v>
                </c:pt>
                <c:pt idx="3246">
                  <c:v>74651</c:v>
                </c:pt>
                <c:pt idx="3247">
                  <c:v>74651</c:v>
                </c:pt>
                <c:pt idx="3248">
                  <c:v>74651</c:v>
                </c:pt>
                <c:pt idx="3249">
                  <c:v>74740</c:v>
                </c:pt>
                <c:pt idx="3250">
                  <c:v>74740</c:v>
                </c:pt>
                <c:pt idx="3251">
                  <c:v>74740</c:v>
                </c:pt>
                <c:pt idx="3252">
                  <c:v>74740</c:v>
                </c:pt>
                <c:pt idx="3253">
                  <c:v>74740</c:v>
                </c:pt>
                <c:pt idx="3254">
                  <c:v>74740</c:v>
                </c:pt>
                <c:pt idx="3255">
                  <c:v>74740</c:v>
                </c:pt>
                <c:pt idx="3256">
                  <c:v>74740</c:v>
                </c:pt>
                <c:pt idx="3257">
                  <c:v>74740</c:v>
                </c:pt>
                <c:pt idx="3258">
                  <c:v>74875</c:v>
                </c:pt>
                <c:pt idx="3259">
                  <c:v>74875</c:v>
                </c:pt>
                <c:pt idx="3260">
                  <c:v>74875</c:v>
                </c:pt>
                <c:pt idx="3261">
                  <c:v>74875</c:v>
                </c:pt>
                <c:pt idx="3262">
                  <c:v>74875</c:v>
                </c:pt>
                <c:pt idx="3263">
                  <c:v>74875</c:v>
                </c:pt>
                <c:pt idx="3264">
                  <c:v>74875</c:v>
                </c:pt>
                <c:pt idx="3265">
                  <c:v>74875</c:v>
                </c:pt>
                <c:pt idx="3266">
                  <c:v>74875</c:v>
                </c:pt>
                <c:pt idx="3267">
                  <c:v>75022</c:v>
                </c:pt>
                <c:pt idx="3268">
                  <c:v>75022</c:v>
                </c:pt>
                <c:pt idx="3269">
                  <c:v>75022</c:v>
                </c:pt>
                <c:pt idx="3270">
                  <c:v>75022</c:v>
                </c:pt>
                <c:pt idx="3271">
                  <c:v>75022</c:v>
                </c:pt>
                <c:pt idx="3272">
                  <c:v>75022</c:v>
                </c:pt>
                <c:pt idx="3273">
                  <c:v>75022</c:v>
                </c:pt>
                <c:pt idx="3274">
                  <c:v>75022</c:v>
                </c:pt>
                <c:pt idx="3275">
                  <c:v>75022</c:v>
                </c:pt>
                <c:pt idx="3276">
                  <c:v>75022</c:v>
                </c:pt>
                <c:pt idx="3277">
                  <c:v>75022</c:v>
                </c:pt>
                <c:pt idx="3278">
                  <c:v>75022</c:v>
                </c:pt>
                <c:pt idx="3279">
                  <c:v>75022</c:v>
                </c:pt>
                <c:pt idx="3280">
                  <c:v>75189</c:v>
                </c:pt>
                <c:pt idx="3281">
                  <c:v>75189</c:v>
                </c:pt>
                <c:pt idx="3282">
                  <c:v>75189</c:v>
                </c:pt>
                <c:pt idx="3283">
                  <c:v>75189</c:v>
                </c:pt>
                <c:pt idx="3284">
                  <c:v>75189</c:v>
                </c:pt>
                <c:pt idx="3285">
                  <c:v>75189</c:v>
                </c:pt>
                <c:pt idx="3286">
                  <c:v>75189</c:v>
                </c:pt>
                <c:pt idx="3287">
                  <c:v>75189</c:v>
                </c:pt>
                <c:pt idx="3288">
                  <c:v>75189</c:v>
                </c:pt>
                <c:pt idx="3289">
                  <c:v>75189</c:v>
                </c:pt>
                <c:pt idx="3290">
                  <c:v>75189</c:v>
                </c:pt>
                <c:pt idx="3291">
                  <c:v>75189</c:v>
                </c:pt>
                <c:pt idx="3292">
                  <c:v>75189</c:v>
                </c:pt>
                <c:pt idx="3293">
                  <c:v>75189</c:v>
                </c:pt>
                <c:pt idx="3294">
                  <c:v>75227</c:v>
                </c:pt>
                <c:pt idx="3295">
                  <c:v>75227</c:v>
                </c:pt>
                <c:pt idx="3296">
                  <c:v>75227</c:v>
                </c:pt>
                <c:pt idx="3297">
                  <c:v>75227</c:v>
                </c:pt>
                <c:pt idx="3298">
                  <c:v>75227</c:v>
                </c:pt>
                <c:pt idx="3299">
                  <c:v>75463</c:v>
                </c:pt>
                <c:pt idx="3300">
                  <c:v>75463</c:v>
                </c:pt>
                <c:pt idx="3301">
                  <c:v>75463</c:v>
                </c:pt>
                <c:pt idx="3302">
                  <c:v>75463</c:v>
                </c:pt>
                <c:pt idx="3303">
                  <c:v>75463</c:v>
                </c:pt>
                <c:pt idx="3304">
                  <c:v>75463</c:v>
                </c:pt>
                <c:pt idx="3305">
                  <c:v>75463</c:v>
                </c:pt>
                <c:pt idx="3306">
                  <c:v>75463</c:v>
                </c:pt>
                <c:pt idx="3307">
                  <c:v>75463</c:v>
                </c:pt>
                <c:pt idx="3308">
                  <c:v>75463</c:v>
                </c:pt>
                <c:pt idx="3309">
                  <c:v>75463</c:v>
                </c:pt>
                <c:pt idx="3310">
                  <c:v>75463</c:v>
                </c:pt>
                <c:pt idx="3311">
                  <c:v>75463</c:v>
                </c:pt>
                <c:pt idx="3312">
                  <c:v>75463</c:v>
                </c:pt>
                <c:pt idx="3313">
                  <c:v>75463</c:v>
                </c:pt>
                <c:pt idx="3314">
                  <c:v>75463</c:v>
                </c:pt>
                <c:pt idx="3315">
                  <c:v>75463</c:v>
                </c:pt>
                <c:pt idx="3316">
                  <c:v>75463</c:v>
                </c:pt>
                <c:pt idx="3317">
                  <c:v>75463</c:v>
                </c:pt>
                <c:pt idx="3318">
                  <c:v>75550</c:v>
                </c:pt>
                <c:pt idx="3319">
                  <c:v>75550</c:v>
                </c:pt>
                <c:pt idx="3320">
                  <c:v>75550</c:v>
                </c:pt>
                <c:pt idx="3321">
                  <c:v>75550</c:v>
                </c:pt>
                <c:pt idx="3322">
                  <c:v>75550</c:v>
                </c:pt>
                <c:pt idx="3323">
                  <c:v>75550</c:v>
                </c:pt>
                <c:pt idx="3324">
                  <c:v>75550</c:v>
                </c:pt>
                <c:pt idx="3325">
                  <c:v>75550</c:v>
                </c:pt>
                <c:pt idx="3326">
                  <c:v>75550</c:v>
                </c:pt>
                <c:pt idx="3327">
                  <c:v>75556</c:v>
                </c:pt>
                <c:pt idx="3328">
                  <c:v>75556</c:v>
                </c:pt>
                <c:pt idx="3329">
                  <c:v>75558</c:v>
                </c:pt>
                <c:pt idx="3330">
                  <c:v>75670</c:v>
                </c:pt>
                <c:pt idx="3331">
                  <c:v>75670</c:v>
                </c:pt>
                <c:pt idx="3332">
                  <c:v>75670</c:v>
                </c:pt>
                <c:pt idx="3333">
                  <c:v>75670</c:v>
                </c:pt>
                <c:pt idx="3334">
                  <c:v>75670</c:v>
                </c:pt>
                <c:pt idx="3335">
                  <c:v>75670</c:v>
                </c:pt>
                <c:pt idx="3336">
                  <c:v>75670</c:v>
                </c:pt>
                <c:pt idx="3337">
                  <c:v>75670</c:v>
                </c:pt>
                <c:pt idx="3338">
                  <c:v>75670</c:v>
                </c:pt>
                <c:pt idx="3339">
                  <c:v>75670</c:v>
                </c:pt>
                <c:pt idx="3340">
                  <c:v>75670</c:v>
                </c:pt>
                <c:pt idx="3341">
                  <c:v>75670</c:v>
                </c:pt>
                <c:pt idx="3342">
                  <c:v>75781</c:v>
                </c:pt>
                <c:pt idx="3343">
                  <c:v>75781</c:v>
                </c:pt>
                <c:pt idx="3344">
                  <c:v>75781</c:v>
                </c:pt>
                <c:pt idx="3345">
                  <c:v>75781</c:v>
                </c:pt>
                <c:pt idx="3346">
                  <c:v>75781</c:v>
                </c:pt>
                <c:pt idx="3347">
                  <c:v>75781</c:v>
                </c:pt>
                <c:pt idx="3348">
                  <c:v>75781</c:v>
                </c:pt>
                <c:pt idx="3349">
                  <c:v>75781</c:v>
                </c:pt>
                <c:pt idx="3350">
                  <c:v>75781</c:v>
                </c:pt>
                <c:pt idx="3351">
                  <c:v>75781</c:v>
                </c:pt>
                <c:pt idx="3352">
                  <c:v>75781</c:v>
                </c:pt>
                <c:pt idx="3353">
                  <c:v>75781</c:v>
                </c:pt>
                <c:pt idx="3354">
                  <c:v>75781</c:v>
                </c:pt>
                <c:pt idx="3355">
                  <c:v>75781</c:v>
                </c:pt>
                <c:pt idx="3356">
                  <c:v>75923</c:v>
                </c:pt>
                <c:pt idx="3357">
                  <c:v>75923</c:v>
                </c:pt>
                <c:pt idx="3358">
                  <c:v>75923</c:v>
                </c:pt>
                <c:pt idx="3359">
                  <c:v>75923</c:v>
                </c:pt>
                <c:pt idx="3360">
                  <c:v>75923</c:v>
                </c:pt>
                <c:pt idx="3361">
                  <c:v>75923</c:v>
                </c:pt>
                <c:pt idx="3362">
                  <c:v>75923</c:v>
                </c:pt>
                <c:pt idx="3363">
                  <c:v>75923</c:v>
                </c:pt>
                <c:pt idx="3364">
                  <c:v>75923</c:v>
                </c:pt>
                <c:pt idx="3365">
                  <c:v>75923</c:v>
                </c:pt>
                <c:pt idx="3366">
                  <c:v>75923</c:v>
                </c:pt>
                <c:pt idx="3367">
                  <c:v>76010</c:v>
                </c:pt>
                <c:pt idx="3368">
                  <c:v>76010</c:v>
                </c:pt>
                <c:pt idx="3369">
                  <c:v>76010</c:v>
                </c:pt>
                <c:pt idx="3370">
                  <c:v>76010</c:v>
                </c:pt>
                <c:pt idx="3371">
                  <c:v>76010</c:v>
                </c:pt>
                <c:pt idx="3372">
                  <c:v>76010</c:v>
                </c:pt>
                <c:pt idx="3373">
                  <c:v>76010</c:v>
                </c:pt>
                <c:pt idx="3374">
                  <c:v>76010</c:v>
                </c:pt>
                <c:pt idx="3375">
                  <c:v>76010</c:v>
                </c:pt>
                <c:pt idx="3376">
                  <c:v>76013</c:v>
                </c:pt>
                <c:pt idx="3377">
                  <c:v>76029</c:v>
                </c:pt>
                <c:pt idx="3378">
                  <c:v>76029</c:v>
                </c:pt>
                <c:pt idx="3379">
                  <c:v>76029</c:v>
                </c:pt>
                <c:pt idx="3380">
                  <c:v>76029</c:v>
                </c:pt>
                <c:pt idx="3381">
                  <c:v>76149</c:v>
                </c:pt>
                <c:pt idx="3382">
                  <c:v>76149</c:v>
                </c:pt>
                <c:pt idx="3383">
                  <c:v>76149</c:v>
                </c:pt>
                <c:pt idx="3384">
                  <c:v>76149</c:v>
                </c:pt>
                <c:pt idx="3385">
                  <c:v>76149</c:v>
                </c:pt>
                <c:pt idx="3386">
                  <c:v>76149</c:v>
                </c:pt>
                <c:pt idx="3387">
                  <c:v>76149</c:v>
                </c:pt>
                <c:pt idx="3388">
                  <c:v>76149</c:v>
                </c:pt>
                <c:pt idx="3389">
                  <c:v>76149</c:v>
                </c:pt>
                <c:pt idx="3390">
                  <c:v>76149</c:v>
                </c:pt>
                <c:pt idx="3391">
                  <c:v>76149</c:v>
                </c:pt>
                <c:pt idx="3392">
                  <c:v>76149</c:v>
                </c:pt>
                <c:pt idx="3393">
                  <c:v>76416</c:v>
                </c:pt>
                <c:pt idx="3394">
                  <c:v>76416</c:v>
                </c:pt>
                <c:pt idx="3395">
                  <c:v>76416</c:v>
                </c:pt>
                <c:pt idx="3396">
                  <c:v>76416</c:v>
                </c:pt>
                <c:pt idx="3397">
                  <c:v>76416</c:v>
                </c:pt>
                <c:pt idx="3398">
                  <c:v>76416</c:v>
                </c:pt>
                <c:pt idx="3399">
                  <c:v>76416</c:v>
                </c:pt>
                <c:pt idx="3400">
                  <c:v>76416</c:v>
                </c:pt>
                <c:pt idx="3401">
                  <c:v>76416</c:v>
                </c:pt>
                <c:pt idx="3402">
                  <c:v>76416</c:v>
                </c:pt>
                <c:pt idx="3403">
                  <c:v>76416</c:v>
                </c:pt>
                <c:pt idx="3404">
                  <c:v>76416</c:v>
                </c:pt>
                <c:pt idx="3405">
                  <c:v>76416</c:v>
                </c:pt>
                <c:pt idx="3406">
                  <c:v>76416</c:v>
                </c:pt>
                <c:pt idx="3407">
                  <c:v>76416</c:v>
                </c:pt>
                <c:pt idx="3408">
                  <c:v>76416</c:v>
                </c:pt>
                <c:pt idx="3409">
                  <c:v>76416</c:v>
                </c:pt>
                <c:pt idx="3410">
                  <c:v>76416</c:v>
                </c:pt>
                <c:pt idx="3411">
                  <c:v>76416</c:v>
                </c:pt>
                <c:pt idx="3412">
                  <c:v>76416</c:v>
                </c:pt>
                <c:pt idx="3413">
                  <c:v>76416</c:v>
                </c:pt>
                <c:pt idx="3414">
                  <c:v>76416</c:v>
                </c:pt>
                <c:pt idx="3415">
                  <c:v>76416</c:v>
                </c:pt>
                <c:pt idx="3416">
                  <c:v>76416</c:v>
                </c:pt>
                <c:pt idx="3417">
                  <c:v>76416</c:v>
                </c:pt>
                <c:pt idx="3418">
                  <c:v>76416</c:v>
                </c:pt>
                <c:pt idx="3419">
                  <c:v>76416</c:v>
                </c:pt>
                <c:pt idx="3420">
                  <c:v>76416</c:v>
                </c:pt>
                <c:pt idx="3421">
                  <c:v>76416</c:v>
                </c:pt>
                <c:pt idx="3422">
                  <c:v>76505</c:v>
                </c:pt>
                <c:pt idx="3423">
                  <c:v>76505</c:v>
                </c:pt>
                <c:pt idx="3424">
                  <c:v>76505</c:v>
                </c:pt>
                <c:pt idx="3425">
                  <c:v>76505</c:v>
                </c:pt>
                <c:pt idx="3426">
                  <c:v>76505</c:v>
                </c:pt>
                <c:pt idx="3427">
                  <c:v>76505</c:v>
                </c:pt>
                <c:pt idx="3428">
                  <c:v>76505</c:v>
                </c:pt>
                <c:pt idx="3429">
                  <c:v>76505</c:v>
                </c:pt>
                <c:pt idx="3430">
                  <c:v>76505</c:v>
                </c:pt>
                <c:pt idx="3431">
                  <c:v>76505</c:v>
                </c:pt>
                <c:pt idx="3432">
                  <c:v>76508</c:v>
                </c:pt>
                <c:pt idx="3433">
                  <c:v>76550</c:v>
                </c:pt>
                <c:pt idx="3434">
                  <c:v>76550</c:v>
                </c:pt>
                <c:pt idx="3435">
                  <c:v>76550</c:v>
                </c:pt>
                <c:pt idx="3436">
                  <c:v>76550</c:v>
                </c:pt>
                <c:pt idx="3437">
                  <c:v>76550</c:v>
                </c:pt>
                <c:pt idx="3438">
                  <c:v>76550</c:v>
                </c:pt>
                <c:pt idx="3439">
                  <c:v>76659</c:v>
                </c:pt>
                <c:pt idx="3440">
                  <c:v>76659</c:v>
                </c:pt>
                <c:pt idx="3441">
                  <c:v>76659</c:v>
                </c:pt>
                <c:pt idx="3442">
                  <c:v>76659</c:v>
                </c:pt>
                <c:pt idx="3443">
                  <c:v>76659</c:v>
                </c:pt>
                <c:pt idx="3444">
                  <c:v>76659</c:v>
                </c:pt>
                <c:pt idx="3445">
                  <c:v>76659</c:v>
                </c:pt>
                <c:pt idx="3446">
                  <c:v>76659</c:v>
                </c:pt>
                <c:pt idx="3447">
                  <c:v>76659</c:v>
                </c:pt>
                <c:pt idx="3448">
                  <c:v>76659</c:v>
                </c:pt>
                <c:pt idx="3449">
                  <c:v>76785</c:v>
                </c:pt>
                <c:pt idx="3450">
                  <c:v>76785</c:v>
                </c:pt>
                <c:pt idx="3451">
                  <c:v>76785</c:v>
                </c:pt>
                <c:pt idx="3452">
                  <c:v>76785</c:v>
                </c:pt>
                <c:pt idx="3453">
                  <c:v>76785</c:v>
                </c:pt>
                <c:pt idx="3454">
                  <c:v>76785</c:v>
                </c:pt>
                <c:pt idx="3455">
                  <c:v>76785</c:v>
                </c:pt>
                <c:pt idx="3456">
                  <c:v>76785</c:v>
                </c:pt>
                <c:pt idx="3457">
                  <c:v>76785</c:v>
                </c:pt>
                <c:pt idx="3458">
                  <c:v>76785</c:v>
                </c:pt>
                <c:pt idx="3459">
                  <c:v>76785</c:v>
                </c:pt>
                <c:pt idx="3460">
                  <c:v>76785</c:v>
                </c:pt>
                <c:pt idx="3461">
                  <c:v>76787</c:v>
                </c:pt>
                <c:pt idx="3462">
                  <c:v>76790</c:v>
                </c:pt>
                <c:pt idx="3463">
                  <c:v>76853</c:v>
                </c:pt>
                <c:pt idx="3464">
                  <c:v>76853</c:v>
                </c:pt>
                <c:pt idx="3465">
                  <c:v>76853</c:v>
                </c:pt>
                <c:pt idx="3466">
                  <c:v>76853</c:v>
                </c:pt>
                <c:pt idx="3467">
                  <c:v>76853</c:v>
                </c:pt>
                <c:pt idx="3468">
                  <c:v>76853</c:v>
                </c:pt>
                <c:pt idx="3469">
                  <c:v>76853</c:v>
                </c:pt>
                <c:pt idx="3470">
                  <c:v>77010</c:v>
                </c:pt>
                <c:pt idx="3471">
                  <c:v>77010</c:v>
                </c:pt>
                <c:pt idx="3472">
                  <c:v>77010</c:v>
                </c:pt>
                <c:pt idx="3473">
                  <c:v>77010</c:v>
                </c:pt>
                <c:pt idx="3474">
                  <c:v>77010</c:v>
                </c:pt>
                <c:pt idx="3475">
                  <c:v>77010</c:v>
                </c:pt>
                <c:pt idx="3476">
                  <c:v>77010</c:v>
                </c:pt>
                <c:pt idx="3477">
                  <c:v>77010</c:v>
                </c:pt>
                <c:pt idx="3478">
                  <c:v>77010</c:v>
                </c:pt>
                <c:pt idx="3479">
                  <c:v>77010</c:v>
                </c:pt>
                <c:pt idx="3480">
                  <c:v>77010</c:v>
                </c:pt>
                <c:pt idx="3481">
                  <c:v>77010</c:v>
                </c:pt>
                <c:pt idx="3482">
                  <c:v>77010</c:v>
                </c:pt>
                <c:pt idx="3483">
                  <c:v>77010</c:v>
                </c:pt>
                <c:pt idx="3484">
                  <c:v>77010</c:v>
                </c:pt>
                <c:pt idx="3485">
                  <c:v>77010</c:v>
                </c:pt>
                <c:pt idx="3486">
                  <c:v>77010</c:v>
                </c:pt>
                <c:pt idx="3487">
                  <c:v>77010</c:v>
                </c:pt>
                <c:pt idx="3488">
                  <c:v>77011</c:v>
                </c:pt>
                <c:pt idx="3489">
                  <c:v>77050</c:v>
                </c:pt>
                <c:pt idx="3490">
                  <c:v>77050</c:v>
                </c:pt>
                <c:pt idx="3491">
                  <c:v>77050</c:v>
                </c:pt>
                <c:pt idx="3492">
                  <c:v>77050</c:v>
                </c:pt>
                <c:pt idx="3493">
                  <c:v>77050</c:v>
                </c:pt>
                <c:pt idx="3494">
                  <c:v>77050</c:v>
                </c:pt>
                <c:pt idx="3495">
                  <c:v>77050</c:v>
                </c:pt>
                <c:pt idx="3496">
                  <c:v>77102</c:v>
                </c:pt>
                <c:pt idx="3497">
                  <c:v>77102</c:v>
                </c:pt>
                <c:pt idx="3498">
                  <c:v>77102</c:v>
                </c:pt>
                <c:pt idx="3499">
                  <c:v>77102</c:v>
                </c:pt>
                <c:pt idx="3500">
                  <c:v>77158</c:v>
                </c:pt>
                <c:pt idx="3501">
                  <c:v>77158</c:v>
                </c:pt>
                <c:pt idx="3502">
                  <c:v>77158</c:v>
                </c:pt>
                <c:pt idx="3503">
                  <c:v>77158</c:v>
                </c:pt>
                <c:pt idx="3504">
                  <c:v>77158</c:v>
                </c:pt>
                <c:pt idx="3505">
                  <c:v>77158</c:v>
                </c:pt>
                <c:pt idx="3506">
                  <c:v>77158</c:v>
                </c:pt>
                <c:pt idx="3507">
                  <c:v>77158</c:v>
                </c:pt>
                <c:pt idx="3508">
                  <c:v>77235</c:v>
                </c:pt>
                <c:pt idx="3509">
                  <c:v>77235</c:v>
                </c:pt>
                <c:pt idx="3510">
                  <c:v>77235</c:v>
                </c:pt>
                <c:pt idx="3511">
                  <c:v>77235</c:v>
                </c:pt>
                <c:pt idx="3512">
                  <c:v>77235</c:v>
                </c:pt>
                <c:pt idx="3513">
                  <c:v>77235</c:v>
                </c:pt>
                <c:pt idx="3514">
                  <c:v>77235</c:v>
                </c:pt>
                <c:pt idx="3515">
                  <c:v>77263</c:v>
                </c:pt>
                <c:pt idx="3516">
                  <c:v>77263</c:v>
                </c:pt>
                <c:pt idx="3517">
                  <c:v>77263</c:v>
                </c:pt>
                <c:pt idx="3518">
                  <c:v>77263</c:v>
                </c:pt>
                <c:pt idx="3519">
                  <c:v>77263</c:v>
                </c:pt>
                <c:pt idx="3520">
                  <c:v>77263</c:v>
                </c:pt>
                <c:pt idx="3521">
                  <c:v>77263</c:v>
                </c:pt>
                <c:pt idx="3522">
                  <c:v>77345</c:v>
                </c:pt>
                <c:pt idx="3523">
                  <c:v>77345</c:v>
                </c:pt>
                <c:pt idx="3524">
                  <c:v>77345</c:v>
                </c:pt>
                <c:pt idx="3525">
                  <c:v>77345</c:v>
                </c:pt>
                <c:pt idx="3526">
                  <c:v>77345</c:v>
                </c:pt>
                <c:pt idx="3527">
                  <c:v>77345</c:v>
                </c:pt>
                <c:pt idx="3528">
                  <c:v>77345</c:v>
                </c:pt>
                <c:pt idx="3529">
                  <c:v>77345</c:v>
                </c:pt>
                <c:pt idx="3530">
                  <c:v>77345</c:v>
                </c:pt>
                <c:pt idx="3531">
                  <c:v>77345</c:v>
                </c:pt>
                <c:pt idx="3532">
                  <c:v>77345</c:v>
                </c:pt>
                <c:pt idx="3533">
                  <c:v>77345</c:v>
                </c:pt>
                <c:pt idx="3534">
                  <c:v>77349</c:v>
                </c:pt>
                <c:pt idx="3535">
                  <c:v>77349</c:v>
                </c:pt>
                <c:pt idx="3536">
                  <c:v>77513</c:v>
                </c:pt>
                <c:pt idx="3537">
                  <c:v>77513</c:v>
                </c:pt>
                <c:pt idx="3538">
                  <c:v>77513</c:v>
                </c:pt>
                <c:pt idx="3539">
                  <c:v>77513</c:v>
                </c:pt>
                <c:pt idx="3540">
                  <c:v>77513</c:v>
                </c:pt>
                <c:pt idx="3541">
                  <c:v>77513</c:v>
                </c:pt>
                <c:pt idx="3542">
                  <c:v>77513</c:v>
                </c:pt>
                <c:pt idx="3543">
                  <c:v>77513</c:v>
                </c:pt>
                <c:pt idx="3544">
                  <c:v>77513</c:v>
                </c:pt>
                <c:pt idx="3545">
                  <c:v>77513</c:v>
                </c:pt>
                <c:pt idx="3546">
                  <c:v>77513</c:v>
                </c:pt>
                <c:pt idx="3547">
                  <c:v>77513</c:v>
                </c:pt>
                <c:pt idx="3548">
                  <c:v>77513</c:v>
                </c:pt>
                <c:pt idx="3549">
                  <c:v>77513</c:v>
                </c:pt>
                <c:pt idx="3550">
                  <c:v>77513</c:v>
                </c:pt>
                <c:pt idx="3551">
                  <c:v>77513</c:v>
                </c:pt>
                <c:pt idx="3552">
                  <c:v>77513</c:v>
                </c:pt>
                <c:pt idx="3553">
                  <c:v>77513</c:v>
                </c:pt>
                <c:pt idx="3554">
                  <c:v>77513</c:v>
                </c:pt>
                <c:pt idx="3555">
                  <c:v>77513</c:v>
                </c:pt>
                <c:pt idx="3556">
                  <c:v>77513</c:v>
                </c:pt>
                <c:pt idx="3557">
                  <c:v>77630</c:v>
                </c:pt>
                <c:pt idx="3558">
                  <c:v>77630</c:v>
                </c:pt>
                <c:pt idx="3559">
                  <c:v>77630</c:v>
                </c:pt>
                <c:pt idx="3560">
                  <c:v>77630</c:v>
                </c:pt>
                <c:pt idx="3561">
                  <c:v>77630</c:v>
                </c:pt>
                <c:pt idx="3562">
                  <c:v>77630</c:v>
                </c:pt>
                <c:pt idx="3563">
                  <c:v>77630</c:v>
                </c:pt>
                <c:pt idx="3564">
                  <c:v>77630</c:v>
                </c:pt>
                <c:pt idx="3565">
                  <c:v>77630</c:v>
                </c:pt>
                <c:pt idx="3566">
                  <c:v>77630</c:v>
                </c:pt>
                <c:pt idx="3567">
                  <c:v>77630</c:v>
                </c:pt>
                <c:pt idx="3568">
                  <c:v>77630</c:v>
                </c:pt>
                <c:pt idx="3569">
                  <c:v>77859</c:v>
                </c:pt>
                <c:pt idx="3570">
                  <c:v>77859</c:v>
                </c:pt>
                <c:pt idx="3571">
                  <c:v>77859</c:v>
                </c:pt>
                <c:pt idx="3572">
                  <c:v>77859</c:v>
                </c:pt>
                <c:pt idx="3573">
                  <c:v>77859</c:v>
                </c:pt>
                <c:pt idx="3574">
                  <c:v>77859</c:v>
                </c:pt>
                <c:pt idx="3575">
                  <c:v>77859</c:v>
                </c:pt>
                <c:pt idx="3576">
                  <c:v>77859</c:v>
                </c:pt>
                <c:pt idx="3577">
                  <c:v>77859</c:v>
                </c:pt>
                <c:pt idx="3578">
                  <c:v>77859</c:v>
                </c:pt>
                <c:pt idx="3579">
                  <c:v>77859</c:v>
                </c:pt>
                <c:pt idx="3580">
                  <c:v>77859</c:v>
                </c:pt>
                <c:pt idx="3581">
                  <c:v>77859</c:v>
                </c:pt>
                <c:pt idx="3582">
                  <c:v>77859</c:v>
                </c:pt>
                <c:pt idx="3583">
                  <c:v>77859</c:v>
                </c:pt>
                <c:pt idx="3584">
                  <c:v>77859</c:v>
                </c:pt>
                <c:pt idx="3585">
                  <c:v>77859</c:v>
                </c:pt>
                <c:pt idx="3586">
                  <c:v>77859</c:v>
                </c:pt>
                <c:pt idx="3587">
                  <c:v>77859</c:v>
                </c:pt>
                <c:pt idx="3588">
                  <c:v>77859</c:v>
                </c:pt>
                <c:pt idx="3589">
                  <c:v>77859</c:v>
                </c:pt>
                <c:pt idx="3590">
                  <c:v>77859</c:v>
                </c:pt>
                <c:pt idx="3591">
                  <c:v>77859</c:v>
                </c:pt>
                <c:pt idx="3592">
                  <c:v>77859</c:v>
                </c:pt>
                <c:pt idx="3593">
                  <c:v>77859</c:v>
                </c:pt>
                <c:pt idx="3594">
                  <c:v>77859</c:v>
                </c:pt>
                <c:pt idx="3595">
                  <c:v>77862</c:v>
                </c:pt>
                <c:pt idx="3596">
                  <c:v>77896</c:v>
                </c:pt>
                <c:pt idx="3597">
                  <c:v>77913</c:v>
                </c:pt>
                <c:pt idx="3598">
                  <c:v>77913</c:v>
                </c:pt>
                <c:pt idx="3599">
                  <c:v>77913</c:v>
                </c:pt>
                <c:pt idx="3600">
                  <c:v>77913</c:v>
                </c:pt>
                <c:pt idx="3601">
                  <c:v>77913</c:v>
                </c:pt>
                <c:pt idx="3602">
                  <c:v>77913</c:v>
                </c:pt>
                <c:pt idx="3603">
                  <c:v>77970</c:v>
                </c:pt>
                <c:pt idx="3604">
                  <c:v>77970</c:v>
                </c:pt>
                <c:pt idx="3605">
                  <c:v>77970</c:v>
                </c:pt>
                <c:pt idx="3606">
                  <c:v>77970</c:v>
                </c:pt>
                <c:pt idx="3607">
                  <c:v>77970</c:v>
                </c:pt>
                <c:pt idx="3608">
                  <c:v>77970</c:v>
                </c:pt>
                <c:pt idx="3609">
                  <c:v>77970</c:v>
                </c:pt>
                <c:pt idx="3610">
                  <c:v>77970</c:v>
                </c:pt>
                <c:pt idx="3611">
                  <c:v>77970</c:v>
                </c:pt>
                <c:pt idx="3612">
                  <c:v>77970</c:v>
                </c:pt>
                <c:pt idx="3613">
                  <c:v>77970</c:v>
                </c:pt>
                <c:pt idx="3614">
                  <c:v>78051</c:v>
                </c:pt>
                <c:pt idx="3615">
                  <c:v>78051</c:v>
                </c:pt>
                <c:pt idx="3616">
                  <c:v>78051</c:v>
                </c:pt>
                <c:pt idx="3617">
                  <c:v>78051</c:v>
                </c:pt>
                <c:pt idx="3618">
                  <c:v>78051</c:v>
                </c:pt>
                <c:pt idx="3619">
                  <c:v>78051</c:v>
                </c:pt>
                <c:pt idx="3620">
                  <c:v>78051</c:v>
                </c:pt>
                <c:pt idx="3621">
                  <c:v>78051</c:v>
                </c:pt>
                <c:pt idx="3622">
                  <c:v>78051</c:v>
                </c:pt>
                <c:pt idx="3623">
                  <c:v>78097</c:v>
                </c:pt>
                <c:pt idx="3624">
                  <c:v>78097</c:v>
                </c:pt>
                <c:pt idx="3625">
                  <c:v>78097</c:v>
                </c:pt>
                <c:pt idx="3626">
                  <c:v>78097</c:v>
                </c:pt>
                <c:pt idx="3627">
                  <c:v>78097</c:v>
                </c:pt>
                <c:pt idx="3628">
                  <c:v>78097</c:v>
                </c:pt>
                <c:pt idx="3629">
                  <c:v>78137</c:v>
                </c:pt>
                <c:pt idx="3630">
                  <c:v>78137</c:v>
                </c:pt>
                <c:pt idx="3631">
                  <c:v>78137</c:v>
                </c:pt>
                <c:pt idx="3632">
                  <c:v>78137</c:v>
                </c:pt>
                <c:pt idx="3633">
                  <c:v>78137</c:v>
                </c:pt>
                <c:pt idx="3634">
                  <c:v>78137</c:v>
                </c:pt>
                <c:pt idx="3635">
                  <c:v>78143</c:v>
                </c:pt>
                <c:pt idx="3636">
                  <c:v>78143</c:v>
                </c:pt>
                <c:pt idx="3637">
                  <c:v>78236</c:v>
                </c:pt>
                <c:pt idx="3638">
                  <c:v>78236</c:v>
                </c:pt>
                <c:pt idx="3639">
                  <c:v>78236</c:v>
                </c:pt>
                <c:pt idx="3640">
                  <c:v>78236</c:v>
                </c:pt>
                <c:pt idx="3641">
                  <c:v>78236</c:v>
                </c:pt>
                <c:pt idx="3642">
                  <c:v>78236</c:v>
                </c:pt>
                <c:pt idx="3643">
                  <c:v>78236</c:v>
                </c:pt>
                <c:pt idx="3644">
                  <c:v>78236</c:v>
                </c:pt>
                <c:pt idx="3645">
                  <c:v>78236</c:v>
                </c:pt>
                <c:pt idx="3646">
                  <c:v>78236</c:v>
                </c:pt>
                <c:pt idx="3647">
                  <c:v>78236</c:v>
                </c:pt>
                <c:pt idx="3648">
                  <c:v>78489</c:v>
                </c:pt>
                <c:pt idx="3649">
                  <c:v>78489</c:v>
                </c:pt>
                <c:pt idx="3650">
                  <c:v>78489</c:v>
                </c:pt>
                <c:pt idx="3651">
                  <c:v>78489</c:v>
                </c:pt>
                <c:pt idx="3652">
                  <c:v>78489</c:v>
                </c:pt>
                <c:pt idx="3653">
                  <c:v>78489</c:v>
                </c:pt>
                <c:pt idx="3654">
                  <c:v>78489</c:v>
                </c:pt>
                <c:pt idx="3655">
                  <c:v>78489</c:v>
                </c:pt>
                <c:pt idx="3656">
                  <c:v>78489</c:v>
                </c:pt>
                <c:pt idx="3657">
                  <c:v>78489</c:v>
                </c:pt>
                <c:pt idx="3658">
                  <c:v>78489</c:v>
                </c:pt>
                <c:pt idx="3659">
                  <c:v>78489</c:v>
                </c:pt>
                <c:pt idx="3660">
                  <c:v>78489</c:v>
                </c:pt>
                <c:pt idx="3661">
                  <c:v>78489</c:v>
                </c:pt>
                <c:pt idx="3662">
                  <c:v>78489</c:v>
                </c:pt>
                <c:pt idx="3663">
                  <c:v>78489</c:v>
                </c:pt>
                <c:pt idx="3664">
                  <c:v>78489</c:v>
                </c:pt>
                <c:pt idx="3665">
                  <c:v>78489</c:v>
                </c:pt>
                <c:pt idx="3666">
                  <c:v>78489</c:v>
                </c:pt>
                <c:pt idx="3667">
                  <c:v>78489</c:v>
                </c:pt>
                <c:pt idx="3668">
                  <c:v>78489</c:v>
                </c:pt>
                <c:pt idx="3669">
                  <c:v>78489</c:v>
                </c:pt>
                <c:pt idx="3670">
                  <c:v>78489</c:v>
                </c:pt>
                <c:pt idx="3671">
                  <c:v>78489</c:v>
                </c:pt>
                <c:pt idx="3672">
                  <c:v>78489</c:v>
                </c:pt>
                <c:pt idx="3673">
                  <c:v>78489</c:v>
                </c:pt>
                <c:pt idx="3674">
                  <c:v>78489</c:v>
                </c:pt>
                <c:pt idx="3675">
                  <c:v>78489</c:v>
                </c:pt>
                <c:pt idx="3676">
                  <c:v>78489</c:v>
                </c:pt>
                <c:pt idx="3677">
                  <c:v>78489</c:v>
                </c:pt>
                <c:pt idx="3678">
                  <c:v>78489</c:v>
                </c:pt>
                <c:pt idx="3679">
                  <c:v>78489</c:v>
                </c:pt>
                <c:pt idx="3680">
                  <c:v>78489</c:v>
                </c:pt>
                <c:pt idx="3681">
                  <c:v>78491</c:v>
                </c:pt>
                <c:pt idx="3682">
                  <c:v>78510</c:v>
                </c:pt>
                <c:pt idx="3683">
                  <c:v>78519</c:v>
                </c:pt>
                <c:pt idx="3684">
                  <c:v>78519</c:v>
                </c:pt>
                <c:pt idx="3685">
                  <c:v>78519</c:v>
                </c:pt>
                <c:pt idx="3686">
                  <c:v>78596</c:v>
                </c:pt>
                <c:pt idx="3687">
                  <c:v>78596</c:v>
                </c:pt>
                <c:pt idx="3688">
                  <c:v>78596</c:v>
                </c:pt>
                <c:pt idx="3689">
                  <c:v>78596</c:v>
                </c:pt>
                <c:pt idx="3690">
                  <c:v>78596</c:v>
                </c:pt>
                <c:pt idx="3691">
                  <c:v>78596</c:v>
                </c:pt>
                <c:pt idx="3692">
                  <c:v>78596</c:v>
                </c:pt>
                <c:pt idx="3693">
                  <c:v>78596</c:v>
                </c:pt>
                <c:pt idx="3694">
                  <c:v>78596</c:v>
                </c:pt>
                <c:pt idx="3695">
                  <c:v>78596</c:v>
                </c:pt>
                <c:pt idx="3696">
                  <c:v>78700</c:v>
                </c:pt>
                <c:pt idx="3697">
                  <c:v>78700</c:v>
                </c:pt>
                <c:pt idx="3698">
                  <c:v>78700</c:v>
                </c:pt>
                <c:pt idx="3699">
                  <c:v>78700</c:v>
                </c:pt>
                <c:pt idx="3700">
                  <c:v>78700</c:v>
                </c:pt>
                <c:pt idx="3701">
                  <c:v>78700</c:v>
                </c:pt>
                <c:pt idx="3702">
                  <c:v>78700</c:v>
                </c:pt>
                <c:pt idx="3703">
                  <c:v>78700</c:v>
                </c:pt>
                <c:pt idx="3704">
                  <c:v>78700</c:v>
                </c:pt>
                <c:pt idx="3705">
                  <c:v>78700</c:v>
                </c:pt>
                <c:pt idx="3706">
                  <c:v>78700</c:v>
                </c:pt>
                <c:pt idx="3707">
                  <c:v>78700</c:v>
                </c:pt>
                <c:pt idx="3708">
                  <c:v>78700</c:v>
                </c:pt>
                <c:pt idx="3709">
                  <c:v>78700</c:v>
                </c:pt>
                <c:pt idx="3710">
                  <c:v>78700</c:v>
                </c:pt>
                <c:pt idx="3711">
                  <c:v>78700</c:v>
                </c:pt>
                <c:pt idx="3712">
                  <c:v>78797</c:v>
                </c:pt>
                <c:pt idx="3713">
                  <c:v>78797</c:v>
                </c:pt>
                <c:pt idx="3714">
                  <c:v>78797</c:v>
                </c:pt>
                <c:pt idx="3715">
                  <c:v>78797</c:v>
                </c:pt>
                <c:pt idx="3716">
                  <c:v>78797</c:v>
                </c:pt>
                <c:pt idx="3717">
                  <c:v>78797</c:v>
                </c:pt>
                <c:pt idx="3718">
                  <c:v>78797</c:v>
                </c:pt>
                <c:pt idx="3719">
                  <c:v>78797</c:v>
                </c:pt>
                <c:pt idx="3720">
                  <c:v>78797</c:v>
                </c:pt>
                <c:pt idx="3721">
                  <c:v>78797</c:v>
                </c:pt>
                <c:pt idx="3722">
                  <c:v>78797</c:v>
                </c:pt>
                <c:pt idx="3723">
                  <c:v>78797</c:v>
                </c:pt>
                <c:pt idx="3724">
                  <c:v>78797</c:v>
                </c:pt>
                <c:pt idx="3725">
                  <c:v>78797</c:v>
                </c:pt>
                <c:pt idx="3726">
                  <c:v>78797</c:v>
                </c:pt>
                <c:pt idx="3727">
                  <c:v>78797</c:v>
                </c:pt>
                <c:pt idx="3728">
                  <c:v>78797</c:v>
                </c:pt>
                <c:pt idx="3729">
                  <c:v>78873</c:v>
                </c:pt>
                <c:pt idx="3730">
                  <c:v>78873</c:v>
                </c:pt>
                <c:pt idx="3731">
                  <c:v>78873</c:v>
                </c:pt>
                <c:pt idx="3732">
                  <c:v>78873</c:v>
                </c:pt>
                <c:pt idx="3733">
                  <c:v>78873</c:v>
                </c:pt>
                <c:pt idx="3734">
                  <c:v>78873</c:v>
                </c:pt>
                <c:pt idx="3735">
                  <c:v>78873</c:v>
                </c:pt>
                <c:pt idx="3736">
                  <c:v>78873</c:v>
                </c:pt>
                <c:pt idx="3737">
                  <c:v>78873</c:v>
                </c:pt>
                <c:pt idx="3738">
                  <c:v>78873</c:v>
                </c:pt>
                <c:pt idx="3739">
                  <c:v>78873</c:v>
                </c:pt>
                <c:pt idx="3740">
                  <c:v>78873</c:v>
                </c:pt>
                <c:pt idx="3741">
                  <c:v>78873</c:v>
                </c:pt>
                <c:pt idx="3742">
                  <c:v>78873</c:v>
                </c:pt>
                <c:pt idx="3743">
                  <c:v>78873</c:v>
                </c:pt>
                <c:pt idx="3744">
                  <c:v>78873</c:v>
                </c:pt>
                <c:pt idx="3745">
                  <c:v>78873</c:v>
                </c:pt>
                <c:pt idx="3746">
                  <c:v>78873</c:v>
                </c:pt>
                <c:pt idx="3747">
                  <c:v>78927</c:v>
                </c:pt>
                <c:pt idx="3748">
                  <c:v>78927</c:v>
                </c:pt>
                <c:pt idx="3749">
                  <c:v>78927</c:v>
                </c:pt>
                <c:pt idx="3750">
                  <c:v>78927</c:v>
                </c:pt>
                <c:pt idx="3751">
                  <c:v>78927</c:v>
                </c:pt>
                <c:pt idx="3752">
                  <c:v>78927</c:v>
                </c:pt>
                <c:pt idx="3753">
                  <c:v>78928</c:v>
                </c:pt>
                <c:pt idx="3754">
                  <c:v>78957</c:v>
                </c:pt>
                <c:pt idx="3755">
                  <c:v>78957</c:v>
                </c:pt>
                <c:pt idx="3756">
                  <c:v>78957</c:v>
                </c:pt>
                <c:pt idx="3757">
                  <c:v>78957</c:v>
                </c:pt>
                <c:pt idx="3758">
                  <c:v>78957</c:v>
                </c:pt>
                <c:pt idx="3759">
                  <c:v>78957</c:v>
                </c:pt>
                <c:pt idx="3760">
                  <c:v>78966</c:v>
                </c:pt>
                <c:pt idx="3761">
                  <c:v>78966</c:v>
                </c:pt>
                <c:pt idx="3762">
                  <c:v>78966</c:v>
                </c:pt>
                <c:pt idx="3763">
                  <c:v>79058</c:v>
                </c:pt>
                <c:pt idx="3764">
                  <c:v>79058</c:v>
                </c:pt>
                <c:pt idx="3765">
                  <c:v>79058</c:v>
                </c:pt>
                <c:pt idx="3766">
                  <c:v>79058</c:v>
                </c:pt>
                <c:pt idx="3767">
                  <c:v>79058</c:v>
                </c:pt>
                <c:pt idx="3768">
                  <c:v>79058</c:v>
                </c:pt>
                <c:pt idx="3769">
                  <c:v>79058</c:v>
                </c:pt>
                <c:pt idx="3770">
                  <c:v>79058</c:v>
                </c:pt>
                <c:pt idx="3771">
                  <c:v>79058</c:v>
                </c:pt>
                <c:pt idx="3772">
                  <c:v>79058</c:v>
                </c:pt>
                <c:pt idx="3773">
                  <c:v>79058</c:v>
                </c:pt>
                <c:pt idx="3774">
                  <c:v>79058</c:v>
                </c:pt>
                <c:pt idx="3775">
                  <c:v>79058</c:v>
                </c:pt>
                <c:pt idx="3776">
                  <c:v>79058</c:v>
                </c:pt>
                <c:pt idx="3777">
                  <c:v>79107</c:v>
                </c:pt>
                <c:pt idx="3778">
                  <c:v>79198</c:v>
                </c:pt>
                <c:pt idx="3779">
                  <c:v>79198</c:v>
                </c:pt>
                <c:pt idx="3780">
                  <c:v>79198</c:v>
                </c:pt>
                <c:pt idx="3781">
                  <c:v>79198</c:v>
                </c:pt>
                <c:pt idx="3782">
                  <c:v>79198</c:v>
                </c:pt>
                <c:pt idx="3783">
                  <c:v>79198</c:v>
                </c:pt>
                <c:pt idx="3784">
                  <c:v>79198</c:v>
                </c:pt>
                <c:pt idx="3785">
                  <c:v>79198</c:v>
                </c:pt>
                <c:pt idx="3786">
                  <c:v>79198</c:v>
                </c:pt>
                <c:pt idx="3787">
                  <c:v>79198</c:v>
                </c:pt>
                <c:pt idx="3788">
                  <c:v>79198</c:v>
                </c:pt>
                <c:pt idx="3789">
                  <c:v>79198</c:v>
                </c:pt>
                <c:pt idx="3790">
                  <c:v>79198</c:v>
                </c:pt>
                <c:pt idx="3791">
                  <c:v>79330</c:v>
                </c:pt>
                <c:pt idx="3792">
                  <c:v>79330</c:v>
                </c:pt>
                <c:pt idx="3793">
                  <c:v>79330</c:v>
                </c:pt>
                <c:pt idx="3794">
                  <c:v>79330</c:v>
                </c:pt>
                <c:pt idx="3795">
                  <c:v>79330</c:v>
                </c:pt>
                <c:pt idx="3796">
                  <c:v>79330</c:v>
                </c:pt>
                <c:pt idx="3797">
                  <c:v>79330</c:v>
                </c:pt>
                <c:pt idx="3798">
                  <c:v>79330</c:v>
                </c:pt>
                <c:pt idx="3799">
                  <c:v>79330</c:v>
                </c:pt>
                <c:pt idx="3800">
                  <c:v>79330</c:v>
                </c:pt>
                <c:pt idx="3801">
                  <c:v>79330</c:v>
                </c:pt>
                <c:pt idx="3802">
                  <c:v>79330</c:v>
                </c:pt>
                <c:pt idx="3803">
                  <c:v>79330</c:v>
                </c:pt>
                <c:pt idx="3804">
                  <c:v>79330</c:v>
                </c:pt>
                <c:pt idx="3805">
                  <c:v>79330</c:v>
                </c:pt>
                <c:pt idx="3806">
                  <c:v>79330</c:v>
                </c:pt>
                <c:pt idx="3807">
                  <c:v>79330</c:v>
                </c:pt>
                <c:pt idx="3808">
                  <c:v>79330</c:v>
                </c:pt>
                <c:pt idx="3809">
                  <c:v>79330</c:v>
                </c:pt>
                <c:pt idx="3810">
                  <c:v>79330</c:v>
                </c:pt>
                <c:pt idx="3811">
                  <c:v>79330</c:v>
                </c:pt>
                <c:pt idx="3812">
                  <c:v>79330</c:v>
                </c:pt>
                <c:pt idx="3813">
                  <c:v>79409</c:v>
                </c:pt>
                <c:pt idx="3814">
                  <c:v>79409</c:v>
                </c:pt>
                <c:pt idx="3815">
                  <c:v>79409</c:v>
                </c:pt>
                <c:pt idx="3816">
                  <c:v>79409</c:v>
                </c:pt>
                <c:pt idx="3817">
                  <c:v>79409</c:v>
                </c:pt>
                <c:pt idx="3818">
                  <c:v>79409</c:v>
                </c:pt>
                <c:pt idx="3819">
                  <c:v>79409</c:v>
                </c:pt>
                <c:pt idx="3820">
                  <c:v>79409</c:v>
                </c:pt>
                <c:pt idx="3821">
                  <c:v>79409</c:v>
                </c:pt>
                <c:pt idx="3822">
                  <c:v>79409</c:v>
                </c:pt>
                <c:pt idx="3823">
                  <c:v>79409</c:v>
                </c:pt>
                <c:pt idx="3824">
                  <c:v>79409</c:v>
                </c:pt>
                <c:pt idx="3825">
                  <c:v>79409</c:v>
                </c:pt>
                <c:pt idx="3826">
                  <c:v>79409</c:v>
                </c:pt>
                <c:pt idx="3827">
                  <c:v>79409</c:v>
                </c:pt>
                <c:pt idx="3828">
                  <c:v>79409</c:v>
                </c:pt>
                <c:pt idx="3829">
                  <c:v>79409</c:v>
                </c:pt>
                <c:pt idx="3830">
                  <c:v>79411</c:v>
                </c:pt>
                <c:pt idx="3831">
                  <c:v>79492</c:v>
                </c:pt>
                <c:pt idx="3832">
                  <c:v>79492</c:v>
                </c:pt>
                <c:pt idx="3833">
                  <c:v>79492</c:v>
                </c:pt>
                <c:pt idx="3834">
                  <c:v>79492</c:v>
                </c:pt>
                <c:pt idx="3835">
                  <c:v>79492</c:v>
                </c:pt>
                <c:pt idx="3836">
                  <c:v>79492</c:v>
                </c:pt>
                <c:pt idx="3837">
                  <c:v>79492</c:v>
                </c:pt>
                <c:pt idx="3838">
                  <c:v>79492</c:v>
                </c:pt>
                <c:pt idx="3839">
                  <c:v>79492</c:v>
                </c:pt>
                <c:pt idx="3840">
                  <c:v>79492</c:v>
                </c:pt>
                <c:pt idx="3841">
                  <c:v>79492</c:v>
                </c:pt>
                <c:pt idx="3842">
                  <c:v>79492</c:v>
                </c:pt>
                <c:pt idx="3843">
                  <c:v>79492</c:v>
                </c:pt>
                <c:pt idx="3844">
                  <c:v>79492</c:v>
                </c:pt>
                <c:pt idx="3845">
                  <c:v>79492</c:v>
                </c:pt>
                <c:pt idx="3846">
                  <c:v>79541</c:v>
                </c:pt>
                <c:pt idx="3847">
                  <c:v>79541</c:v>
                </c:pt>
                <c:pt idx="3848">
                  <c:v>79541</c:v>
                </c:pt>
                <c:pt idx="3849">
                  <c:v>79541</c:v>
                </c:pt>
                <c:pt idx="3850">
                  <c:v>79541</c:v>
                </c:pt>
                <c:pt idx="3851">
                  <c:v>79541</c:v>
                </c:pt>
                <c:pt idx="3852">
                  <c:v>79541</c:v>
                </c:pt>
                <c:pt idx="3853">
                  <c:v>79541</c:v>
                </c:pt>
                <c:pt idx="3854">
                  <c:v>79541</c:v>
                </c:pt>
                <c:pt idx="3855">
                  <c:v>79541</c:v>
                </c:pt>
                <c:pt idx="3856">
                  <c:v>79541</c:v>
                </c:pt>
                <c:pt idx="3857">
                  <c:v>79541</c:v>
                </c:pt>
                <c:pt idx="3858">
                  <c:v>79663</c:v>
                </c:pt>
                <c:pt idx="3859">
                  <c:v>79663</c:v>
                </c:pt>
                <c:pt idx="3860">
                  <c:v>79663</c:v>
                </c:pt>
                <c:pt idx="3861">
                  <c:v>79663</c:v>
                </c:pt>
                <c:pt idx="3862">
                  <c:v>79663</c:v>
                </c:pt>
                <c:pt idx="3863">
                  <c:v>79663</c:v>
                </c:pt>
                <c:pt idx="3864">
                  <c:v>79663</c:v>
                </c:pt>
                <c:pt idx="3865">
                  <c:v>79663</c:v>
                </c:pt>
                <c:pt idx="3866">
                  <c:v>79663</c:v>
                </c:pt>
                <c:pt idx="3867">
                  <c:v>79663</c:v>
                </c:pt>
                <c:pt idx="3868">
                  <c:v>79663</c:v>
                </c:pt>
                <c:pt idx="3869">
                  <c:v>79663</c:v>
                </c:pt>
                <c:pt idx="3870">
                  <c:v>79663</c:v>
                </c:pt>
                <c:pt idx="3871">
                  <c:v>79663</c:v>
                </c:pt>
                <c:pt idx="3872">
                  <c:v>79663</c:v>
                </c:pt>
                <c:pt idx="3873">
                  <c:v>79786</c:v>
                </c:pt>
                <c:pt idx="3874">
                  <c:v>79786</c:v>
                </c:pt>
                <c:pt idx="3875">
                  <c:v>79786</c:v>
                </c:pt>
                <c:pt idx="3876">
                  <c:v>79786</c:v>
                </c:pt>
                <c:pt idx="3877">
                  <c:v>79786</c:v>
                </c:pt>
                <c:pt idx="3878">
                  <c:v>79786</c:v>
                </c:pt>
                <c:pt idx="3879">
                  <c:v>79786</c:v>
                </c:pt>
                <c:pt idx="3880">
                  <c:v>79786</c:v>
                </c:pt>
                <c:pt idx="3881">
                  <c:v>79786</c:v>
                </c:pt>
                <c:pt idx="3882">
                  <c:v>79786</c:v>
                </c:pt>
                <c:pt idx="3883">
                  <c:v>79786</c:v>
                </c:pt>
                <c:pt idx="3884">
                  <c:v>79786</c:v>
                </c:pt>
                <c:pt idx="3885">
                  <c:v>79786</c:v>
                </c:pt>
                <c:pt idx="3886">
                  <c:v>79786</c:v>
                </c:pt>
                <c:pt idx="3887">
                  <c:v>79786</c:v>
                </c:pt>
                <c:pt idx="3888">
                  <c:v>79786</c:v>
                </c:pt>
                <c:pt idx="3889">
                  <c:v>79786</c:v>
                </c:pt>
                <c:pt idx="3890">
                  <c:v>79786</c:v>
                </c:pt>
                <c:pt idx="3891">
                  <c:v>79786</c:v>
                </c:pt>
                <c:pt idx="3892">
                  <c:v>79786</c:v>
                </c:pt>
                <c:pt idx="3893">
                  <c:v>79786</c:v>
                </c:pt>
                <c:pt idx="3894">
                  <c:v>79786</c:v>
                </c:pt>
                <c:pt idx="3895">
                  <c:v>79786</c:v>
                </c:pt>
                <c:pt idx="3896">
                  <c:v>79786</c:v>
                </c:pt>
                <c:pt idx="3897">
                  <c:v>79994</c:v>
                </c:pt>
                <c:pt idx="3898">
                  <c:v>79994</c:v>
                </c:pt>
                <c:pt idx="3899">
                  <c:v>79994</c:v>
                </c:pt>
                <c:pt idx="3900">
                  <c:v>79994</c:v>
                </c:pt>
                <c:pt idx="3901">
                  <c:v>79994</c:v>
                </c:pt>
                <c:pt idx="3902">
                  <c:v>79994</c:v>
                </c:pt>
                <c:pt idx="3903">
                  <c:v>79994</c:v>
                </c:pt>
                <c:pt idx="3904">
                  <c:v>79994</c:v>
                </c:pt>
                <c:pt idx="3905">
                  <c:v>79994</c:v>
                </c:pt>
                <c:pt idx="3906">
                  <c:v>79994</c:v>
                </c:pt>
                <c:pt idx="3907">
                  <c:v>79994</c:v>
                </c:pt>
                <c:pt idx="3908">
                  <c:v>79994</c:v>
                </c:pt>
                <c:pt idx="3909">
                  <c:v>79994</c:v>
                </c:pt>
                <c:pt idx="3910">
                  <c:v>79994</c:v>
                </c:pt>
                <c:pt idx="3911">
                  <c:v>79994</c:v>
                </c:pt>
                <c:pt idx="3912">
                  <c:v>79994</c:v>
                </c:pt>
                <c:pt idx="3913">
                  <c:v>79994</c:v>
                </c:pt>
                <c:pt idx="3914">
                  <c:v>79994</c:v>
                </c:pt>
                <c:pt idx="3915">
                  <c:v>79994</c:v>
                </c:pt>
                <c:pt idx="3916">
                  <c:v>79994</c:v>
                </c:pt>
                <c:pt idx="3917">
                  <c:v>79994</c:v>
                </c:pt>
                <c:pt idx="3918">
                  <c:v>79994</c:v>
                </c:pt>
                <c:pt idx="3919">
                  <c:v>79994</c:v>
                </c:pt>
                <c:pt idx="3920">
                  <c:v>79994</c:v>
                </c:pt>
                <c:pt idx="3921">
                  <c:v>79994</c:v>
                </c:pt>
                <c:pt idx="3922">
                  <c:v>79994</c:v>
                </c:pt>
                <c:pt idx="3923">
                  <c:v>79994</c:v>
                </c:pt>
                <c:pt idx="3924">
                  <c:v>79994</c:v>
                </c:pt>
                <c:pt idx="3925">
                  <c:v>79994</c:v>
                </c:pt>
                <c:pt idx="3926">
                  <c:v>79994</c:v>
                </c:pt>
                <c:pt idx="3927">
                  <c:v>79994</c:v>
                </c:pt>
                <c:pt idx="3928">
                  <c:v>79994</c:v>
                </c:pt>
                <c:pt idx="3929">
                  <c:v>79994</c:v>
                </c:pt>
                <c:pt idx="3930">
                  <c:v>79994</c:v>
                </c:pt>
                <c:pt idx="3931">
                  <c:v>79994</c:v>
                </c:pt>
                <c:pt idx="3932">
                  <c:v>79994</c:v>
                </c:pt>
                <c:pt idx="3933">
                  <c:v>79994</c:v>
                </c:pt>
                <c:pt idx="3934">
                  <c:v>79994</c:v>
                </c:pt>
                <c:pt idx="3935">
                  <c:v>79994</c:v>
                </c:pt>
                <c:pt idx="3936">
                  <c:v>79994</c:v>
                </c:pt>
                <c:pt idx="3937">
                  <c:v>79994</c:v>
                </c:pt>
                <c:pt idx="3938">
                  <c:v>79994</c:v>
                </c:pt>
                <c:pt idx="3939">
                  <c:v>79994</c:v>
                </c:pt>
                <c:pt idx="3940">
                  <c:v>80024</c:v>
                </c:pt>
                <c:pt idx="3941">
                  <c:v>80024</c:v>
                </c:pt>
                <c:pt idx="3942">
                  <c:v>80024</c:v>
                </c:pt>
                <c:pt idx="3943">
                  <c:v>80024</c:v>
                </c:pt>
                <c:pt idx="3944">
                  <c:v>80024</c:v>
                </c:pt>
                <c:pt idx="3945">
                  <c:v>80024</c:v>
                </c:pt>
                <c:pt idx="3946">
                  <c:v>80024</c:v>
                </c:pt>
                <c:pt idx="3947">
                  <c:v>80024</c:v>
                </c:pt>
                <c:pt idx="3948">
                  <c:v>80024</c:v>
                </c:pt>
                <c:pt idx="3949">
                  <c:v>80024</c:v>
                </c:pt>
                <c:pt idx="3950">
                  <c:v>80043</c:v>
                </c:pt>
                <c:pt idx="3951">
                  <c:v>80047</c:v>
                </c:pt>
                <c:pt idx="3952">
                  <c:v>80047</c:v>
                </c:pt>
                <c:pt idx="3953">
                  <c:v>80048</c:v>
                </c:pt>
                <c:pt idx="3954">
                  <c:v>80171</c:v>
                </c:pt>
                <c:pt idx="3955">
                  <c:v>80171</c:v>
                </c:pt>
                <c:pt idx="3956">
                  <c:v>80171</c:v>
                </c:pt>
                <c:pt idx="3957">
                  <c:v>80171</c:v>
                </c:pt>
                <c:pt idx="3958">
                  <c:v>80171</c:v>
                </c:pt>
                <c:pt idx="3959">
                  <c:v>80171</c:v>
                </c:pt>
                <c:pt idx="3960">
                  <c:v>80171</c:v>
                </c:pt>
                <c:pt idx="3961">
                  <c:v>80171</c:v>
                </c:pt>
                <c:pt idx="3962">
                  <c:v>80171</c:v>
                </c:pt>
                <c:pt idx="3963">
                  <c:v>80171</c:v>
                </c:pt>
                <c:pt idx="3964">
                  <c:v>80171</c:v>
                </c:pt>
                <c:pt idx="3965">
                  <c:v>80171</c:v>
                </c:pt>
                <c:pt idx="3966">
                  <c:v>80171</c:v>
                </c:pt>
                <c:pt idx="3967">
                  <c:v>80171</c:v>
                </c:pt>
                <c:pt idx="3968">
                  <c:v>80171</c:v>
                </c:pt>
                <c:pt idx="3969">
                  <c:v>80171</c:v>
                </c:pt>
                <c:pt idx="3970">
                  <c:v>80171</c:v>
                </c:pt>
                <c:pt idx="3971">
                  <c:v>80171</c:v>
                </c:pt>
                <c:pt idx="3972">
                  <c:v>80171</c:v>
                </c:pt>
                <c:pt idx="3973">
                  <c:v>80171</c:v>
                </c:pt>
                <c:pt idx="3974">
                  <c:v>80171</c:v>
                </c:pt>
                <c:pt idx="3975">
                  <c:v>80171</c:v>
                </c:pt>
                <c:pt idx="3976">
                  <c:v>80171</c:v>
                </c:pt>
                <c:pt idx="3977">
                  <c:v>80171</c:v>
                </c:pt>
                <c:pt idx="3978">
                  <c:v>80171</c:v>
                </c:pt>
                <c:pt idx="3979">
                  <c:v>80273</c:v>
                </c:pt>
                <c:pt idx="3980">
                  <c:v>80273</c:v>
                </c:pt>
                <c:pt idx="3981">
                  <c:v>80273</c:v>
                </c:pt>
                <c:pt idx="3982">
                  <c:v>80273</c:v>
                </c:pt>
                <c:pt idx="3983">
                  <c:v>80273</c:v>
                </c:pt>
                <c:pt idx="3984">
                  <c:v>80273</c:v>
                </c:pt>
                <c:pt idx="3985">
                  <c:v>80273</c:v>
                </c:pt>
                <c:pt idx="3986">
                  <c:v>80273</c:v>
                </c:pt>
                <c:pt idx="3987">
                  <c:v>80273</c:v>
                </c:pt>
                <c:pt idx="3988">
                  <c:v>80273</c:v>
                </c:pt>
                <c:pt idx="3989">
                  <c:v>80273</c:v>
                </c:pt>
                <c:pt idx="3990">
                  <c:v>80273</c:v>
                </c:pt>
                <c:pt idx="3991">
                  <c:v>80273</c:v>
                </c:pt>
                <c:pt idx="3992">
                  <c:v>80273</c:v>
                </c:pt>
                <c:pt idx="3993">
                  <c:v>80273</c:v>
                </c:pt>
                <c:pt idx="3994">
                  <c:v>80273</c:v>
                </c:pt>
                <c:pt idx="3995">
                  <c:v>80273</c:v>
                </c:pt>
                <c:pt idx="3996">
                  <c:v>80273</c:v>
                </c:pt>
                <c:pt idx="3997">
                  <c:v>80273</c:v>
                </c:pt>
                <c:pt idx="3998">
                  <c:v>80273</c:v>
                </c:pt>
                <c:pt idx="3999">
                  <c:v>80273</c:v>
                </c:pt>
                <c:pt idx="4000">
                  <c:v>80273</c:v>
                </c:pt>
                <c:pt idx="4001">
                  <c:v>80383</c:v>
                </c:pt>
                <c:pt idx="4002">
                  <c:v>80383</c:v>
                </c:pt>
                <c:pt idx="4003">
                  <c:v>80383</c:v>
                </c:pt>
                <c:pt idx="4004">
                  <c:v>80383</c:v>
                </c:pt>
                <c:pt idx="4005">
                  <c:v>80383</c:v>
                </c:pt>
                <c:pt idx="4006">
                  <c:v>80383</c:v>
                </c:pt>
                <c:pt idx="4007">
                  <c:v>80383</c:v>
                </c:pt>
                <c:pt idx="4008">
                  <c:v>80383</c:v>
                </c:pt>
                <c:pt idx="4009">
                  <c:v>80383</c:v>
                </c:pt>
                <c:pt idx="4010">
                  <c:v>80383</c:v>
                </c:pt>
                <c:pt idx="4011">
                  <c:v>80383</c:v>
                </c:pt>
                <c:pt idx="4012">
                  <c:v>80383</c:v>
                </c:pt>
                <c:pt idx="4013">
                  <c:v>80383</c:v>
                </c:pt>
                <c:pt idx="4014">
                  <c:v>80383</c:v>
                </c:pt>
                <c:pt idx="4015">
                  <c:v>80383</c:v>
                </c:pt>
                <c:pt idx="4016">
                  <c:v>80383</c:v>
                </c:pt>
                <c:pt idx="4017">
                  <c:v>80383</c:v>
                </c:pt>
                <c:pt idx="4018">
                  <c:v>80383</c:v>
                </c:pt>
                <c:pt idx="4019">
                  <c:v>80383</c:v>
                </c:pt>
                <c:pt idx="4020">
                  <c:v>80383</c:v>
                </c:pt>
                <c:pt idx="4021">
                  <c:v>80383</c:v>
                </c:pt>
                <c:pt idx="4022">
                  <c:v>80383</c:v>
                </c:pt>
                <c:pt idx="4023">
                  <c:v>80417</c:v>
                </c:pt>
                <c:pt idx="4024">
                  <c:v>80423</c:v>
                </c:pt>
                <c:pt idx="4025">
                  <c:v>80423</c:v>
                </c:pt>
                <c:pt idx="4026">
                  <c:v>80423</c:v>
                </c:pt>
                <c:pt idx="4027">
                  <c:v>80468</c:v>
                </c:pt>
                <c:pt idx="4028">
                  <c:v>80468</c:v>
                </c:pt>
                <c:pt idx="4029">
                  <c:v>80468</c:v>
                </c:pt>
                <c:pt idx="4030">
                  <c:v>80468</c:v>
                </c:pt>
                <c:pt idx="4031">
                  <c:v>80468</c:v>
                </c:pt>
                <c:pt idx="4032">
                  <c:v>80468</c:v>
                </c:pt>
                <c:pt idx="4033">
                  <c:v>80468</c:v>
                </c:pt>
                <c:pt idx="4034">
                  <c:v>80468</c:v>
                </c:pt>
                <c:pt idx="4035">
                  <c:v>80468</c:v>
                </c:pt>
                <c:pt idx="4036">
                  <c:v>80468</c:v>
                </c:pt>
                <c:pt idx="4037">
                  <c:v>80468</c:v>
                </c:pt>
                <c:pt idx="4038">
                  <c:v>80468</c:v>
                </c:pt>
                <c:pt idx="4039">
                  <c:v>80468</c:v>
                </c:pt>
                <c:pt idx="4040">
                  <c:v>80468</c:v>
                </c:pt>
                <c:pt idx="4041">
                  <c:v>80468</c:v>
                </c:pt>
                <c:pt idx="4042">
                  <c:v>80524</c:v>
                </c:pt>
                <c:pt idx="4043">
                  <c:v>80524</c:v>
                </c:pt>
                <c:pt idx="4044">
                  <c:v>80524</c:v>
                </c:pt>
                <c:pt idx="4045">
                  <c:v>80524</c:v>
                </c:pt>
                <c:pt idx="4046">
                  <c:v>80524</c:v>
                </c:pt>
                <c:pt idx="4047">
                  <c:v>80524</c:v>
                </c:pt>
                <c:pt idx="4048">
                  <c:v>80644</c:v>
                </c:pt>
                <c:pt idx="4049">
                  <c:v>80644</c:v>
                </c:pt>
                <c:pt idx="4050">
                  <c:v>80644</c:v>
                </c:pt>
                <c:pt idx="4051">
                  <c:v>80644</c:v>
                </c:pt>
                <c:pt idx="4052">
                  <c:v>80644</c:v>
                </c:pt>
                <c:pt idx="4053">
                  <c:v>80644</c:v>
                </c:pt>
                <c:pt idx="4054">
                  <c:v>80644</c:v>
                </c:pt>
                <c:pt idx="4055">
                  <c:v>80644</c:v>
                </c:pt>
                <c:pt idx="4056">
                  <c:v>80644</c:v>
                </c:pt>
                <c:pt idx="4057">
                  <c:v>80644</c:v>
                </c:pt>
                <c:pt idx="4058">
                  <c:v>80644</c:v>
                </c:pt>
                <c:pt idx="4059">
                  <c:v>80644</c:v>
                </c:pt>
                <c:pt idx="4060">
                  <c:v>80644</c:v>
                </c:pt>
                <c:pt idx="4061">
                  <c:v>80644</c:v>
                </c:pt>
                <c:pt idx="4062">
                  <c:v>80644</c:v>
                </c:pt>
                <c:pt idx="4063">
                  <c:v>80644</c:v>
                </c:pt>
                <c:pt idx="4064">
                  <c:v>80644</c:v>
                </c:pt>
                <c:pt idx="4065">
                  <c:v>80644</c:v>
                </c:pt>
                <c:pt idx="4066">
                  <c:v>80644</c:v>
                </c:pt>
                <c:pt idx="4067">
                  <c:v>80644</c:v>
                </c:pt>
                <c:pt idx="4068">
                  <c:v>80644</c:v>
                </c:pt>
                <c:pt idx="4069">
                  <c:v>80644</c:v>
                </c:pt>
                <c:pt idx="4070">
                  <c:v>80644</c:v>
                </c:pt>
                <c:pt idx="4071">
                  <c:v>80644</c:v>
                </c:pt>
                <c:pt idx="4072">
                  <c:v>80644</c:v>
                </c:pt>
                <c:pt idx="4073">
                  <c:v>80644</c:v>
                </c:pt>
                <c:pt idx="4074">
                  <c:v>80644</c:v>
                </c:pt>
                <c:pt idx="4075">
                  <c:v>80644</c:v>
                </c:pt>
                <c:pt idx="4076">
                  <c:v>80841</c:v>
                </c:pt>
                <c:pt idx="4077">
                  <c:v>80841</c:v>
                </c:pt>
                <c:pt idx="4078">
                  <c:v>80841</c:v>
                </c:pt>
                <c:pt idx="4079">
                  <c:v>80841</c:v>
                </c:pt>
                <c:pt idx="4080">
                  <c:v>80841</c:v>
                </c:pt>
                <c:pt idx="4081">
                  <c:v>80841</c:v>
                </c:pt>
                <c:pt idx="4082">
                  <c:v>80841</c:v>
                </c:pt>
                <c:pt idx="4083">
                  <c:v>80841</c:v>
                </c:pt>
                <c:pt idx="4084">
                  <c:v>80841</c:v>
                </c:pt>
                <c:pt idx="4085">
                  <c:v>80841</c:v>
                </c:pt>
                <c:pt idx="4086">
                  <c:v>80841</c:v>
                </c:pt>
                <c:pt idx="4087">
                  <c:v>80841</c:v>
                </c:pt>
                <c:pt idx="4088">
                  <c:v>80841</c:v>
                </c:pt>
                <c:pt idx="4089">
                  <c:v>80841</c:v>
                </c:pt>
                <c:pt idx="4090">
                  <c:v>80841</c:v>
                </c:pt>
                <c:pt idx="4091">
                  <c:v>80841</c:v>
                </c:pt>
                <c:pt idx="4092">
                  <c:v>80841</c:v>
                </c:pt>
                <c:pt idx="4093">
                  <c:v>80841</c:v>
                </c:pt>
                <c:pt idx="4094">
                  <c:v>80841</c:v>
                </c:pt>
                <c:pt idx="4095">
                  <c:v>80841</c:v>
                </c:pt>
                <c:pt idx="4096">
                  <c:v>80841</c:v>
                </c:pt>
                <c:pt idx="4097">
                  <c:v>80841</c:v>
                </c:pt>
                <c:pt idx="4098">
                  <c:v>80841</c:v>
                </c:pt>
                <c:pt idx="4099">
                  <c:v>80841</c:v>
                </c:pt>
                <c:pt idx="4100">
                  <c:v>80841</c:v>
                </c:pt>
                <c:pt idx="4101">
                  <c:v>80841</c:v>
                </c:pt>
                <c:pt idx="4102">
                  <c:v>80841</c:v>
                </c:pt>
                <c:pt idx="4103">
                  <c:v>80841</c:v>
                </c:pt>
                <c:pt idx="4104">
                  <c:v>80841</c:v>
                </c:pt>
                <c:pt idx="4105">
                  <c:v>80841</c:v>
                </c:pt>
                <c:pt idx="4106">
                  <c:v>80841</c:v>
                </c:pt>
                <c:pt idx="4107">
                  <c:v>80841</c:v>
                </c:pt>
                <c:pt idx="4108">
                  <c:v>80841</c:v>
                </c:pt>
                <c:pt idx="4109">
                  <c:v>80841</c:v>
                </c:pt>
                <c:pt idx="4110">
                  <c:v>80841</c:v>
                </c:pt>
                <c:pt idx="4111">
                  <c:v>80841</c:v>
                </c:pt>
                <c:pt idx="4112">
                  <c:v>80841</c:v>
                </c:pt>
                <c:pt idx="4113">
                  <c:v>80841</c:v>
                </c:pt>
                <c:pt idx="4114">
                  <c:v>80841</c:v>
                </c:pt>
                <c:pt idx="4115">
                  <c:v>80841</c:v>
                </c:pt>
                <c:pt idx="4116">
                  <c:v>80841</c:v>
                </c:pt>
                <c:pt idx="4117">
                  <c:v>80841</c:v>
                </c:pt>
                <c:pt idx="4118">
                  <c:v>80841</c:v>
                </c:pt>
                <c:pt idx="4119">
                  <c:v>80841</c:v>
                </c:pt>
                <c:pt idx="4120">
                  <c:v>80841</c:v>
                </c:pt>
                <c:pt idx="4121">
                  <c:v>80841</c:v>
                </c:pt>
                <c:pt idx="4122">
                  <c:v>80841</c:v>
                </c:pt>
                <c:pt idx="4123">
                  <c:v>80841</c:v>
                </c:pt>
                <c:pt idx="4124">
                  <c:v>80841</c:v>
                </c:pt>
                <c:pt idx="4125">
                  <c:v>80841</c:v>
                </c:pt>
                <c:pt idx="4126">
                  <c:v>80862</c:v>
                </c:pt>
                <c:pt idx="4127">
                  <c:v>80862</c:v>
                </c:pt>
                <c:pt idx="4128">
                  <c:v>80862</c:v>
                </c:pt>
                <c:pt idx="4129">
                  <c:v>80964</c:v>
                </c:pt>
                <c:pt idx="4130">
                  <c:v>80964</c:v>
                </c:pt>
                <c:pt idx="4131">
                  <c:v>80964</c:v>
                </c:pt>
                <c:pt idx="4132">
                  <c:v>80964</c:v>
                </c:pt>
                <c:pt idx="4133">
                  <c:v>80964</c:v>
                </c:pt>
                <c:pt idx="4134">
                  <c:v>80964</c:v>
                </c:pt>
                <c:pt idx="4135">
                  <c:v>80964</c:v>
                </c:pt>
                <c:pt idx="4136">
                  <c:v>80964</c:v>
                </c:pt>
                <c:pt idx="4137">
                  <c:v>80964</c:v>
                </c:pt>
                <c:pt idx="4138">
                  <c:v>80964</c:v>
                </c:pt>
                <c:pt idx="4139">
                  <c:v>80964</c:v>
                </c:pt>
                <c:pt idx="4140">
                  <c:v>80964</c:v>
                </c:pt>
                <c:pt idx="4141">
                  <c:v>80964</c:v>
                </c:pt>
                <c:pt idx="4142">
                  <c:v>80964</c:v>
                </c:pt>
                <c:pt idx="4143">
                  <c:v>80964</c:v>
                </c:pt>
                <c:pt idx="4144">
                  <c:v>80964</c:v>
                </c:pt>
                <c:pt idx="4145">
                  <c:v>80964</c:v>
                </c:pt>
                <c:pt idx="4146">
                  <c:v>80964</c:v>
                </c:pt>
                <c:pt idx="4147">
                  <c:v>80964</c:v>
                </c:pt>
                <c:pt idx="4148">
                  <c:v>80964</c:v>
                </c:pt>
                <c:pt idx="4149">
                  <c:v>80964</c:v>
                </c:pt>
                <c:pt idx="4150">
                  <c:v>80964</c:v>
                </c:pt>
                <c:pt idx="4151">
                  <c:v>80964</c:v>
                </c:pt>
                <c:pt idx="4152">
                  <c:v>80964</c:v>
                </c:pt>
                <c:pt idx="4153">
                  <c:v>80964</c:v>
                </c:pt>
                <c:pt idx="4154">
                  <c:v>80964</c:v>
                </c:pt>
                <c:pt idx="4155">
                  <c:v>80964</c:v>
                </c:pt>
                <c:pt idx="4156">
                  <c:v>80964</c:v>
                </c:pt>
                <c:pt idx="4157">
                  <c:v>80964</c:v>
                </c:pt>
                <c:pt idx="4158">
                  <c:v>80964</c:v>
                </c:pt>
                <c:pt idx="4159">
                  <c:v>80964</c:v>
                </c:pt>
                <c:pt idx="4160">
                  <c:v>81017</c:v>
                </c:pt>
                <c:pt idx="4161">
                  <c:v>81017</c:v>
                </c:pt>
                <c:pt idx="4162">
                  <c:v>81017</c:v>
                </c:pt>
                <c:pt idx="4163">
                  <c:v>81017</c:v>
                </c:pt>
                <c:pt idx="4164">
                  <c:v>81017</c:v>
                </c:pt>
                <c:pt idx="4165">
                  <c:v>81017</c:v>
                </c:pt>
                <c:pt idx="4166">
                  <c:v>81017</c:v>
                </c:pt>
                <c:pt idx="4167">
                  <c:v>81017</c:v>
                </c:pt>
                <c:pt idx="4168">
                  <c:v>81017</c:v>
                </c:pt>
                <c:pt idx="4169">
                  <c:v>81017</c:v>
                </c:pt>
                <c:pt idx="4170">
                  <c:v>81017</c:v>
                </c:pt>
                <c:pt idx="4171">
                  <c:v>81017</c:v>
                </c:pt>
                <c:pt idx="4172">
                  <c:v>81017</c:v>
                </c:pt>
                <c:pt idx="4173">
                  <c:v>81017</c:v>
                </c:pt>
                <c:pt idx="4174">
                  <c:v>81017</c:v>
                </c:pt>
                <c:pt idx="4175">
                  <c:v>81017</c:v>
                </c:pt>
                <c:pt idx="4176">
                  <c:v>81017</c:v>
                </c:pt>
                <c:pt idx="4177">
                  <c:v>81017</c:v>
                </c:pt>
                <c:pt idx="4178">
                  <c:v>81017</c:v>
                </c:pt>
                <c:pt idx="4179">
                  <c:v>81026</c:v>
                </c:pt>
                <c:pt idx="4180">
                  <c:v>81054</c:v>
                </c:pt>
                <c:pt idx="4181">
                  <c:v>81054</c:v>
                </c:pt>
                <c:pt idx="4182">
                  <c:v>81054</c:v>
                </c:pt>
                <c:pt idx="4183">
                  <c:v>81054</c:v>
                </c:pt>
                <c:pt idx="4184">
                  <c:v>81054</c:v>
                </c:pt>
                <c:pt idx="4185">
                  <c:v>81054</c:v>
                </c:pt>
                <c:pt idx="4186">
                  <c:v>81054</c:v>
                </c:pt>
                <c:pt idx="4187">
                  <c:v>81054</c:v>
                </c:pt>
                <c:pt idx="4188">
                  <c:v>81054</c:v>
                </c:pt>
                <c:pt idx="4189">
                  <c:v>81105</c:v>
                </c:pt>
                <c:pt idx="4190">
                  <c:v>81105</c:v>
                </c:pt>
                <c:pt idx="4191">
                  <c:v>81105</c:v>
                </c:pt>
                <c:pt idx="4192">
                  <c:v>81105</c:v>
                </c:pt>
                <c:pt idx="4193">
                  <c:v>81105</c:v>
                </c:pt>
                <c:pt idx="4194">
                  <c:v>81105</c:v>
                </c:pt>
                <c:pt idx="4195">
                  <c:v>81105</c:v>
                </c:pt>
                <c:pt idx="4196">
                  <c:v>81198</c:v>
                </c:pt>
                <c:pt idx="4197">
                  <c:v>81198</c:v>
                </c:pt>
                <c:pt idx="4198">
                  <c:v>81198</c:v>
                </c:pt>
                <c:pt idx="4199">
                  <c:v>81198</c:v>
                </c:pt>
                <c:pt idx="4200">
                  <c:v>81198</c:v>
                </c:pt>
                <c:pt idx="4201">
                  <c:v>81198</c:v>
                </c:pt>
                <c:pt idx="4202">
                  <c:v>81198</c:v>
                </c:pt>
                <c:pt idx="4203">
                  <c:v>81198</c:v>
                </c:pt>
                <c:pt idx="4204">
                  <c:v>81198</c:v>
                </c:pt>
                <c:pt idx="4205">
                  <c:v>81198</c:v>
                </c:pt>
                <c:pt idx="4206">
                  <c:v>81198</c:v>
                </c:pt>
                <c:pt idx="4207">
                  <c:v>81198</c:v>
                </c:pt>
                <c:pt idx="4208">
                  <c:v>81198</c:v>
                </c:pt>
                <c:pt idx="4209">
                  <c:v>81198</c:v>
                </c:pt>
                <c:pt idx="4210">
                  <c:v>81198</c:v>
                </c:pt>
                <c:pt idx="4211">
                  <c:v>81198</c:v>
                </c:pt>
                <c:pt idx="4212">
                  <c:v>81198</c:v>
                </c:pt>
                <c:pt idx="4213">
                  <c:v>81198</c:v>
                </c:pt>
                <c:pt idx="4214">
                  <c:v>81198</c:v>
                </c:pt>
                <c:pt idx="4215">
                  <c:v>81198</c:v>
                </c:pt>
                <c:pt idx="4216">
                  <c:v>81198</c:v>
                </c:pt>
                <c:pt idx="4217">
                  <c:v>81198</c:v>
                </c:pt>
                <c:pt idx="4218">
                  <c:v>81198</c:v>
                </c:pt>
                <c:pt idx="4219">
                  <c:v>81198</c:v>
                </c:pt>
                <c:pt idx="4220">
                  <c:v>81198</c:v>
                </c:pt>
                <c:pt idx="4221">
                  <c:v>81198</c:v>
                </c:pt>
                <c:pt idx="4222">
                  <c:v>81302</c:v>
                </c:pt>
                <c:pt idx="4223">
                  <c:v>81302</c:v>
                </c:pt>
                <c:pt idx="4224">
                  <c:v>81302</c:v>
                </c:pt>
                <c:pt idx="4225">
                  <c:v>81302</c:v>
                </c:pt>
                <c:pt idx="4226">
                  <c:v>81302</c:v>
                </c:pt>
                <c:pt idx="4227">
                  <c:v>81302</c:v>
                </c:pt>
                <c:pt idx="4228">
                  <c:v>81302</c:v>
                </c:pt>
                <c:pt idx="4229">
                  <c:v>81302</c:v>
                </c:pt>
                <c:pt idx="4230">
                  <c:v>81302</c:v>
                </c:pt>
                <c:pt idx="4231">
                  <c:v>81302</c:v>
                </c:pt>
                <c:pt idx="4232">
                  <c:v>81302</c:v>
                </c:pt>
                <c:pt idx="4233">
                  <c:v>81302</c:v>
                </c:pt>
                <c:pt idx="4234">
                  <c:v>81302</c:v>
                </c:pt>
                <c:pt idx="4235">
                  <c:v>81302</c:v>
                </c:pt>
                <c:pt idx="4236">
                  <c:v>81302</c:v>
                </c:pt>
                <c:pt idx="4237">
                  <c:v>81302</c:v>
                </c:pt>
                <c:pt idx="4238">
                  <c:v>81302</c:v>
                </c:pt>
                <c:pt idx="4239">
                  <c:v>81302</c:v>
                </c:pt>
                <c:pt idx="4240">
                  <c:v>81302</c:v>
                </c:pt>
                <c:pt idx="4241">
                  <c:v>81302</c:v>
                </c:pt>
                <c:pt idx="4242">
                  <c:v>81302</c:v>
                </c:pt>
                <c:pt idx="4243">
                  <c:v>81302</c:v>
                </c:pt>
                <c:pt idx="4244">
                  <c:v>81302</c:v>
                </c:pt>
                <c:pt idx="4245">
                  <c:v>81302</c:v>
                </c:pt>
                <c:pt idx="4246">
                  <c:v>81302</c:v>
                </c:pt>
                <c:pt idx="4247">
                  <c:v>81302</c:v>
                </c:pt>
                <c:pt idx="4248">
                  <c:v>81302</c:v>
                </c:pt>
                <c:pt idx="4249">
                  <c:v>81302</c:v>
                </c:pt>
                <c:pt idx="4250">
                  <c:v>81302</c:v>
                </c:pt>
                <c:pt idx="4251">
                  <c:v>81302</c:v>
                </c:pt>
                <c:pt idx="4252">
                  <c:v>81302</c:v>
                </c:pt>
                <c:pt idx="4253">
                  <c:v>81303</c:v>
                </c:pt>
                <c:pt idx="4254">
                  <c:v>81343</c:v>
                </c:pt>
                <c:pt idx="4255">
                  <c:v>81343</c:v>
                </c:pt>
                <c:pt idx="4256">
                  <c:v>81343</c:v>
                </c:pt>
                <c:pt idx="4257">
                  <c:v>81343</c:v>
                </c:pt>
                <c:pt idx="4258">
                  <c:v>81343</c:v>
                </c:pt>
                <c:pt idx="4259">
                  <c:v>81343</c:v>
                </c:pt>
                <c:pt idx="4260">
                  <c:v>81343</c:v>
                </c:pt>
                <c:pt idx="4261">
                  <c:v>81343</c:v>
                </c:pt>
                <c:pt idx="4262">
                  <c:v>81343</c:v>
                </c:pt>
                <c:pt idx="4263">
                  <c:v>81343</c:v>
                </c:pt>
                <c:pt idx="4264">
                  <c:v>81343</c:v>
                </c:pt>
                <c:pt idx="4265">
                  <c:v>81361</c:v>
                </c:pt>
                <c:pt idx="4266">
                  <c:v>81361</c:v>
                </c:pt>
                <c:pt idx="4267">
                  <c:v>81361</c:v>
                </c:pt>
                <c:pt idx="4268">
                  <c:v>81361</c:v>
                </c:pt>
                <c:pt idx="4269">
                  <c:v>81361</c:v>
                </c:pt>
                <c:pt idx="4270">
                  <c:v>81361</c:v>
                </c:pt>
                <c:pt idx="4271">
                  <c:v>81427</c:v>
                </c:pt>
                <c:pt idx="4272">
                  <c:v>81427</c:v>
                </c:pt>
                <c:pt idx="4273">
                  <c:v>81427</c:v>
                </c:pt>
                <c:pt idx="4274">
                  <c:v>81427</c:v>
                </c:pt>
                <c:pt idx="4275">
                  <c:v>81427</c:v>
                </c:pt>
                <c:pt idx="4276">
                  <c:v>81427</c:v>
                </c:pt>
                <c:pt idx="4277">
                  <c:v>81427</c:v>
                </c:pt>
                <c:pt idx="4278">
                  <c:v>81427</c:v>
                </c:pt>
                <c:pt idx="4279">
                  <c:v>81427</c:v>
                </c:pt>
                <c:pt idx="4280">
                  <c:v>81427</c:v>
                </c:pt>
                <c:pt idx="4281">
                  <c:v>81427</c:v>
                </c:pt>
                <c:pt idx="4282">
                  <c:v>81427</c:v>
                </c:pt>
                <c:pt idx="4283">
                  <c:v>81427</c:v>
                </c:pt>
                <c:pt idx="4284">
                  <c:v>81427</c:v>
                </c:pt>
                <c:pt idx="4285">
                  <c:v>81427</c:v>
                </c:pt>
                <c:pt idx="4286">
                  <c:v>81427</c:v>
                </c:pt>
                <c:pt idx="4287">
                  <c:v>81427</c:v>
                </c:pt>
                <c:pt idx="4288">
                  <c:v>81427</c:v>
                </c:pt>
                <c:pt idx="4289">
                  <c:v>81427</c:v>
                </c:pt>
                <c:pt idx="4290">
                  <c:v>81427</c:v>
                </c:pt>
                <c:pt idx="4291">
                  <c:v>81427</c:v>
                </c:pt>
                <c:pt idx="4292">
                  <c:v>81427</c:v>
                </c:pt>
                <c:pt idx="4293">
                  <c:v>81585</c:v>
                </c:pt>
                <c:pt idx="4294">
                  <c:v>81585</c:v>
                </c:pt>
                <c:pt idx="4295">
                  <c:v>81585</c:v>
                </c:pt>
                <c:pt idx="4296">
                  <c:v>81585</c:v>
                </c:pt>
                <c:pt idx="4297">
                  <c:v>81585</c:v>
                </c:pt>
                <c:pt idx="4298">
                  <c:v>81585</c:v>
                </c:pt>
                <c:pt idx="4299">
                  <c:v>81585</c:v>
                </c:pt>
                <c:pt idx="4300">
                  <c:v>81585</c:v>
                </c:pt>
                <c:pt idx="4301">
                  <c:v>81585</c:v>
                </c:pt>
                <c:pt idx="4302">
                  <c:v>81585</c:v>
                </c:pt>
                <c:pt idx="4303">
                  <c:v>81585</c:v>
                </c:pt>
                <c:pt idx="4304">
                  <c:v>81585</c:v>
                </c:pt>
                <c:pt idx="4305">
                  <c:v>81585</c:v>
                </c:pt>
                <c:pt idx="4306">
                  <c:v>81585</c:v>
                </c:pt>
                <c:pt idx="4307">
                  <c:v>81585</c:v>
                </c:pt>
                <c:pt idx="4308">
                  <c:v>81585</c:v>
                </c:pt>
                <c:pt idx="4309">
                  <c:v>81585</c:v>
                </c:pt>
                <c:pt idx="4310">
                  <c:v>81585</c:v>
                </c:pt>
                <c:pt idx="4311">
                  <c:v>81585</c:v>
                </c:pt>
                <c:pt idx="4312">
                  <c:v>81585</c:v>
                </c:pt>
                <c:pt idx="4313">
                  <c:v>81585</c:v>
                </c:pt>
                <c:pt idx="4314">
                  <c:v>81585</c:v>
                </c:pt>
                <c:pt idx="4315">
                  <c:v>81585</c:v>
                </c:pt>
                <c:pt idx="4316">
                  <c:v>81585</c:v>
                </c:pt>
                <c:pt idx="4317">
                  <c:v>81585</c:v>
                </c:pt>
                <c:pt idx="4318">
                  <c:v>81585</c:v>
                </c:pt>
                <c:pt idx="4319">
                  <c:v>81585</c:v>
                </c:pt>
                <c:pt idx="4320">
                  <c:v>81585</c:v>
                </c:pt>
                <c:pt idx="4321">
                  <c:v>81585</c:v>
                </c:pt>
                <c:pt idx="4322">
                  <c:v>81585</c:v>
                </c:pt>
                <c:pt idx="4323">
                  <c:v>81585</c:v>
                </c:pt>
                <c:pt idx="4324">
                  <c:v>81585</c:v>
                </c:pt>
                <c:pt idx="4325">
                  <c:v>81585</c:v>
                </c:pt>
                <c:pt idx="4326">
                  <c:v>81585</c:v>
                </c:pt>
                <c:pt idx="4327">
                  <c:v>81585</c:v>
                </c:pt>
                <c:pt idx="4328">
                  <c:v>81585</c:v>
                </c:pt>
                <c:pt idx="4329">
                  <c:v>81604</c:v>
                </c:pt>
                <c:pt idx="4330">
                  <c:v>81606</c:v>
                </c:pt>
                <c:pt idx="4331">
                  <c:v>81606</c:v>
                </c:pt>
                <c:pt idx="4332">
                  <c:v>81652</c:v>
                </c:pt>
                <c:pt idx="4333">
                  <c:v>81652</c:v>
                </c:pt>
                <c:pt idx="4334">
                  <c:v>81652</c:v>
                </c:pt>
                <c:pt idx="4335">
                  <c:v>81652</c:v>
                </c:pt>
                <c:pt idx="4336">
                  <c:v>81652</c:v>
                </c:pt>
                <c:pt idx="4337">
                  <c:v>81652</c:v>
                </c:pt>
                <c:pt idx="4338">
                  <c:v>81652</c:v>
                </c:pt>
                <c:pt idx="4339">
                  <c:v>81652</c:v>
                </c:pt>
                <c:pt idx="4340">
                  <c:v>81652</c:v>
                </c:pt>
                <c:pt idx="4341">
                  <c:v>81652</c:v>
                </c:pt>
                <c:pt idx="4342">
                  <c:v>81652</c:v>
                </c:pt>
                <c:pt idx="4343">
                  <c:v>81652</c:v>
                </c:pt>
                <c:pt idx="4344">
                  <c:v>81652</c:v>
                </c:pt>
                <c:pt idx="4345">
                  <c:v>81652</c:v>
                </c:pt>
                <c:pt idx="4346">
                  <c:v>81652</c:v>
                </c:pt>
                <c:pt idx="4347">
                  <c:v>81652</c:v>
                </c:pt>
                <c:pt idx="4348">
                  <c:v>81652</c:v>
                </c:pt>
                <c:pt idx="4349">
                  <c:v>81721</c:v>
                </c:pt>
                <c:pt idx="4350">
                  <c:v>81721</c:v>
                </c:pt>
                <c:pt idx="4351">
                  <c:v>81721</c:v>
                </c:pt>
                <c:pt idx="4352">
                  <c:v>81721</c:v>
                </c:pt>
                <c:pt idx="4353">
                  <c:v>81721</c:v>
                </c:pt>
                <c:pt idx="4354">
                  <c:v>81721</c:v>
                </c:pt>
                <c:pt idx="4355">
                  <c:v>81721</c:v>
                </c:pt>
                <c:pt idx="4356">
                  <c:v>81721</c:v>
                </c:pt>
                <c:pt idx="4357">
                  <c:v>81721</c:v>
                </c:pt>
                <c:pt idx="4358">
                  <c:v>81721</c:v>
                </c:pt>
                <c:pt idx="4359">
                  <c:v>81721</c:v>
                </c:pt>
                <c:pt idx="4360">
                  <c:v>81721</c:v>
                </c:pt>
                <c:pt idx="4361">
                  <c:v>81721</c:v>
                </c:pt>
                <c:pt idx="4362">
                  <c:v>81721</c:v>
                </c:pt>
                <c:pt idx="4363">
                  <c:v>81721</c:v>
                </c:pt>
                <c:pt idx="4364">
                  <c:v>81721</c:v>
                </c:pt>
                <c:pt idx="4365">
                  <c:v>81721</c:v>
                </c:pt>
                <c:pt idx="4366">
                  <c:v>81721</c:v>
                </c:pt>
                <c:pt idx="4367">
                  <c:v>81721</c:v>
                </c:pt>
                <c:pt idx="4368">
                  <c:v>81721</c:v>
                </c:pt>
                <c:pt idx="4369">
                  <c:v>81721</c:v>
                </c:pt>
                <c:pt idx="4370">
                  <c:v>81738</c:v>
                </c:pt>
                <c:pt idx="4371">
                  <c:v>81809</c:v>
                </c:pt>
                <c:pt idx="4372">
                  <c:v>81809</c:v>
                </c:pt>
                <c:pt idx="4373">
                  <c:v>81809</c:v>
                </c:pt>
                <c:pt idx="4374">
                  <c:v>81809</c:v>
                </c:pt>
                <c:pt idx="4375">
                  <c:v>81809</c:v>
                </c:pt>
                <c:pt idx="4376">
                  <c:v>81809</c:v>
                </c:pt>
                <c:pt idx="4377">
                  <c:v>81809</c:v>
                </c:pt>
                <c:pt idx="4378">
                  <c:v>81809</c:v>
                </c:pt>
                <c:pt idx="4379">
                  <c:v>81809</c:v>
                </c:pt>
                <c:pt idx="4380">
                  <c:v>81809</c:v>
                </c:pt>
                <c:pt idx="4381">
                  <c:v>81809</c:v>
                </c:pt>
                <c:pt idx="4382">
                  <c:v>81809</c:v>
                </c:pt>
                <c:pt idx="4383">
                  <c:v>81809</c:v>
                </c:pt>
                <c:pt idx="4384">
                  <c:v>81809</c:v>
                </c:pt>
                <c:pt idx="4385">
                  <c:v>81809</c:v>
                </c:pt>
                <c:pt idx="4386">
                  <c:v>81809</c:v>
                </c:pt>
                <c:pt idx="4387">
                  <c:v>81809</c:v>
                </c:pt>
                <c:pt idx="4388">
                  <c:v>81809</c:v>
                </c:pt>
                <c:pt idx="4389">
                  <c:v>81809</c:v>
                </c:pt>
                <c:pt idx="4390">
                  <c:v>81809</c:v>
                </c:pt>
                <c:pt idx="4391">
                  <c:v>81809</c:v>
                </c:pt>
                <c:pt idx="4392">
                  <c:v>81851</c:v>
                </c:pt>
                <c:pt idx="4393">
                  <c:v>81851</c:v>
                </c:pt>
                <c:pt idx="4394">
                  <c:v>81851</c:v>
                </c:pt>
                <c:pt idx="4395">
                  <c:v>81851</c:v>
                </c:pt>
                <c:pt idx="4396">
                  <c:v>81851</c:v>
                </c:pt>
                <c:pt idx="4397">
                  <c:v>81851</c:v>
                </c:pt>
                <c:pt idx="4398">
                  <c:v>81851</c:v>
                </c:pt>
                <c:pt idx="4399">
                  <c:v>81851</c:v>
                </c:pt>
                <c:pt idx="4400">
                  <c:v>81851</c:v>
                </c:pt>
                <c:pt idx="4401">
                  <c:v>81851</c:v>
                </c:pt>
                <c:pt idx="4402">
                  <c:v>81851</c:v>
                </c:pt>
                <c:pt idx="4403">
                  <c:v>81851</c:v>
                </c:pt>
                <c:pt idx="4404">
                  <c:v>81851</c:v>
                </c:pt>
                <c:pt idx="4405">
                  <c:v>81851</c:v>
                </c:pt>
                <c:pt idx="4406">
                  <c:v>81895</c:v>
                </c:pt>
                <c:pt idx="4407">
                  <c:v>81895</c:v>
                </c:pt>
                <c:pt idx="4408">
                  <c:v>81895</c:v>
                </c:pt>
                <c:pt idx="4409">
                  <c:v>81895</c:v>
                </c:pt>
                <c:pt idx="4410">
                  <c:v>81895</c:v>
                </c:pt>
                <c:pt idx="4411">
                  <c:v>81895</c:v>
                </c:pt>
                <c:pt idx="4412">
                  <c:v>81895</c:v>
                </c:pt>
                <c:pt idx="4413">
                  <c:v>81895</c:v>
                </c:pt>
                <c:pt idx="4414">
                  <c:v>81895</c:v>
                </c:pt>
                <c:pt idx="4415">
                  <c:v>81895</c:v>
                </c:pt>
                <c:pt idx="4416">
                  <c:v>81895</c:v>
                </c:pt>
                <c:pt idx="4417">
                  <c:v>81895</c:v>
                </c:pt>
                <c:pt idx="4418">
                  <c:v>81895</c:v>
                </c:pt>
                <c:pt idx="4419">
                  <c:v>81895</c:v>
                </c:pt>
                <c:pt idx="4420">
                  <c:v>81895</c:v>
                </c:pt>
                <c:pt idx="4421">
                  <c:v>81895</c:v>
                </c:pt>
                <c:pt idx="4422">
                  <c:v>81895</c:v>
                </c:pt>
                <c:pt idx="4423">
                  <c:v>81895</c:v>
                </c:pt>
                <c:pt idx="4424">
                  <c:v>81895</c:v>
                </c:pt>
                <c:pt idx="4425">
                  <c:v>81895</c:v>
                </c:pt>
                <c:pt idx="4426">
                  <c:v>81895</c:v>
                </c:pt>
                <c:pt idx="4427">
                  <c:v>81895</c:v>
                </c:pt>
                <c:pt idx="4428">
                  <c:v>81895</c:v>
                </c:pt>
                <c:pt idx="4429">
                  <c:v>81926</c:v>
                </c:pt>
                <c:pt idx="4430">
                  <c:v>81926</c:v>
                </c:pt>
                <c:pt idx="4431">
                  <c:v>81926</c:v>
                </c:pt>
                <c:pt idx="4432">
                  <c:v>81926</c:v>
                </c:pt>
                <c:pt idx="4433">
                  <c:v>81926</c:v>
                </c:pt>
                <c:pt idx="4434">
                  <c:v>81926</c:v>
                </c:pt>
                <c:pt idx="4435">
                  <c:v>81926</c:v>
                </c:pt>
                <c:pt idx="4436">
                  <c:v>81956</c:v>
                </c:pt>
                <c:pt idx="4437">
                  <c:v>81956</c:v>
                </c:pt>
                <c:pt idx="4438">
                  <c:v>81956</c:v>
                </c:pt>
                <c:pt idx="4439">
                  <c:v>81956</c:v>
                </c:pt>
                <c:pt idx="4440">
                  <c:v>81956</c:v>
                </c:pt>
                <c:pt idx="4441">
                  <c:v>81956</c:v>
                </c:pt>
                <c:pt idx="4442">
                  <c:v>81956</c:v>
                </c:pt>
                <c:pt idx="4443">
                  <c:v>81956</c:v>
                </c:pt>
                <c:pt idx="4444">
                  <c:v>82011</c:v>
                </c:pt>
                <c:pt idx="4445">
                  <c:v>82011</c:v>
                </c:pt>
                <c:pt idx="4446">
                  <c:v>82011</c:v>
                </c:pt>
                <c:pt idx="4447">
                  <c:v>82011</c:v>
                </c:pt>
                <c:pt idx="4448">
                  <c:v>82011</c:v>
                </c:pt>
                <c:pt idx="4449">
                  <c:v>82011</c:v>
                </c:pt>
                <c:pt idx="4450">
                  <c:v>82011</c:v>
                </c:pt>
                <c:pt idx="4451">
                  <c:v>82011</c:v>
                </c:pt>
                <c:pt idx="4452">
                  <c:v>82011</c:v>
                </c:pt>
                <c:pt idx="4453">
                  <c:v>82011</c:v>
                </c:pt>
                <c:pt idx="4454">
                  <c:v>82011</c:v>
                </c:pt>
                <c:pt idx="4455">
                  <c:v>82011</c:v>
                </c:pt>
                <c:pt idx="4456">
                  <c:v>82011</c:v>
                </c:pt>
                <c:pt idx="4457">
                  <c:v>82011</c:v>
                </c:pt>
                <c:pt idx="4458">
                  <c:v>82011</c:v>
                </c:pt>
                <c:pt idx="4459">
                  <c:v>82011</c:v>
                </c:pt>
                <c:pt idx="4460">
                  <c:v>82011</c:v>
                </c:pt>
                <c:pt idx="4461">
                  <c:v>82011</c:v>
                </c:pt>
                <c:pt idx="4462">
                  <c:v>82011</c:v>
                </c:pt>
                <c:pt idx="4463">
                  <c:v>82011</c:v>
                </c:pt>
                <c:pt idx="4464">
                  <c:v>82011</c:v>
                </c:pt>
                <c:pt idx="4465">
                  <c:v>82011</c:v>
                </c:pt>
                <c:pt idx="4466">
                  <c:v>82011</c:v>
                </c:pt>
                <c:pt idx="4467">
                  <c:v>82011</c:v>
                </c:pt>
                <c:pt idx="4468">
                  <c:v>82011</c:v>
                </c:pt>
                <c:pt idx="4469">
                  <c:v>82011</c:v>
                </c:pt>
                <c:pt idx="4470">
                  <c:v>82011</c:v>
                </c:pt>
                <c:pt idx="4471">
                  <c:v>82011</c:v>
                </c:pt>
                <c:pt idx="4472">
                  <c:v>82020</c:v>
                </c:pt>
                <c:pt idx="4473">
                  <c:v>82020</c:v>
                </c:pt>
                <c:pt idx="4474">
                  <c:v>82020</c:v>
                </c:pt>
                <c:pt idx="4475">
                  <c:v>82020</c:v>
                </c:pt>
                <c:pt idx="4476">
                  <c:v>82020</c:v>
                </c:pt>
                <c:pt idx="4477">
                  <c:v>82020</c:v>
                </c:pt>
                <c:pt idx="4478">
                  <c:v>82020</c:v>
                </c:pt>
                <c:pt idx="4479">
                  <c:v>82020</c:v>
                </c:pt>
                <c:pt idx="4480">
                  <c:v>82020</c:v>
                </c:pt>
                <c:pt idx="4481">
                  <c:v>82073</c:v>
                </c:pt>
                <c:pt idx="4482">
                  <c:v>82073</c:v>
                </c:pt>
                <c:pt idx="4483">
                  <c:v>82073</c:v>
                </c:pt>
                <c:pt idx="4484">
                  <c:v>82073</c:v>
                </c:pt>
                <c:pt idx="4485">
                  <c:v>82073</c:v>
                </c:pt>
                <c:pt idx="4486">
                  <c:v>82073</c:v>
                </c:pt>
                <c:pt idx="4487">
                  <c:v>82073</c:v>
                </c:pt>
                <c:pt idx="4488">
                  <c:v>82073</c:v>
                </c:pt>
                <c:pt idx="4489">
                  <c:v>82073</c:v>
                </c:pt>
                <c:pt idx="4490">
                  <c:v>82073</c:v>
                </c:pt>
                <c:pt idx="4491">
                  <c:v>82073</c:v>
                </c:pt>
                <c:pt idx="4492">
                  <c:v>82073</c:v>
                </c:pt>
                <c:pt idx="4493">
                  <c:v>82073</c:v>
                </c:pt>
                <c:pt idx="4494">
                  <c:v>82073</c:v>
                </c:pt>
                <c:pt idx="4495">
                  <c:v>82073</c:v>
                </c:pt>
                <c:pt idx="4496">
                  <c:v>82073</c:v>
                </c:pt>
                <c:pt idx="4497">
                  <c:v>82073</c:v>
                </c:pt>
                <c:pt idx="4498">
                  <c:v>82073</c:v>
                </c:pt>
                <c:pt idx="4499">
                  <c:v>82073</c:v>
                </c:pt>
                <c:pt idx="4500">
                  <c:v>82073</c:v>
                </c:pt>
                <c:pt idx="4501">
                  <c:v>82073</c:v>
                </c:pt>
                <c:pt idx="4502">
                  <c:v>82073</c:v>
                </c:pt>
                <c:pt idx="4503">
                  <c:v>82073</c:v>
                </c:pt>
                <c:pt idx="4504">
                  <c:v>82073</c:v>
                </c:pt>
                <c:pt idx="4505">
                  <c:v>82073</c:v>
                </c:pt>
                <c:pt idx="4506">
                  <c:v>82073</c:v>
                </c:pt>
                <c:pt idx="4507">
                  <c:v>82073</c:v>
                </c:pt>
                <c:pt idx="4508">
                  <c:v>82073</c:v>
                </c:pt>
                <c:pt idx="4509">
                  <c:v>82073</c:v>
                </c:pt>
                <c:pt idx="4510">
                  <c:v>82087</c:v>
                </c:pt>
                <c:pt idx="4511">
                  <c:v>82087</c:v>
                </c:pt>
                <c:pt idx="4512">
                  <c:v>82087</c:v>
                </c:pt>
                <c:pt idx="4513">
                  <c:v>82087</c:v>
                </c:pt>
                <c:pt idx="4514">
                  <c:v>82087</c:v>
                </c:pt>
                <c:pt idx="4515">
                  <c:v>82087</c:v>
                </c:pt>
                <c:pt idx="4516">
                  <c:v>82087</c:v>
                </c:pt>
                <c:pt idx="4517">
                  <c:v>82087</c:v>
                </c:pt>
                <c:pt idx="4518">
                  <c:v>82087</c:v>
                </c:pt>
                <c:pt idx="4519">
                  <c:v>82087</c:v>
                </c:pt>
                <c:pt idx="4520">
                  <c:v>82087</c:v>
                </c:pt>
                <c:pt idx="4521">
                  <c:v>82087</c:v>
                </c:pt>
                <c:pt idx="4522">
                  <c:v>82087</c:v>
                </c:pt>
                <c:pt idx="4523">
                  <c:v>82087</c:v>
                </c:pt>
                <c:pt idx="4524">
                  <c:v>82108</c:v>
                </c:pt>
                <c:pt idx="4525">
                  <c:v>82108</c:v>
                </c:pt>
                <c:pt idx="4526">
                  <c:v>82108</c:v>
                </c:pt>
                <c:pt idx="4527">
                  <c:v>82108</c:v>
                </c:pt>
                <c:pt idx="4528">
                  <c:v>82108</c:v>
                </c:pt>
                <c:pt idx="4529">
                  <c:v>82108</c:v>
                </c:pt>
                <c:pt idx="4530">
                  <c:v>82108</c:v>
                </c:pt>
                <c:pt idx="4531">
                  <c:v>82143</c:v>
                </c:pt>
                <c:pt idx="4532">
                  <c:v>82143</c:v>
                </c:pt>
                <c:pt idx="4533">
                  <c:v>82143</c:v>
                </c:pt>
                <c:pt idx="4534">
                  <c:v>82143</c:v>
                </c:pt>
                <c:pt idx="4535">
                  <c:v>82143</c:v>
                </c:pt>
                <c:pt idx="4536">
                  <c:v>82143</c:v>
                </c:pt>
                <c:pt idx="4537">
                  <c:v>82143</c:v>
                </c:pt>
                <c:pt idx="4538">
                  <c:v>82143</c:v>
                </c:pt>
                <c:pt idx="4539">
                  <c:v>82143</c:v>
                </c:pt>
                <c:pt idx="4540">
                  <c:v>82143</c:v>
                </c:pt>
                <c:pt idx="4541">
                  <c:v>82143</c:v>
                </c:pt>
                <c:pt idx="4542">
                  <c:v>82143</c:v>
                </c:pt>
                <c:pt idx="4543">
                  <c:v>82143</c:v>
                </c:pt>
                <c:pt idx="4544">
                  <c:v>82143</c:v>
                </c:pt>
                <c:pt idx="4545">
                  <c:v>82143</c:v>
                </c:pt>
                <c:pt idx="4546">
                  <c:v>82143</c:v>
                </c:pt>
                <c:pt idx="4547">
                  <c:v>82143</c:v>
                </c:pt>
                <c:pt idx="4548">
                  <c:v>82143</c:v>
                </c:pt>
                <c:pt idx="4549">
                  <c:v>82143</c:v>
                </c:pt>
                <c:pt idx="4550">
                  <c:v>82143</c:v>
                </c:pt>
                <c:pt idx="4551">
                  <c:v>82150</c:v>
                </c:pt>
                <c:pt idx="4552">
                  <c:v>82179</c:v>
                </c:pt>
                <c:pt idx="4553">
                  <c:v>82179</c:v>
                </c:pt>
                <c:pt idx="4554">
                  <c:v>82179</c:v>
                </c:pt>
                <c:pt idx="4555">
                  <c:v>82179</c:v>
                </c:pt>
                <c:pt idx="4556">
                  <c:v>82179</c:v>
                </c:pt>
                <c:pt idx="4557">
                  <c:v>82179</c:v>
                </c:pt>
                <c:pt idx="4558">
                  <c:v>82179</c:v>
                </c:pt>
                <c:pt idx="4559">
                  <c:v>82179</c:v>
                </c:pt>
                <c:pt idx="4560">
                  <c:v>82179</c:v>
                </c:pt>
                <c:pt idx="4561">
                  <c:v>82179</c:v>
                </c:pt>
                <c:pt idx="4562">
                  <c:v>82179</c:v>
                </c:pt>
                <c:pt idx="4563">
                  <c:v>82179</c:v>
                </c:pt>
                <c:pt idx="4564">
                  <c:v>82179</c:v>
                </c:pt>
                <c:pt idx="4565">
                  <c:v>82179</c:v>
                </c:pt>
                <c:pt idx="4566">
                  <c:v>82179</c:v>
                </c:pt>
                <c:pt idx="4567">
                  <c:v>82179</c:v>
                </c:pt>
                <c:pt idx="4568">
                  <c:v>82179</c:v>
                </c:pt>
                <c:pt idx="4569">
                  <c:v>82179</c:v>
                </c:pt>
                <c:pt idx="4570">
                  <c:v>82179</c:v>
                </c:pt>
                <c:pt idx="4571">
                  <c:v>82179</c:v>
                </c:pt>
                <c:pt idx="4572">
                  <c:v>82179</c:v>
                </c:pt>
                <c:pt idx="4573">
                  <c:v>82179</c:v>
                </c:pt>
                <c:pt idx="4574">
                  <c:v>82179</c:v>
                </c:pt>
                <c:pt idx="4575">
                  <c:v>82179</c:v>
                </c:pt>
                <c:pt idx="4576">
                  <c:v>82179</c:v>
                </c:pt>
                <c:pt idx="4577">
                  <c:v>82179</c:v>
                </c:pt>
                <c:pt idx="4578">
                  <c:v>82179</c:v>
                </c:pt>
                <c:pt idx="4579">
                  <c:v>82179</c:v>
                </c:pt>
                <c:pt idx="4580">
                  <c:v>82179</c:v>
                </c:pt>
                <c:pt idx="4581">
                  <c:v>82233</c:v>
                </c:pt>
                <c:pt idx="4582">
                  <c:v>82233</c:v>
                </c:pt>
                <c:pt idx="4583">
                  <c:v>82233</c:v>
                </c:pt>
                <c:pt idx="4584">
                  <c:v>82233</c:v>
                </c:pt>
                <c:pt idx="4585">
                  <c:v>82233</c:v>
                </c:pt>
                <c:pt idx="4586">
                  <c:v>82233</c:v>
                </c:pt>
                <c:pt idx="4587">
                  <c:v>82233</c:v>
                </c:pt>
                <c:pt idx="4588">
                  <c:v>82233</c:v>
                </c:pt>
                <c:pt idx="4589">
                  <c:v>82233</c:v>
                </c:pt>
                <c:pt idx="4590">
                  <c:v>82233</c:v>
                </c:pt>
                <c:pt idx="4591">
                  <c:v>82267</c:v>
                </c:pt>
                <c:pt idx="4592">
                  <c:v>82267</c:v>
                </c:pt>
                <c:pt idx="4593">
                  <c:v>82267</c:v>
                </c:pt>
                <c:pt idx="4594">
                  <c:v>82267</c:v>
                </c:pt>
                <c:pt idx="4595">
                  <c:v>82267</c:v>
                </c:pt>
                <c:pt idx="4596">
                  <c:v>82267</c:v>
                </c:pt>
                <c:pt idx="4597">
                  <c:v>82267</c:v>
                </c:pt>
                <c:pt idx="4598">
                  <c:v>82267</c:v>
                </c:pt>
                <c:pt idx="4599">
                  <c:v>82267</c:v>
                </c:pt>
                <c:pt idx="4600">
                  <c:v>82267</c:v>
                </c:pt>
                <c:pt idx="4601">
                  <c:v>82267</c:v>
                </c:pt>
                <c:pt idx="4602">
                  <c:v>82267</c:v>
                </c:pt>
                <c:pt idx="4603">
                  <c:v>82267</c:v>
                </c:pt>
                <c:pt idx="4604">
                  <c:v>82267</c:v>
                </c:pt>
                <c:pt idx="4605">
                  <c:v>82267</c:v>
                </c:pt>
                <c:pt idx="4606">
                  <c:v>82267</c:v>
                </c:pt>
                <c:pt idx="4607">
                  <c:v>82267</c:v>
                </c:pt>
                <c:pt idx="4608">
                  <c:v>82267</c:v>
                </c:pt>
                <c:pt idx="4609">
                  <c:v>82267</c:v>
                </c:pt>
                <c:pt idx="4610">
                  <c:v>82267</c:v>
                </c:pt>
                <c:pt idx="4611">
                  <c:v>82267</c:v>
                </c:pt>
                <c:pt idx="4612">
                  <c:v>82267</c:v>
                </c:pt>
                <c:pt idx="4613">
                  <c:v>82267</c:v>
                </c:pt>
                <c:pt idx="4614">
                  <c:v>82267</c:v>
                </c:pt>
                <c:pt idx="4615">
                  <c:v>82267</c:v>
                </c:pt>
                <c:pt idx="4616">
                  <c:v>82267</c:v>
                </c:pt>
                <c:pt idx="4617">
                  <c:v>82267</c:v>
                </c:pt>
                <c:pt idx="4618">
                  <c:v>82267</c:v>
                </c:pt>
                <c:pt idx="4619">
                  <c:v>82267</c:v>
                </c:pt>
                <c:pt idx="4620">
                  <c:v>82267</c:v>
                </c:pt>
                <c:pt idx="4621">
                  <c:v>82302</c:v>
                </c:pt>
                <c:pt idx="4622">
                  <c:v>82302</c:v>
                </c:pt>
                <c:pt idx="4623">
                  <c:v>82302</c:v>
                </c:pt>
                <c:pt idx="4624">
                  <c:v>82302</c:v>
                </c:pt>
                <c:pt idx="4625">
                  <c:v>82302</c:v>
                </c:pt>
                <c:pt idx="4626">
                  <c:v>82302</c:v>
                </c:pt>
                <c:pt idx="4627">
                  <c:v>82302</c:v>
                </c:pt>
                <c:pt idx="4628">
                  <c:v>82302</c:v>
                </c:pt>
                <c:pt idx="4629">
                  <c:v>82302</c:v>
                </c:pt>
                <c:pt idx="4630">
                  <c:v>82302</c:v>
                </c:pt>
                <c:pt idx="4631">
                  <c:v>82302</c:v>
                </c:pt>
                <c:pt idx="4632">
                  <c:v>82302</c:v>
                </c:pt>
                <c:pt idx="4633">
                  <c:v>82302</c:v>
                </c:pt>
                <c:pt idx="4634">
                  <c:v>82302</c:v>
                </c:pt>
                <c:pt idx="4635">
                  <c:v>82302</c:v>
                </c:pt>
                <c:pt idx="4636">
                  <c:v>82323</c:v>
                </c:pt>
                <c:pt idx="4637">
                  <c:v>82323</c:v>
                </c:pt>
                <c:pt idx="4638">
                  <c:v>82323</c:v>
                </c:pt>
                <c:pt idx="4639">
                  <c:v>82323</c:v>
                </c:pt>
                <c:pt idx="4640">
                  <c:v>82323</c:v>
                </c:pt>
                <c:pt idx="4641">
                  <c:v>82323</c:v>
                </c:pt>
                <c:pt idx="4642">
                  <c:v>82323</c:v>
                </c:pt>
                <c:pt idx="4643">
                  <c:v>82323</c:v>
                </c:pt>
                <c:pt idx="4644">
                  <c:v>82323</c:v>
                </c:pt>
                <c:pt idx="4645">
                  <c:v>82323</c:v>
                </c:pt>
                <c:pt idx="4646">
                  <c:v>82323</c:v>
                </c:pt>
                <c:pt idx="4647">
                  <c:v>82329</c:v>
                </c:pt>
                <c:pt idx="4648">
                  <c:v>82329</c:v>
                </c:pt>
                <c:pt idx="4649">
                  <c:v>82333</c:v>
                </c:pt>
                <c:pt idx="4650">
                  <c:v>82333</c:v>
                </c:pt>
                <c:pt idx="4651">
                  <c:v>82333</c:v>
                </c:pt>
                <c:pt idx="4652">
                  <c:v>82333</c:v>
                </c:pt>
                <c:pt idx="4653">
                  <c:v>82351</c:v>
                </c:pt>
                <c:pt idx="4654">
                  <c:v>82351</c:v>
                </c:pt>
                <c:pt idx="4655">
                  <c:v>82351</c:v>
                </c:pt>
                <c:pt idx="4656">
                  <c:v>82351</c:v>
                </c:pt>
                <c:pt idx="4657">
                  <c:v>82351</c:v>
                </c:pt>
                <c:pt idx="4658">
                  <c:v>82351</c:v>
                </c:pt>
                <c:pt idx="4659">
                  <c:v>82351</c:v>
                </c:pt>
                <c:pt idx="4660">
                  <c:v>82351</c:v>
                </c:pt>
                <c:pt idx="4661">
                  <c:v>82351</c:v>
                </c:pt>
                <c:pt idx="4662">
                  <c:v>82351</c:v>
                </c:pt>
                <c:pt idx="4663">
                  <c:v>82351</c:v>
                </c:pt>
                <c:pt idx="4664">
                  <c:v>82351</c:v>
                </c:pt>
                <c:pt idx="4665">
                  <c:v>82351</c:v>
                </c:pt>
                <c:pt idx="4666">
                  <c:v>82378</c:v>
                </c:pt>
                <c:pt idx="4667">
                  <c:v>82378</c:v>
                </c:pt>
                <c:pt idx="4668">
                  <c:v>82378</c:v>
                </c:pt>
                <c:pt idx="4669">
                  <c:v>82378</c:v>
                </c:pt>
                <c:pt idx="4670">
                  <c:v>82378</c:v>
                </c:pt>
                <c:pt idx="4671">
                  <c:v>82378</c:v>
                </c:pt>
                <c:pt idx="4672">
                  <c:v>82378</c:v>
                </c:pt>
                <c:pt idx="4673">
                  <c:v>82378</c:v>
                </c:pt>
                <c:pt idx="4674">
                  <c:v>82378</c:v>
                </c:pt>
                <c:pt idx="4675">
                  <c:v>82378</c:v>
                </c:pt>
                <c:pt idx="4676">
                  <c:v>82378</c:v>
                </c:pt>
                <c:pt idx="4677">
                  <c:v>82378</c:v>
                </c:pt>
                <c:pt idx="4678">
                  <c:v>82378</c:v>
                </c:pt>
                <c:pt idx="4679">
                  <c:v>82378</c:v>
                </c:pt>
                <c:pt idx="4680">
                  <c:v>82378</c:v>
                </c:pt>
                <c:pt idx="4681">
                  <c:v>82378</c:v>
                </c:pt>
                <c:pt idx="4682">
                  <c:v>82378</c:v>
                </c:pt>
                <c:pt idx="4683">
                  <c:v>82378</c:v>
                </c:pt>
                <c:pt idx="4684">
                  <c:v>82378</c:v>
                </c:pt>
                <c:pt idx="4685">
                  <c:v>82378</c:v>
                </c:pt>
                <c:pt idx="4686">
                  <c:v>82378</c:v>
                </c:pt>
                <c:pt idx="4687">
                  <c:v>82378</c:v>
                </c:pt>
                <c:pt idx="4688">
                  <c:v>82378</c:v>
                </c:pt>
                <c:pt idx="4689">
                  <c:v>82378</c:v>
                </c:pt>
                <c:pt idx="4690">
                  <c:v>82378</c:v>
                </c:pt>
                <c:pt idx="4691">
                  <c:v>82378</c:v>
                </c:pt>
                <c:pt idx="4692">
                  <c:v>82378</c:v>
                </c:pt>
              </c:numCache>
            </c:numRef>
          </c:xVal>
          <c:yVal>
            <c:numRef>
              <c:f>'ABC Analysis'!$K$7:$K$4699</c:f>
              <c:numCache>
                <c:formatCode>0.00%</c:formatCode>
                <c:ptCount val="4693"/>
                <c:pt idx="0">
                  <c:v>2.8946828050376891E-2</c:v>
                </c:pt>
                <c:pt idx="1">
                  <c:v>4.5638138641794786E-2</c:v>
                </c:pt>
                <c:pt idx="2">
                  <c:v>5.8971695598724845E-2</c:v>
                </c:pt>
                <c:pt idx="3">
                  <c:v>7.2103538027494654E-2</c:v>
                </c:pt>
                <c:pt idx="4">
                  <c:v>8.5195150873401043E-2</c:v>
                </c:pt>
                <c:pt idx="5">
                  <c:v>9.8087051226726313E-2</c:v>
                </c:pt>
                <c:pt idx="6">
                  <c:v>0.10961273228145604</c:v>
                </c:pt>
                <c:pt idx="7">
                  <c:v>0.11936664962292198</c:v>
                </c:pt>
                <c:pt idx="8">
                  <c:v>0.12896886555144946</c:v>
                </c:pt>
                <c:pt idx="9">
                  <c:v>0.13855332757955829</c:v>
                </c:pt>
                <c:pt idx="10">
                  <c:v>0.14731083559072253</c:v>
                </c:pt>
                <c:pt idx="11">
                  <c:v>0.15578171254576692</c:v>
                </c:pt>
                <c:pt idx="12">
                  <c:v>0.16424314593675887</c:v>
                </c:pt>
                <c:pt idx="13">
                  <c:v>0.17227720139299327</c:v>
                </c:pt>
                <c:pt idx="14">
                  <c:v>0.17992686601803692</c:v>
                </c:pt>
                <c:pt idx="15">
                  <c:v>0.18728347796340505</c:v>
                </c:pt>
                <c:pt idx="16">
                  <c:v>0.19425736114485564</c:v>
                </c:pt>
                <c:pt idx="17">
                  <c:v>0.2012285245798591</c:v>
                </c:pt>
                <c:pt idx="18">
                  <c:v>0.207675230241646</c:v>
                </c:pt>
                <c:pt idx="19">
                  <c:v>0.21388418473484838</c:v>
                </c:pt>
                <c:pt idx="20">
                  <c:v>0.22001623084240768</c:v>
                </c:pt>
                <c:pt idx="21">
                  <c:v>0.22600409261401427</c:v>
                </c:pt>
                <c:pt idx="22">
                  <c:v>0.23196305707962034</c:v>
                </c:pt>
                <c:pt idx="23">
                  <c:v>0.23779464675328701</c:v>
                </c:pt>
                <c:pt idx="24">
                  <c:v>0.2435617935458598</c:v>
                </c:pt>
                <c:pt idx="25">
                  <c:v>0.2493264472375227</c:v>
                </c:pt>
                <c:pt idx="26">
                  <c:v>0.25506609437157474</c:v>
                </c:pt>
                <c:pt idx="27">
                  <c:v>0.26072014504105545</c:v>
                </c:pt>
                <c:pt idx="28">
                  <c:v>0.26602909010580356</c:v>
                </c:pt>
                <c:pt idx="29">
                  <c:v>0.27131083770608061</c:v>
                </c:pt>
                <c:pt idx="30">
                  <c:v>0.27646891239152677</c:v>
                </c:pt>
                <c:pt idx="31">
                  <c:v>0.28159261250382206</c:v>
                </c:pt>
                <c:pt idx="32">
                  <c:v>0.28670641576099043</c:v>
                </c:pt>
                <c:pt idx="33">
                  <c:v>0.29180646918889841</c:v>
                </c:pt>
                <c:pt idx="34">
                  <c:v>0.29665993227226889</c:v>
                </c:pt>
                <c:pt idx="35">
                  <c:v>0.30149397938794753</c:v>
                </c:pt>
                <c:pt idx="36">
                  <c:v>0.30625897516327472</c:v>
                </c:pt>
                <c:pt idx="37">
                  <c:v>0.31092447354774533</c:v>
                </c:pt>
                <c:pt idx="38">
                  <c:v>0.31529888351386332</c:v>
                </c:pt>
                <c:pt idx="39">
                  <c:v>0.31959200328061782</c:v>
                </c:pt>
                <c:pt idx="40">
                  <c:v>0.32386449830348185</c:v>
                </c:pt>
                <c:pt idx="41">
                  <c:v>0.32809748145435036</c:v>
                </c:pt>
                <c:pt idx="42">
                  <c:v>0.33231006650686568</c:v>
                </c:pt>
                <c:pt idx="43">
                  <c:v>0.33646036181089101</c:v>
                </c:pt>
                <c:pt idx="44">
                  <c:v>0.34060457545966655</c:v>
                </c:pt>
                <c:pt idx="45">
                  <c:v>0.34464868732948617</c:v>
                </c:pt>
                <c:pt idx="46">
                  <c:v>0.34866167321218894</c:v>
                </c:pt>
                <c:pt idx="47">
                  <c:v>0.35245866589788416</c:v>
                </c:pt>
                <c:pt idx="48">
                  <c:v>0.35618094110479642</c:v>
                </c:pt>
                <c:pt idx="49">
                  <c:v>0.35982963206061197</c:v>
                </c:pt>
                <c:pt idx="50">
                  <c:v>0.36346090908431489</c:v>
                </c:pt>
                <c:pt idx="51">
                  <c:v>0.36706260886540548</c:v>
                </c:pt>
                <c:pt idx="52">
                  <c:v>0.37061187797887696</c:v>
                </c:pt>
                <c:pt idx="53">
                  <c:v>0.37410312583481015</c:v>
                </c:pt>
                <c:pt idx="54">
                  <c:v>0.37755210429804464</c:v>
                </c:pt>
                <c:pt idx="55">
                  <c:v>0.38099485000900446</c:v>
                </c:pt>
                <c:pt idx="56">
                  <c:v>0.38442939870636683</c:v>
                </c:pt>
                <c:pt idx="57">
                  <c:v>0.38781669180921069</c:v>
                </c:pt>
                <c:pt idx="58">
                  <c:v>0.39117410547539261</c:v>
                </c:pt>
                <c:pt idx="59">
                  <c:v>0.39452611742293658</c:v>
                </c:pt>
                <c:pt idx="60">
                  <c:v>0.39787533407552095</c:v>
                </c:pt>
                <c:pt idx="61">
                  <c:v>0.40119070499454151</c:v>
                </c:pt>
                <c:pt idx="62">
                  <c:v>0.40449893657913832</c:v>
                </c:pt>
                <c:pt idx="63">
                  <c:v>0.40776996052136849</c:v>
                </c:pt>
                <c:pt idx="64">
                  <c:v>0.41099063138007091</c:v>
                </c:pt>
                <c:pt idx="65">
                  <c:v>0.41419267953046207</c:v>
                </c:pt>
                <c:pt idx="66">
                  <c:v>0.41737232754692072</c:v>
                </c:pt>
                <c:pt idx="67">
                  <c:v>0.42054952023672582</c:v>
                </c:pt>
                <c:pt idx="68">
                  <c:v>0.42372448424541448</c:v>
                </c:pt>
                <c:pt idx="69">
                  <c:v>0.42688664278124805</c:v>
                </c:pt>
                <c:pt idx="70">
                  <c:v>0.4300314251592251</c:v>
                </c:pt>
                <c:pt idx="71">
                  <c:v>0.43315248530430234</c:v>
                </c:pt>
                <c:pt idx="72">
                  <c:v>0.43625945565181345</c:v>
                </c:pt>
                <c:pt idx="73">
                  <c:v>0.43932128576315388</c:v>
                </c:pt>
                <c:pt idx="74">
                  <c:v>0.44237061259568877</c:v>
                </c:pt>
                <c:pt idx="75">
                  <c:v>0.44537457254651575</c:v>
                </c:pt>
                <c:pt idx="76">
                  <c:v>0.44836954222436481</c:v>
                </c:pt>
                <c:pt idx="77">
                  <c:v>0.45135079984720972</c:v>
                </c:pt>
                <c:pt idx="78">
                  <c:v>0.45432786452761531</c:v>
                </c:pt>
                <c:pt idx="79">
                  <c:v>0.457293068091571</c:v>
                </c:pt>
                <c:pt idx="80">
                  <c:v>0.46023130083659292</c:v>
                </c:pt>
                <c:pt idx="81">
                  <c:v>0.46314807780408773</c:v>
                </c:pt>
                <c:pt idx="82">
                  <c:v>0.46601884572751912</c:v>
                </c:pt>
                <c:pt idx="83">
                  <c:v>0.46887843247111216</c:v>
                </c:pt>
                <c:pt idx="84">
                  <c:v>0.47166643699918781</c:v>
                </c:pt>
                <c:pt idx="85">
                  <c:v>0.47438505021860605</c:v>
                </c:pt>
                <c:pt idx="86">
                  <c:v>0.47709029135132608</c:v>
                </c:pt>
                <c:pt idx="87">
                  <c:v>0.47978193375181061</c:v>
                </c:pt>
                <c:pt idx="88">
                  <c:v>0.48246526581592897</c:v>
                </c:pt>
                <c:pt idx="89">
                  <c:v>0.48505129139605085</c:v>
                </c:pt>
                <c:pt idx="90">
                  <c:v>0.49014930501412352</c:v>
                </c:pt>
                <c:pt idx="91">
                  <c:v>0.49014930501412352</c:v>
                </c:pt>
                <c:pt idx="92">
                  <c:v>0.49269192797386041</c:v>
                </c:pt>
                <c:pt idx="93">
                  <c:v>0.49521305738181387</c:v>
                </c:pt>
                <c:pt idx="94">
                  <c:v>0.49773154259183267</c:v>
                </c:pt>
                <c:pt idx="95">
                  <c:v>0.50023503142213621</c:v>
                </c:pt>
                <c:pt idx="96">
                  <c:v>0.50271113391668765</c:v>
                </c:pt>
                <c:pt idx="97">
                  <c:v>0.50518451666479203</c:v>
                </c:pt>
                <c:pt idx="98">
                  <c:v>0.50762193832098457</c:v>
                </c:pt>
                <c:pt idx="99">
                  <c:v>0.51005883113759021</c:v>
                </c:pt>
                <c:pt idx="100">
                  <c:v>0.5124304500394653</c:v>
                </c:pt>
                <c:pt idx="101">
                  <c:v>0.5147816708429872</c:v>
                </c:pt>
                <c:pt idx="102">
                  <c:v>0.51712847205853252</c:v>
                </c:pt>
                <c:pt idx="103">
                  <c:v>0.51944939790857414</c:v>
                </c:pt>
                <c:pt idx="104">
                  <c:v>0.52173870670616818</c:v>
                </c:pt>
                <c:pt idx="105">
                  <c:v>0.52401932742483404</c:v>
                </c:pt>
                <c:pt idx="106">
                  <c:v>0.52629465974763046</c:v>
                </c:pt>
                <c:pt idx="107">
                  <c:v>0.5285427568316996</c:v>
                </c:pt>
                <c:pt idx="108">
                  <c:v>0.53076037009100752</c:v>
                </c:pt>
                <c:pt idx="109">
                  <c:v>0.53290625003777303</c:v>
                </c:pt>
                <c:pt idx="110">
                  <c:v>0.53500419445340819</c:v>
                </c:pt>
                <c:pt idx="111">
                  <c:v>0.53708004092916073</c:v>
                </c:pt>
                <c:pt idx="112">
                  <c:v>0.53915513191978903</c:v>
                </c:pt>
                <c:pt idx="113">
                  <c:v>0.54122251696215062</c:v>
                </c:pt>
                <c:pt idx="114">
                  <c:v>0.54328854213128863</c:v>
                </c:pt>
                <c:pt idx="115">
                  <c:v>0.54535403846083963</c:v>
                </c:pt>
                <c:pt idx="116">
                  <c:v>0.54741707946373708</c:v>
                </c:pt>
                <c:pt idx="117">
                  <c:v>0.5494622910177035</c:v>
                </c:pt>
                <c:pt idx="118">
                  <c:v>0.55148668895649833</c:v>
                </c:pt>
                <c:pt idx="119">
                  <c:v>0.55350500524004342</c:v>
                </c:pt>
                <c:pt idx="120">
                  <c:v>0.55552237716718322</c:v>
                </c:pt>
                <c:pt idx="121">
                  <c:v>0.5575281901719229</c:v>
                </c:pt>
                <c:pt idx="122">
                  <c:v>0.55953396540240619</c:v>
                </c:pt>
                <c:pt idx="123">
                  <c:v>0.56153014597181228</c:v>
                </c:pt>
                <c:pt idx="124">
                  <c:v>0.56350853486654362</c:v>
                </c:pt>
                <c:pt idx="125">
                  <c:v>0.56548375072375323</c:v>
                </c:pt>
                <c:pt idx="126">
                  <c:v>0.56745602018897856</c:v>
                </c:pt>
                <c:pt idx="127">
                  <c:v>0.56942556990775683</c:v>
                </c:pt>
                <c:pt idx="128">
                  <c:v>0.5713928531711624</c:v>
                </c:pt>
                <c:pt idx="129">
                  <c:v>0.57334714209043192</c:v>
                </c:pt>
                <c:pt idx="130">
                  <c:v>0.57524756492034623</c:v>
                </c:pt>
                <c:pt idx="131">
                  <c:v>0.5771252476480222</c:v>
                </c:pt>
                <c:pt idx="132">
                  <c:v>0.57899522442743145</c:v>
                </c:pt>
                <c:pt idx="133">
                  <c:v>0.58085009150435674</c:v>
                </c:pt>
                <c:pt idx="134">
                  <c:v>0.5827017855437604</c:v>
                </c:pt>
                <c:pt idx="135">
                  <c:v>0.58453870984898604</c:v>
                </c:pt>
                <c:pt idx="136">
                  <c:v>0.58635414060242841</c:v>
                </c:pt>
                <c:pt idx="137">
                  <c:v>0.58814917325751737</c:v>
                </c:pt>
                <c:pt idx="138">
                  <c:v>0.58993921971078667</c:v>
                </c:pt>
                <c:pt idx="139">
                  <c:v>0.59171838717826764</c:v>
                </c:pt>
                <c:pt idx="140">
                  <c:v>0.59349679916062426</c:v>
                </c:pt>
                <c:pt idx="141">
                  <c:v>0.59525919485834811</c:v>
                </c:pt>
                <c:pt idx="142">
                  <c:v>0.59700617865953831</c:v>
                </c:pt>
                <c:pt idx="143">
                  <c:v>0.59875259584688534</c:v>
                </c:pt>
                <c:pt idx="144">
                  <c:v>0.60048065474571433</c:v>
                </c:pt>
                <c:pt idx="145">
                  <c:v>0.60218045850089841</c:v>
                </c:pt>
                <c:pt idx="146">
                  <c:v>0.60385620005487695</c:v>
                </c:pt>
                <c:pt idx="147">
                  <c:v>0.60550731279380665</c:v>
                </c:pt>
                <c:pt idx="148">
                  <c:v>0.60713712085223404</c:v>
                </c:pt>
                <c:pt idx="149">
                  <c:v>0.60876443580975159</c:v>
                </c:pt>
                <c:pt idx="150">
                  <c:v>0.61039171299301298</c:v>
                </c:pt>
                <c:pt idx="151">
                  <c:v>0.61201449503978533</c:v>
                </c:pt>
                <c:pt idx="152">
                  <c:v>0.61363304636986227</c:v>
                </c:pt>
                <c:pt idx="153">
                  <c:v>0.61524600711002009</c:v>
                </c:pt>
                <c:pt idx="154">
                  <c:v>0.6168551148760445</c:v>
                </c:pt>
                <c:pt idx="155">
                  <c:v>0.61846293831735777</c:v>
                </c:pt>
                <c:pt idx="156">
                  <c:v>0.62006214922825531</c:v>
                </c:pt>
                <c:pt idx="157">
                  <c:v>0.62164050874972498</c:v>
                </c:pt>
                <c:pt idx="158">
                  <c:v>0.62321660181582206</c:v>
                </c:pt>
                <c:pt idx="159">
                  <c:v>0.62478925742460412</c:v>
                </c:pt>
                <c:pt idx="160">
                  <c:v>0.6263488053664813</c:v>
                </c:pt>
                <c:pt idx="161">
                  <c:v>0.62790533136786175</c:v>
                </c:pt>
                <c:pt idx="162">
                  <c:v>0.62944523669650998</c:v>
                </c:pt>
                <c:pt idx="163">
                  <c:v>0.63095609362213267</c:v>
                </c:pt>
                <c:pt idx="164">
                  <c:v>0.63246101998953053</c:v>
                </c:pt>
                <c:pt idx="165">
                  <c:v>0.63396103570362117</c:v>
                </c:pt>
                <c:pt idx="166">
                  <c:v>0.63545950267320706</c:v>
                </c:pt>
                <c:pt idx="167">
                  <c:v>0.63695558986465184</c:v>
                </c:pt>
                <c:pt idx="168">
                  <c:v>0.63845137486204695</c:v>
                </c:pt>
                <c:pt idx="169">
                  <c:v>0.63994228698039102</c:v>
                </c:pt>
                <c:pt idx="170">
                  <c:v>0.6414230378238146</c:v>
                </c:pt>
                <c:pt idx="171">
                  <c:v>0.64288104856499984</c:v>
                </c:pt>
                <c:pt idx="172">
                  <c:v>0.64433225994006749</c:v>
                </c:pt>
                <c:pt idx="173">
                  <c:v>0.64576318653955034</c:v>
                </c:pt>
                <c:pt idx="174">
                  <c:v>0.64719105342428029</c:v>
                </c:pt>
                <c:pt idx="175">
                  <c:v>0.6486070969668164</c:v>
                </c:pt>
                <c:pt idx="176">
                  <c:v>0.65001653001451598</c:v>
                </c:pt>
                <c:pt idx="177">
                  <c:v>0.65139249507121366</c:v>
                </c:pt>
                <c:pt idx="178">
                  <c:v>0.65276203850435566</c:v>
                </c:pt>
                <c:pt idx="179">
                  <c:v>0.65412425373179295</c:v>
                </c:pt>
                <c:pt idx="180">
                  <c:v>0.65545390755037736</c:v>
                </c:pt>
                <c:pt idx="181">
                  <c:v>0.65678318362639976</c:v>
                </c:pt>
                <c:pt idx="182">
                  <c:v>0.65810713353229644</c:v>
                </c:pt>
                <c:pt idx="183">
                  <c:v>0.65942420852356298</c:v>
                </c:pt>
                <c:pt idx="184">
                  <c:v>0.66073969699606883</c:v>
                </c:pt>
                <c:pt idx="185">
                  <c:v>0.66204759284307635</c:v>
                </c:pt>
                <c:pt idx="186">
                  <c:v>0.66334256989446017</c:v>
                </c:pt>
                <c:pt idx="187">
                  <c:v>0.66463516716770277</c:v>
                </c:pt>
                <c:pt idx="188">
                  <c:v>0.66718976456665813</c:v>
                </c:pt>
                <c:pt idx="189">
                  <c:v>0.66718976456665813</c:v>
                </c:pt>
                <c:pt idx="190">
                  <c:v>0.66846559007014361</c:v>
                </c:pt>
                <c:pt idx="191">
                  <c:v>0.66973480507879246</c:v>
                </c:pt>
                <c:pt idx="192">
                  <c:v>0.67100213137463072</c:v>
                </c:pt>
                <c:pt idx="193">
                  <c:v>0.67225884310447404</c:v>
                </c:pt>
                <c:pt idx="194">
                  <c:v>0.67351483712344939</c:v>
                </c:pt>
                <c:pt idx="195">
                  <c:v>0.67476803584746525</c:v>
                </c:pt>
                <c:pt idx="196">
                  <c:v>0.67601213097573454</c:v>
                </c:pt>
                <c:pt idx="197">
                  <c:v>0.67724122972428857</c:v>
                </c:pt>
                <c:pt idx="198">
                  <c:v>0.67846492675420456</c:v>
                </c:pt>
                <c:pt idx="199">
                  <c:v>0.67967785812110082</c:v>
                </c:pt>
                <c:pt idx="200">
                  <c:v>0.68088897632369894</c:v>
                </c:pt>
                <c:pt idx="201">
                  <c:v>0.68209960346096632</c:v>
                </c:pt>
                <c:pt idx="202">
                  <c:v>0.68330667981814996</c:v>
                </c:pt>
                <c:pt idx="203">
                  <c:v>0.68451243407636631</c:v>
                </c:pt>
                <c:pt idx="204">
                  <c:v>0.68570674273495114</c:v>
                </c:pt>
                <c:pt idx="205">
                  <c:v>0.68808017480112438</c:v>
                </c:pt>
                <c:pt idx="206">
                  <c:v>0.68808017480112438</c:v>
                </c:pt>
                <c:pt idx="207">
                  <c:v>0.68925873159486972</c:v>
                </c:pt>
                <c:pt idx="208">
                  <c:v>0.69043366206001888</c:v>
                </c:pt>
                <c:pt idx="209">
                  <c:v>0.69160689268363851</c:v>
                </c:pt>
                <c:pt idx="210">
                  <c:v>0.69277370168370256</c:v>
                </c:pt>
                <c:pt idx="211">
                  <c:v>0.69393548670769079</c:v>
                </c:pt>
                <c:pt idx="212">
                  <c:v>0.69508752597357681</c:v>
                </c:pt>
                <c:pt idx="213">
                  <c:v>0.69623337026144438</c:v>
                </c:pt>
                <c:pt idx="214">
                  <c:v>0.69736920437141636</c:v>
                </c:pt>
                <c:pt idx="215">
                  <c:v>0.69849672814502228</c:v>
                </c:pt>
                <c:pt idx="216">
                  <c:v>0.69961341070709593</c:v>
                </c:pt>
                <c:pt idx="217">
                  <c:v>0.70072476709904408</c:v>
                </c:pt>
                <c:pt idx="218">
                  <c:v>0.70183533023161171</c:v>
                </c:pt>
                <c:pt idx="219">
                  <c:v>0.70292481532921436</c:v>
                </c:pt>
                <c:pt idx="220">
                  <c:v>0.70400274150441688</c:v>
                </c:pt>
                <c:pt idx="221">
                  <c:v>0.70508006329151995</c:v>
                </c:pt>
                <c:pt idx="222">
                  <c:v>0.70615402316982034</c:v>
                </c:pt>
                <c:pt idx="223">
                  <c:v>0.70722545217295463</c:v>
                </c:pt>
                <c:pt idx="224">
                  <c:v>0.70829385923559218</c:v>
                </c:pt>
                <c:pt idx="225">
                  <c:v>0.70935909326070812</c:v>
                </c:pt>
                <c:pt idx="226">
                  <c:v>0.71042251412152602</c:v>
                </c:pt>
                <c:pt idx="227">
                  <c:v>0.71148582165957519</c:v>
                </c:pt>
                <c:pt idx="228">
                  <c:v>0.71254894032634342</c:v>
                </c:pt>
                <c:pt idx="229">
                  <c:v>0.71359868690641337</c:v>
                </c:pt>
                <c:pt idx="230">
                  <c:v>0.71464488270639959</c:v>
                </c:pt>
                <c:pt idx="231">
                  <c:v>0.71568450578580534</c:v>
                </c:pt>
                <c:pt idx="232">
                  <c:v>0.71672344892859918</c:v>
                </c:pt>
                <c:pt idx="233">
                  <c:v>0.71774834004808308</c:v>
                </c:pt>
                <c:pt idx="234">
                  <c:v>0.7187706625181447</c:v>
                </c:pt>
                <c:pt idx="235">
                  <c:v>0.71978490129737738</c:v>
                </c:pt>
                <c:pt idx="236">
                  <c:v>0.72079498490842708</c:v>
                </c:pt>
                <c:pt idx="237">
                  <c:v>0.72179449172773802</c:v>
                </c:pt>
                <c:pt idx="238">
                  <c:v>0.72277885107030881</c:v>
                </c:pt>
                <c:pt idx="239">
                  <c:v>0.72376158611986263</c:v>
                </c:pt>
                <c:pt idx="240">
                  <c:v>0.72473978825867125</c:v>
                </c:pt>
                <c:pt idx="241">
                  <c:v>0.72571617723318183</c:v>
                </c:pt>
                <c:pt idx="242">
                  <c:v>0.72667262140041355</c:v>
                </c:pt>
                <c:pt idx="243">
                  <c:v>0.72762698798355374</c:v>
                </c:pt>
                <c:pt idx="244">
                  <c:v>0.72856095646834074</c:v>
                </c:pt>
                <c:pt idx="245">
                  <c:v>0.72948219502878497</c:v>
                </c:pt>
                <c:pt idx="246">
                  <c:v>0.73040124268236906</c:v>
                </c:pt>
                <c:pt idx="247">
                  <c:v>0.73130952467293331</c:v>
                </c:pt>
                <c:pt idx="248">
                  <c:v>0.73221384036659565</c:v>
                </c:pt>
                <c:pt idx="249">
                  <c:v>0.73311456750591797</c:v>
                </c:pt>
                <c:pt idx="250">
                  <c:v>0.73400619104949372</c:v>
                </c:pt>
                <c:pt idx="251">
                  <c:v>0.73489373497339883</c:v>
                </c:pt>
                <c:pt idx="252">
                  <c:v>0.73578003234684908</c:v>
                </c:pt>
                <c:pt idx="253">
                  <c:v>0.73666138129273573</c:v>
                </c:pt>
                <c:pt idx="254">
                  <c:v>0.73754242804457271</c:v>
                </c:pt>
                <c:pt idx="255">
                  <c:v>0.7384199995648385</c:v>
                </c:pt>
                <c:pt idx="256">
                  <c:v>0.73929394475650811</c:v>
                </c:pt>
                <c:pt idx="257">
                  <c:v>0.74016558571854885</c:v>
                </c:pt>
                <c:pt idx="258">
                  <c:v>0.74102955850657914</c:v>
                </c:pt>
                <c:pt idx="259">
                  <c:v>0.74189292690650999</c:v>
                </c:pt>
                <c:pt idx="260">
                  <c:v>0.74275055361949693</c:v>
                </c:pt>
                <c:pt idx="261">
                  <c:v>0.74360632939392957</c:v>
                </c:pt>
                <c:pt idx="262">
                  <c:v>0.74445670344972426</c:v>
                </c:pt>
                <c:pt idx="263">
                  <c:v>0.74530654866593204</c:v>
                </c:pt>
                <c:pt idx="264">
                  <c:v>0.7461553739772222</c:v>
                </c:pt>
                <c:pt idx="265">
                  <c:v>0.74700272609252005</c:v>
                </c:pt>
                <c:pt idx="266">
                  <c:v>0.74784097461207144</c:v>
                </c:pt>
                <c:pt idx="267">
                  <c:v>0.74867412360703456</c:v>
                </c:pt>
                <c:pt idx="268">
                  <c:v>0.74948800773133062</c:v>
                </c:pt>
                <c:pt idx="269">
                  <c:v>0.7502925238400866</c:v>
                </c:pt>
                <c:pt idx="270">
                  <c:v>0.75109348916875884</c:v>
                </c:pt>
                <c:pt idx="271">
                  <c:v>0.75189400120635663</c:v>
                </c:pt>
                <c:pt idx="272">
                  <c:v>0.75269428659841719</c:v>
                </c:pt>
                <c:pt idx="273">
                  <c:v>0.75349207888956782</c:v>
                </c:pt>
                <c:pt idx="274">
                  <c:v>0.75428956898666877</c:v>
                </c:pt>
                <c:pt idx="275">
                  <c:v>0.75508539701649657</c:v>
                </c:pt>
                <c:pt idx="276">
                  <c:v>0.75587797646029031</c:v>
                </c:pt>
                <c:pt idx="277">
                  <c:v>0.75666606076759502</c:v>
                </c:pt>
                <c:pt idx="278">
                  <c:v>0.75744881890477422</c:v>
                </c:pt>
                <c:pt idx="279">
                  <c:v>0.75823029271724229</c:v>
                </c:pt>
                <c:pt idx="280">
                  <c:v>0.75900028315582246</c:v>
                </c:pt>
                <c:pt idx="281">
                  <c:v>0.75976381419659089</c:v>
                </c:pt>
                <c:pt idx="282">
                  <c:v>0.76052670307500381</c:v>
                </c:pt>
                <c:pt idx="283">
                  <c:v>0.76128596562482043</c:v>
                </c:pt>
                <c:pt idx="284">
                  <c:v>0.7620357090620723</c:v>
                </c:pt>
                <c:pt idx="285">
                  <c:v>0.762782732752877</c:v>
                </c:pt>
                <c:pt idx="286">
                  <c:v>0.76352945424963214</c:v>
                </c:pt>
                <c:pt idx="287">
                  <c:v>0.7642758735523375</c:v>
                </c:pt>
                <c:pt idx="288">
                  <c:v>0.76501020509305573</c:v>
                </c:pt>
                <c:pt idx="289">
                  <c:v>0.7657404570141032</c:v>
                </c:pt>
                <c:pt idx="290">
                  <c:v>0.76646995345002666</c:v>
                </c:pt>
                <c:pt idx="291">
                  <c:v>0.76719771227016442</c:v>
                </c:pt>
                <c:pt idx="292">
                  <c:v>0.76791561200943137</c:v>
                </c:pt>
                <c:pt idx="293">
                  <c:v>0.76862999874287075</c:v>
                </c:pt>
                <c:pt idx="294">
                  <c:v>0.76934313892585526</c:v>
                </c:pt>
                <c:pt idx="295">
                  <c:v>0.77004619338243185</c:v>
                </c:pt>
                <c:pt idx="296">
                  <c:v>0.77074788796578486</c:v>
                </c:pt>
                <c:pt idx="297">
                  <c:v>0.77143587049413365</c:v>
                </c:pt>
                <c:pt idx="298">
                  <c:v>0.7721223042779779</c:v>
                </c:pt>
                <c:pt idx="299">
                  <c:v>0.77280854919054098</c:v>
                </c:pt>
                <c:pt idx="300">
                  <c:v>0.77349392529521133</c:v>
                </c:pt>
                <c:pt idx="301">
                  <c:v>0.77485984239975714</c:v>
                </c:pt>
                <c:pt idx="302">
                  <c:v>0.77485984239975714</c:v>
                </c:pt>
                <c:pt idx="303">
                  <c:v>0.77553951459173986</c:v>
                </c:pt>
                <c:pt idx="304">
                  <c:v>0.77620453037231307</c:v>
                </c:pt>
                <c:pt idx="305">
                  <c:v>0.77686894176478705</c:v>
                </c:pt>
                <c:pt idx="306">
                  <c:v>0.77753089783060725</c:v>
                </c:pt>
                <c:pt idx="307">
                  <c:v>0.77819179621725365</c:v>
                </c:pt>
                <c:pt idx="308">
                  <c:v>0.77885235463559421</c:v>
                </c:pt>
                <c:pt idx="309">
                  <c:v>0.77951038217876867</c:v>
                </c:pt>
                <c:pt idx="310">
                  <c:v>0.78016614326657052</c:v>
                </c:pt>
                <c:pt idx="311">
                  <c:v>0.78082129996627303</c:v>
                </c:pt>
                <c:pt idx="312">
                  <c:v>0.78147641889171937</c:v>
                </c:pt>
                <c:pt idx="313">
                  <c:v>0.78212881807071855</c:v>
                </c:pt>
                <c:pt idx="314">
                  <c:v>0.78278065063587465</c:v>
                </c:pt>
                <c:pt idx="315">
                  <c:v>0.78343180326441897</c:v>
                </c:pt>
                <c:pt idx="316">
                  <c:v>0.78408068943759068</c:v>
                </c:pt>
                <c:pt idx="317">
                  <c:v>0.78472851793158849</c:v>
                </c:pt>
                <c:pt idx="318">
                  <c:v>0.78537370222765168</c:v>
                </c:pt>
                <c:pt idx="319">
                  <c:v>0.78601835768412787</c:v>
                </c:pt>
                <c:pt idx="320">
                  <c:v>0.78665712035663538</c:v>
                </c:pt>
                <c:pt idx="321">
                  <c:v>0.7872933143797205</c:v>
                </c:pt>
                <c:pt idx="322">
                  <c:v>0.78792867736916916</c:v>
                </c:pt>
                <c:pt idx="323">
                  <c:v>0.78856252938836935</c:v>
                </c:pt>
                <c:pt idx="324">
                  <c:v>0.78919207514236167</c:v>
                </c:pt>
                <c:pt idx="325">
                  <c:v>0.78982033657164274</c:v>
                </c:pt>
                <c:pt idx="326">
                  <c:v>0.79044244079716175</c:v>
                </c:pt>
                <c:pt idx="327">
                  <c:v>0.79106435615139958</c:v>
                </c:pt>
                <c:pt idx="328">
                  <c:v>0.79168532714923223</c:v>
                </c:pt>
                <c:pt idx="329">
                  <c:v>0.79230542933917203</c:v>
                </c:pt>
                <c:pt idx="330">
                  <c:v>0.79291861884022552</c:v>
                </c:pt>
                <c:pt idx="331">
                  <c:v>0.79352999517698086</c:v>
                </c:pt>
                <c:pt idx="332">
                  <c:v>0.79414103154543025</c:v>
                </c:pt>
                <c:pt idx="333">
                  <c:v>0.79474957481296993</c:v>
                </c:pt>
                <c:pt idx="334">
                  <c:v>0.79535789143497226</c:v>
                </c:pt>
                <c:pt idx="335">
                  <c:v>0.79596530147482558</c:v>
                </c:pt>
                <c:pt idx="336">
                  <c:v>0.79656931183162027</c:v>
                </c:pt>
                <c:pt idx="337">
                  <c:v>0.79717181121816638</c:v>
                </c:pt>
                <c:pt idx="338">
                  <c:v>0.79777211969785211</c:v>
                </c:pt>
                <c:pt idx="339">
                  <c:v>0.79837227708051328</c:v>
                </c:pt>
                <c:pt idx="340">
                  <c:v>0.79896831706924742</c:v>
                </c:pt>
                <c:pt idx="341">
                  <c:v>0.79956288386198948</c:v>
                </c:pt>
                <c:pt idx="342">
                  <c:v>0.80015571303894584</c:v>
                </c:pt>
                <c:pt idx="343">
                  <c:v>0.80074740898821584</c:v>
                </c:pt>
                <c:pt idx="344">
                  <c:v>0.80133521418909637</c:v>
                </c:pt>
                <c:pt idx="345">
                  <c:v>0.80191905309307487</c:v>
                </c:pt>
                <c:pt idx="346">
                  <c:v>0.80249987005655654</c:v>
                </c:pt>
                <c:pt idx="347">
                  <c:v>0.80308053592301343</c:v>
                </c:pt>
                <c:pt idx="348">
                  <c:v>0.80365935085091589</c:v>
                </c:pt>
                <c:pt idx="349">
                  <c:v>0.80481335437812485</c:v>
                </c:pt>
                <c:pt idx="350">
                  <c:v>0.80481335437812485</c:v>
                </c:pt>
                <c:pt idx="351">
                  <c:v>0.80538601210226501</c:v>
                </c:pt>
                <c:pt idx="352">
                  <c:v>0.80595768769574405</c:v>
                </c:pt>
                <c:pt idx="353">
                  <c:v>0.80652611470318891</c:v>
                </c:pt>
                <c:pt idx="354">
                  <c:v>0.80709423951658399</c:v>
                </c:pt>
                <c:pt idx="355">
                  <c:v>0.80765745367667197</c:v>
                </c:pt>
                <c:pt idx="356">
                  <c:v>0.80821870357543701</c:v>
                </c:pt>
                <c:pt idx="357">
                  <c:v>0.80877753592180457</c:v>
                </c:pt>
                <c:pt idx="358">
                  <c:v>0.8093313442920963</c:v>
                </c:pt>
                <c:pt idx="359">
                  <c:v>0.80988481269408208</c:v>
                </c:pt>
                <c:pt idx="360">
                  <c:v>0.81043771448222468</c:v>
                </c:pt>
                <c:pt idx="361">
                  <c:v>0.81153868295371512</c:v>
                </c:pt>
                <c:pt idx="362">
                  <c:v>0.81153868295371512</c:v>
                </c:pt>
                <c:pt idx="363">
                  <c:v>0.81208829838156749</c:v>
                </c:pt>
                <c:pt idx="364">
                  <c:v>0.81263768716388252</c:v>
                </c:pt>
                <c:pt idx="365">
                  <c:v>0.81318288300375852</c:v>
                </c:pt>
                <c:pt idx="366">
                  <c:v>0.81372705893871666</c:v>
                </c:pt>
                <c:pt idx="367">
                  <c:v>0.81427100822813758</c:v>
                </c:pt>
                <c:pt idx="368">
                  <c:v>0.81481227554536761</c:v>
                </c:pt>
                <c:pt idx="369">
                  <c:v>0.81534957656569573</c:v>
                </c:pt>
                <c:pt idx="370">
                  <c:v>0.81588536661577526</c:v>
                </c:pt>
                <c:pt idx="371">
                  <c:v>0.81641737924023383</c:v>
                </c:pt>
                <c:pt idx="372">
                  <c:v>0.81694840973403093</c:v>
                </c:pt>
                <c:pt idx="373">
                  <c:v>0.81747777816055478</c:v>
                </c:pt>
                <c:pt idx="374">
                  <c:v>0.81800631555344228</c:v>
                </c:pt>
                <c:pt idx="375">
                  <c:v>0.81853470184930466</c:v>
                </c:pt>
                <c:pt idx="376">
                  <c:v>0.81905915962252129</c:v>
                </c:pt>
                <c:pt idx="377">
                  <c:v>0.81957950000181101</c:v>
                </c:pt>
                <c:pt idx="378">
                  <c:v>0.82009874492767076</c:v>
                </c:pt>
                <c:pt idx="379">
                  <c:v>0.82061780098224946</c:v>
                </c:pt>
                <c:pt idx="380">
                  <c:v>0.82113598822893541</c:v>
                </c:pt>
                <c:pt idx="381">
                  <c:v>0.82165130463214919</c:v>
                </c:pt>
                <c:pt idx="382">
                  <c:v>0.82216477009680877</c:v>
                </c:pt>
                <c:pt idx="383">
                  <c:v>0.82267668681696382</c:v>
                </c:pt>
                <c:pt idx="384">
                  <c:v>0.82318626153323382</c:v>
                </c:pt>
                <c:pt idx="385">
                  <c:v>0.82369451415053652</c:v>
                </c:pt>
                <c:pt idx="386">
                  <c:v>0.82420114247482201</c:v>
                </c:pt>
                <c:pt idx="387">
                  <c:v>0.82470761970208284</c:v>
                </c:pt>
                <c:pt idx="388">
                  <c:v>0.82521349254124432</c:v>
                </c:pt>
                <c:pt idx="389">
                  <c:v>0.82571528576073505</c:v>
                </c:pt>
                <c:pt idx="390">
                  <c:v>0.82621401926547278</c:v>
                </c:pt>
                <c:pt idx="391">
                  <c:v>0.82671112847719352</c:v>
                </c:pt>
                <c:pt idx="392">
                  <c:v>0.82719988957829194</c:v>
                </c:pt>
                <c:pt idx="393">
                  <c:v>0.82768853735662173</c:v>
                </c:pt>
                <c:pt idx="394">
                  <c:v>0.82817635410131485</c:v>
                </c:pt>
                <c:pt idx="395">
                  <c:v>0.82866367978067734</c:v>
                </c:pt>
                <c:pt idx="396">
                  <c:v>0.82914813461656789</c:v>
                </c:pt>
                <c:pt idx="397">
                  <c:v>0.82963149399902836</c:v>
                </c:pt>
                <c:pt idx="398">
                  <c:v>0.83011247360334761</c:v>
                </c:pt>
                <c:pt idx="399">
                  <c:v>0.83059318878787325</c:v>
                </c:pt>
                <c:pt idx="400">
                  <c:v>0.83107292184173753</c:v>
                </c:pt>
                <c:pt idx="401">
                  <c:v>0.83155220160452736</c:v>
                </c:pt>
                <c:pt idx="402">
                  <c:v>0.83203087697921763</c:v>
                </c:pt>
                <c:pt idx="403">
                  <c:v>0.83250494389465046</c:v>
                </c:pt>
                <c:pt idx="404">
                  <c:v>0.83297500673892499</c:v>
                </c:pt>
                <c:pt idx="405">
                  <c:v>0.83344491848617475</c:v>
                </c:pt>
                <c:pt idx="406">
                  <c:v>0.83438051126397861</c:v>
                </c:pt>
                <c:pt idx="407">
                  <c:v>0.83438051126397861</c:v>
                </c:pt>
                <c:pt idx="408">
                  <c:v>0.83484589010048316</c:v>
                </c:pt>
                <c:pt idx="409">
                  <c:v>0.83531070232314453</c:v>
                </c:pt>
                <c:pt idx="410">
                  <c:v>0.8362293722341666</c:v>
                </c:pt>
                <c:pt idx="411">
                  <c:v>0.8362293722341666</c:v>
                </c:pt>
                <c:pt idx="412">
                  <c:v>0.83668655405707348</c:v>
                </c:pt>
                <c:pt idx="413">
                  <c:v>0.83714324481464986</c:v>
                </c:pt>
                <c:pt idx="414">
                  <c:v>0.83759351394867043</c:v>
                </c:pt>
                <c:pt idx="415">
                  <c:v>0.83804193214413691</c:v>
                </c:pt>
                <c:pt idx="416">
                  <c:v>0.83848955708022288</c:v>
                </c:pt>
                <c:pt idx="417">
                  <c:v>0.83893650207969706</c:v>
                </c:pt>
                <c:pt idx="418">
                  <c:v>0.839383220433634</c:v>
                </c:pt>
                <c:pt idx="419">
                  <c:v>0.83982789897773569</c:v>
                </c:pt>
                <c:pt idx="420">
                  <c:v>0.84070788805039876</c:v>
                </c:pt>
                <c:pt idx="421">
                  <c:v>0.84070788805039876</c:v>
                </c:pt>
                <c:pt idx="422">
                  <c:v>0.84114648493925059</c:v>
                </c:pt>
                <c:pt idx="423">
                  <c:v>0.84158300424401089</c:v>
                </c:pt>
                <c:pt idx="424">
                  <c:v>0.84201876806364706</c:v>
                </c:pt>
                <c:pt idx="425">
                  <c:v>0.84245271871898508</c:v>
                </c:pt>
                <c:pt idx="426">
                  <c:v>0.84288651827729832</c:v>
                </c:pt>
                <c:pt idx="427">
                  <c:v>0.84332016673858656</c:v>
                </c:pt>
                <c:pt idx="428">
                  <c:v>0.84375158651875859</c:v>
                </c:pt>
                <c:pt idx="429">
                  <c:v>0.84418206194252532</c:v>
                </c:pt>
                <c:pt idx="430">
                  <c:v>0.84460732451893505</c:v>
                </c:pt>
                <c:pt idx="431">
                  <c:v>0.84503111389935237</c:v>
                </c:pt>
                <c:pt idx="432">
                  <c:v>0.84545418556890206</c:v>
                </c:pt>
                <c:pt idx="433">
                  <c:v>0.84587687949588952</c:v>
                </c:pt>
                <c:pt idx="434">
                  <c:v>0.84629572044874357</c:v>
                </c:pt>
                <c:pt idx="435">
                  <c:v>0.84671214384920024</c:v>
                </c:pt>
                <c:pt idx="436">
                  <c:v>0.84712690518238365</c:v>
                </c:pt>
                <c:pt idx="437">
                  <c:v>0.84753958893147552</c:v>
                </c:pt>
                <c:pt idx="438">
                  <c:v>0.84795117722713742</c:v>
                </c:pt>
                <c:pt idx="439">
                  <c:v>0.8483583837090789</c:v>
                </c:pt>
                <c:pt idx="440">
                  <c:v>0.8487647591573837</c:v>
                </c:pt>
                <c:pt idx="441">
                  <c:v>0.84917026579779575</c:v>
                </c:pt>
                <c:pt idx="442">
                  <c:v>0.84957558356692675</c:v>
                </c:pt>
                <c:pt idx="443">
                  <c:v>0.85038470813494038</c:v>
                </c:pt>
                <c:pt idx="444">
                  <c:v>0.85038470813494038</c:v>
                </c:pt>
                <c:pt idx="445">
                  <c:v>0.85078836383679812</c:v>
                </c:pt>
                <c:pt idx="446">
                  <c:v>0.85118801546749767</c:v>
                </c:pt>
                <c:pt idx="447">
                  <c:v>0.85158464515770038</c:v>
                </c:pt>
                <c:pt idx="448">
                  <c:v>0.85198070823406002</c:v>
                </c:pt>
                <c:pt idx="449">
                  <c:v>0.85237597805103915</c:v>
                </c:pt>
                <c:pt idx="450">
                  <c:v>0.85276996354330725</c:v>
                </c:pt>
                <c:pt idx="451">
                  <c:v>0.85316221141978965</c:v>
                </c:pt>
                <c:pt idx="452">
                  <c:v>0.85355249503494923</c:v>
                </c:pt>
                <c:pt idx="453">
                  <c:v>0.85394258977882775</c:v>
                </c:pt>
                <c:pt idx="454">
                  <c:v>0.85433128687522641</c:v>
                </c:pt>
                <c:pt idx="455">
                  <c:v>0.85471749087071525</c:v>
                </c:pt>
                <c:pt idx="456">
                  <c:v>0.8551016550563687</c:v>
                </c:pt>
                <c:pt idx="457">
                  <c:v>0.85548468601433592</c:v>
                </c:pt>
                <c:pt idx="458">
                  <c:v>0.85586545051693064</c:v>
                </c:pt>
                <c:pt idx="459">
                  <c:v>0.85624564840568207</c:v>
                </c:pt>
                <c:pt idx="460">
                  <c:v>0.85662561964889627</c:v>
                </c:pt>
                <c:pt idx="461">
                  <c:v>0.85700321111396938</c:v>
                </c:pt>
                <c:pt idx="462">
                  <c:v>0.8577532567452707</c:v>
                </c:pt>
                <c:pt idx="463">
                  <c:v>0.8577532567452707</c:v>
                </c:pt>
                <c:pt idx="464">
                  <c:v>0.85812722188174761</c:v>
                </c:pt>
                <c:pt idx="465">
                  <c:v>0.85850096037268719</c:v>
                </c:pt>
                <c:pt idx="466">
                  <c:v>0.85887299902209724</c:v>
                </c:pt>
                <c:pt idx="467">
                  <c:v>0.85924107137460537</c:v>
                </c:pt>
                <c:pt idx="468">
                  <c:v>0.85960853933901415</c:v>
                </c:pt>
                <c:pt idx="469">
                  <c:v>0.85997544068957987</c:v>
                </c:pt>
                <c:pt idx="470">
                  <c:v>0.8603389801313428</c:v>
                </c:pt>
                <c:pt idx="471">
                  <c:v>0.86070206628203139</c:v>
                </c:pt>
                <c:pt idx="472">
                  <c:v>0.86106379255949628</c:v>
                </c:pt>
                <c:pt idx="473">
                  <c:v>0.861422799090514</c:v>
                </c:pt>
                <c:pt idx="474">
                  <c:v>0.86178165452450706</c:v>
                </c:pt>
                <c:pt idx="475">
                  <c:v>0.8621371858239536</c:v>
                </c:pt>
                <c:pt idx="476">
                  <c:v>0.8624922260580693</c:v>
                </c:pt>
                <c:pt idx="477">
                  <c:v>0.86284613306449875</c:v>
                </c:pt>
                <c:pt idx="478">
                  <c:v>0.8631993979085727</c:v>
                </c:pt>
                <c:pt idx="479">
                  <c:v>0.86355069849132371</c:v>
                </c:pt>
                <c:pt idx="480">
                  <c:v>0.86390181020279366</c:v>
                </c:pt>
                <c:pt idx="481">
                  <c:v>0.86425114652422175</c:v>
                </c:pt>
                <c:pt idx="482">
                  <c:v>0.86459866968135179</c:v>
                </c:pt>
                <c:pt idx="483">
                  <c:v>0.86494611728996929</c:v>
                </c:pt>
                <c:pt idx="484">
                  <c:v>0.86529209170259469</c:v>
                </c:pt>
                <c:pt idx="485">
                  <c:v>0.86563156894315207</c:v>
                </c:pt>
                <c:pt idx="486">
                  <c:v>0.86597040402135383</c:v>
                </c:pt>
                <c:pt idx="487">
                  <c:v>0.86630825696889413</c:v>
                </c:pt>
                <c:pt idx="488">
                  <c:v>0.86664475004321084</c:v>
                </c:pt>
                <c:pt idx="489">
                  <c:v>0.86698063872942832</c:v>
                </c:pt>
                <c:pt idx="490">
                  <c:v>0.86731033243762745</c:v>
                </c:pt>
                <c:pt idx="491">
                  <c:v>0.86763942175772713</c:v>
                </c:pt>
                <c:pt idx="492">
                  <c:v>0.86796805778675234</c:v>
                </c:pt>
                <c:pt idx="493">
                  <c:v>0.86829559836234738</c:v>
                </c:pt>
                <c:pt idx="494">
                  <c:v>0.86861879489847837</c:v>
                </c:pt>
                <c:pt idx="495">
                  <c:v>0.86894165146630342</c:v>
                </c:pt>
                <c:pt idx="496">
                  <c:v>0.8692637903232604</c:v>
                </c:pt>
                <c:pt idx="497">
                  <c:v>0.86958532479211825</c:v>
                </c:pt>
                <c:pt idx="498">
                  <c:v>0.86990640596990143</c:v>
                </c:pt>
                <c:pt idx="499">
                  <c:v>0.87022726050214727</c:v>
                </c:pt>
                <c:pt idx="500">
                  <c:v>0.87054694403245059</c:v>
                </c:pt>
                <c:pt idx="501">
                  <c:v>0.87086579652911744</c:v>
                </c:pt>
                <c:pt idx="502">
                  <c:v>0.87118310028127965</c:v>
                </c:pt>
                <c:pt idx="503">
                  <c:v>0.87149949745129285</c:v>
                </c:pt>
                <c:pt idx="504">
                  <c:v>0.8718128726808092</c:v>
                </c:pt>
                <c:pt idx="505">
                  <c:v>0.87212409477772168</c:v>
                </c:pt>
                <c:pt idx="506">
                  <c:v>0.87274570793790973</c:v>
                </c:pt>
                <c:pt idx="507">
                  <c:v>0.87274570793790973</c:v>
                </c:pt>
                <c:pt idx="508">
                  <c:v>0.87305451248242472</c:v>
                </c:pt>
                <c:pt idx="509">
                  <c:v>0.87336184383094762</c:v>
                </c:pt>
                <c:pt idx="510">
                  <c:v>0.87366781530624682</c:v>
                </c:pt>
                <c:pt idx="511">
                  <c:v>0.87397291797365328</c:v>
                </c:pt>
                <c:pt idx="512">
                  <c:v>0.87427745402721668</c:v>
                </c:pt>
                <c:pt idx="513">
                  <c:v>0.87488184212657327</c:v>
                </c:pt>
                <c:pt idx="514">
                  <c:v>0.87488184212657327</c:v>
                </c:pt>
                <c:pt idx="515">
                  <c:v>0.87548471925568139</c:v>
                </c:pt>
                <c:pt idx="516">
                  <c:v>0.87548471925568139</c:v>
                </c:pt>
                <c:pt idx="517">
                  <c:v>0.87578343807378833</c:v>
                </c:pt>
                <c:pt idx="518">
                  <c:v>0.87608177914933316</c:v>
                </c:pt>
                <c:pt idx="519">
                  <c:v>0.87637891144867941</c:v>
                </c:pt>
                <c:pt idx="520">
                  <c:v>0.87667506161736408</c:v>
                </c:pt>
                <c:pt idx="521">
                  <c:v>0.87697075849497419</c:v>
                </c:pt>
                <c:pt idx="522">
                  <c:v>0.87726569988746017</c:v>
                </c:pt>
                <c:pt idx="523">
                  <c:v>0.87756003689184692</c:v>
                </c:pt>
                <c:pt idx="524">
                  <c:v>0.87785414725069633</c:v>
                </c:pt>
                <c:pt idx="525">
                  <c:v>0.87814689773632215</c:v>
                </c:pt>
                <c:pt idx="526">
                  <c:v>0.87843723066955059</c:v>
                </c:pt>
                <c:pt idx="527">
                  <c:v>0.87872677034339863</c:v>
                </c:pt>
                <c:pt idx="528">
                  <c:v>0.87901513901530404</c:v>
                </c:pt>
                <c:pt idx="529">
                  <c:v>0.87959180081060251</c:v>
                </c:pt>
                <c:pt idx="530">
                  <c:v>0.87959180081060251</c:v>
                </c:pt>
                <c:pt idx="531">
                  <c:v>0.87987945177163984</c:v>
                </c:pt>
                <c:pt idx="532">
                  <c:v>0.88016585618222254</c:v>
                </c:pt>
                <c:pt idx="533">
                  <c:v>0.88045173175321823</c:v>
                </c:pt>
                <c:pt idx="534">
                  <c:v>0.88073583193417215</c:v>
                </c:pt>
                <c:pt idx="535">
                  <c:v>0.88101755233698464</c:v>
                </c:pt>
                <c:pt idx="536">
                  <c:v>0.88129496647458927</c:v>
                </c:pt>
                <c:pt idx="537">
                  <c:v>0.88156830099252326</c:v>
                </c:pt>
                <c:pt idx="538">
                  <c:v>0.88184118221938279</c:v>
                </c:pt>
                <c:pt idx="539">
                  <c:v>0.88211398789772988</c:v>
                </c:pt>
                <c:pt idx="540">
                  <c:v>0.8823852826058286</c:v>
                </c:pt>
                <c:pt idx="541">
                  <c:v>0.88265642621690243</c:v>
                </c:pt>
                <c:pt idx="542">
                  <c:v>0.88292704098838926</c:v>
                </c:pt>
                <c:pt idx="543">
                  <c:v>0.8831975046628513</c:v>
                </c:pt>
                <c:pt idx="544">
                  <c:v>0.88346743949772644</c:v>
                </c:pt>
                <c:pt idx="545">
                  <c:v>0.88373692104152701</c:v>
                </c:pt>
                <c:pt idx="546">
                  <c:v>0.88400572264871591</c:v>
                </c:pt>
                <c:pt idx="547">
                  <c:v>0.88427407096483024</c:v>
                </c:pt>
                <c:pt idx="548">
                  <c:v>0.88454015282557186</c:v>
                </c:pt>
                <c:pt idx="549">
                  <c:v>0.88480536587842085</c:v>
                </c:pt>
                <c:pt idx="550">
                  <c:v>0.88507005009168294</c:v>
                </c:pt>
                <c:pt idx="551">
                  <c:v>0.88533446988515141</c:v>
                </c:pt>
                <c:pt idx="552">
                  <c:v>0.88559794532221459</c:v>
                </c:pt>
                <c:pt idx="553">
                  <c:v>0.88585994756328579</c:v>
                </c:pt>
                <c:pt idx="554">
                  <c:v>0.8861205899311333</c:v>
                </c:pt>
                <c:pt idx="555">
                  <c:v>0.88638111897621219</c:v>
                </c:pt>
                <c:pt idx="556">
                  <c:v>0.88663957043719965</c:v>
                </c:pt>
                <c:pt idx="557">
                  <c:v>0.88689605763686408</c:v>
                </c:pt>
                <c:pt idx="558">
                  <c:v>0.88715239373950372</c:v>
                </c:pt>
                <c:pt idx="559">
                  <c:v>0.88740865429363092</c:v>
                </c:pt>
                <c:pt idx="560">
                  <c:v>0.88766476375073322</c:v>
                </c:pt>
                <c:pt idx="561">
                  <c:v>0.88792019327122385</c:v>
                </c:pt>
                <c:pt idx="562">
                  <c:v>0.8881750561778714</c:v>
                </c:pt>
                <c:pt idx="563">
                  <c:v>0.88842912582513844</c:v>
                </c:pt>
                <c:pt idx="564">
                  <c:v>0.88868281772984337</c:v>
                </c:pt>
                <c:pt idx="565">
                  <c:v>0.8889362074404985</c:v>
                </c:pt>
                <c:pt idx="566">
                  <c:v>0.88918899276305452</c:v>
                </c:pt>
                <c:pt idx="567">
                  <c:v>0.8894411359232548</c:v>
                </c:pt>
                <c:pt idx="568">
                  <c:v>0.88994428901596911</c:v>
                </c:pt>
                <c:pt idx="569">
                  <c:v>0.88994428901596911</c:v>
                </c:pt>
                <c:pt idx="570">
                  <c:v>0.89019511007720209</c:v>
                </c:pt>
                <c:pt idx="571">
                  <c:v>0.89044559117012922</c:v>
                </c:pt>
                <c:pt idx="572">
                  <c:v>0.89069546787495701</c:v>
                </c:pt>
                <c:pt idx="573">
                  <c:v>0.89094477796594151</c:v>
                </c:pt>
                <c:pt idx="574">
                  <c:v>0.89119102834217312</c:v>
                </c:pt>
                <c:pt idx="575">
                  <c:v>0.89143561665113147</c:v>
                </c:pt>
                <c:pt idx="576">
                  <c:v>0.89167869398984145</c:v>
                </c:pt>
                <c:pt idx="577">
                  <c:v>0.89192044922958402</c:v>
                </c:pt>
                <c:pt idx="578">
                  <c:v>0.89216144898420247</c:v>
                </c:pt>
                <c:pt idx="579">
                  <c:v>0.89240146660815944</c:v>
                </c:pt>
                <c:pt idx="580">
                  <c:v>0.89264023768166156</c:v>
                </c:pt>
                <c:pt idx="581">
                  <c:v>0.89287889543239485</c:v>
                </c:pt>
                <c:pt idx="582">
                  <c:v>0.89311679769800401</c:v>
                </c:pt>
                <c:pt idx="583">
                  <c:v>0.8933543977695636</c:v>
                </c:pt>
                <c:pt idx="584">
                  <c:v>0.89359184674409831</c:v>
                </c:pt>
                <c:pt idx="585">
                  <c:v>0.8938282380394591</c:v>
                </c:pt>
                <c:pt idx="586">
                  <c:v>0.89406455378630756</c:v>
                </c:pt>
                <c:pt idx="587">
                  <c:v>0.89430022737080039</c:v>
                </c:pt>
                <c:pt idx="588">
                  <c:v>0.89453503214740049</c:v>
                </c:pt>
                <c:pt idx="589">
                  <c:v>0.89476976137548803</c:v>
                </c:pt>
                <c:pt idx="590">
                  <c:v>0.89500252634225275</c:v>
                </c:pt>
                <c:pt idx="591">
                  <c:v>0.89523461137240568</c:v>
                </c:pt>
                <c:pt idx="592">
                  <c:v>0.89546518543231013</c:v>
                </c:pt>
                <c:pt idx="593">
                  <c:v>0.89569572171795842</c:v>
                </c:pt>
                <c:pt idx="594">
                  <c:v>0.89592504922740801</c:v>
                </c:pt>
                <c:pt idx="595">
                  <c:v>0.8961541123170641</c:v>
                </c:pt>
                <c:pt idx="596">
                  <c:v>0.89638302430969541</c:v>
                </c:pt>
                <c:pt idx="597">
                  <c:v>0.89661080307464047</c:v>
                </c:pt>
                <c:pt idx="598">
                  <c:v>0.89683805299999853</c:v>
                </c:pt>
                <c:pt idx="599">
                  <c:v>0.89729134407451594</c:v>
                </c:pt>
                <c:pt idx="600">
                  <c:v>0.89729134407451594</c:v>
                </c:pt>
                <c:pt idx="601">
                  <c:v>0.89751526986532748</c:v>
                </c:pt>
                <c:pt idx="602">
                  <c:v>0.89773896901060191</c:v>
                </c:pt>
                <c:pt idx="603">
                  <c:v>0.89796232818757038</c:v>
                </c:pt>
                <c:pt idx="604">
                  <c:v>0.89818387420024071</c:v>
                </c:pt>
                <c:pt idx="605">
                  <c:v>0.89840379591989417</c:v>
                </c:pt>
                <c:pt idx="606">
                  <c:v>0.89884167509787805</c:v>
                </c:pt>
                <c:pt idx="607">
                  <c:v>0.89884167509787805</c:v>
                </c:pt>
                <c:pt idx="608">
                  <c:v>0.89905982142748964</c:v>
                </c:pt>
                <c:pt idx="609">
                  <c:v>0.8992778544343325</c:v>
                </c:pt>
                <c:pt idx="610">
                  <c:v>0.89949543415010091</c:v>
                </c:pt>
                <c:pt idx="611">
                  <c:v>0.89971199396095158</c:v>
                </c:pt>
                <c:pt idx="612">
                  <c:v>0.89992802493221524</c:v>
                </c:pt>
                <c:pt idx="613">
                  <c:v>0.90014333819261105</c:v>
                </c:pt>
                <c:pt idx="614">
                  <c:v>0.90035819816193219</c:v>
                </c:pt>
                <c:pt idx="615">
                  <c:v>0.90078655822735121</c:v>
                </c:pt>
                <c:pt idx="616">
                  <c:v>0.90078655822735121</c:v>
                </c:pt>
                <c:pt idx="617">
                  <c:v>0.90099915174129974</c:v>
                </c:pt>
                <c:pt idx="618">
                  <c:v>0.90121106531863671</c:v>
                </c:pt>
                <c:pt idx="619">
                  <c:v>0.90142260115341144</c:v>
                </c:pt>
                <c:pt idx="620">
                  <c:v>0.90163319263178099</c:v>
                </c:pt>
                <c:pt idx="621">
                  <c:v>0.90184351969035703</c:v>
                </c:pt>
                <c:pt idx="622">
                  <c:v>0.90205350678062723</c:v>
                </c:pt>
                <c:pt idx="623">
                  <c:v>0.90226258728874842</c:v>
                </c:pt>
                <c:pt idx="624">
                  <c:v>0.90246928801872839</c:v>
                </c:pt>
                <c:pt idx="625">
                  <c:v>0.90267523326358423</c:v>
                </c:pt>
                <c:pt idx="626">
                  <c:v>0.90287989418372872</c:v>
                </c:pt>
                <c:pt idx="627">
                  <c:v>0.90308376184449302</c:v>
                </c:pt>
                <c:pt idx="628">
                  <c:v>0.90328728953695125</c:v>
                </c:pt>
                <c:pt idx="629">
                  <c:v>0.903488550774037</c:v>
                </c:pt>
                <c:pt idx="630">
                  <c:v>0.90368890542897362</c:v>
                </c:pt>
                <c:pt idx="631">
                  <c:v>0.90388835350176133</c:v>
                </c:pt>
                <c:pt idx="632">
                  <c:v>0.90428604087113784</c:v>
                </c:pt>
                <c:pt idx="633">
                  <c:v>0.90428604087113784</c:v>
                </c:pt>
                <c:pt idx="634">
                  <c:v>0.9044843557162392</c:v>
                </c:pt>
                <c:pt idx="635">
                  <c:v>0.90468255723857205</c:v>
                </c:pt>
                <c:pt idx="636">
                  <c:v>0.90488041879259884</c:v>
                </c:pt>
                <c:pt idx="637">
                  <c:v>0.90507820479811329</c:v>
                </c:pt>
                <c:pt idx="638">
                  <c:v>0.90527493312445384</c:v>
                </c:pt>
                <c:pt idx="639">
                  <c:v>0.90547147257951321</c:v>
                </c:pt>
                <c:pt idx="640">
                  <c:v>0.90566793648606037</c:v>
                </c:pt>
                <c:pt idx="641">
                  <c:v>0.90586315384215244</c:v>
                </c:pt>
                <c:pt idx="642">
                  <c:v>0.90624996222574061</c:v>
                </c:pt>
                <c:pt idx="643">
                  <c:v>0.90624996222574061</c:v>
                </c:pt>
                <c:pt idx="644">
                  <c:v>0.90644238428687329</c:v>
                </c:pt>
                <c:pt idx="645">
                  <c:v>0.90663352202329484</c:v>
                </c:pt>
                <c:pt idx="646">
                  <c:v>0.90682360208054247</c:v>
                </c:pt>
                <c:pt idx="647">
                  <c:v>0.90701247336159141</c:v>
                </c:pt>
                <c:pt idx="648">
                  <c:v>0.90720081580305345</c:v>
                </c:pt>
                <c:pt idx="649">
                  <c:v>0.90738908269600294</c:v>
                </c:pt>
                <c:pt idx="650">
                  <c:v>0.90757659410382829</c:v>
                </c:pt>
                <c:pt idx="651">
                  <c:v>0.90776399218888515</c:v>
                </c:pt>
                <c:pt idx="652">
                  <c:v>0.90813841061643652</c:v>
                </c:pt>
                <c:pt idx="653">
                  <c:v>0.90813841061643652</c:v>
                </c:pt>
                <c:pt idx="654">
                  <c:v>0.90832456215103829</c:v>
                </c:pt>
                <c:pt idx="655">
                  <c:v>0.90851041149159051</c:v>
                </c:pt>
                <c:pt idx="656">
                  <c:v>0.90869603418660527</c:v>
                </c:pt>
                <c:pt idx="657">
                  <c:v>0.90888131691331431</c:v>
                </c:pt>
                <c:pt idx="658">
                  <c:v>0.90906648631725473</c:v>
                </c:pt>
                <c:pt idx="659">
                  <c:v>0.90925158017268271</c:v>
                </c:pt>
                <c:pt idx="660">
                  <c:v>0.90943618296277995</c:v>
                </c:pt>
                <c:pt idx="661">
                  <c:v>0.90962067243010858</c:v>
                </c:pt>
                <c:pt idx="662">
                  <c:v>0.90980482192913126</c:v>
                </c:pt>
                <c:pt idx="663">
                  <c:v>0.90998772487769908</c:v>
                </c:pt>
                <c:pt idx="664">
                  <c:v>0.91017028785796095</c:v>
                </c:pt>
                <c:pt idx="665">
                  <c:v>0.9103527375154542</c:v>
                </c:pt>
                <c:pt idx="666">
                  <c:v>0.91053518717294746</c:v>
                </c:pt>
                <c:pt idx="667">
                  <c:v>0.91071725908787859</c:v>
                </c:pt>
                <c:pt idx="668">
                  <c:v>0.91089914213152878</c:v>
                </c:pt>
                <c:pt idx="669">
                  <c:v>0.91107955197918666</c:v>
                </c:pt>
                <c:pt idx="670">
                  <c:v>0.9112585641793649</c:v>
                </c:pt>
                <c:pt idx="671">
                  <c:v>0.91143738750826198</c:v>
                </c:pt>
                <c:pt idx="672">
                  <c:v>0.91161613528864671</c:v>
                </c:pt>
                <c:pt idx="673">
                  <c:v>0.91179329655027064</c:v>
                </c:pt>
                <c:pt idx="674">
                  <c:v>0.91214686358839425</c:v>
                </c:pt>
                <c:pt idx="675">
                  <c:v>0.91214686358839425</c:v>
                </c:pt>
                <c:pt idx="676">
                  <c:v>0.91232330713915011</c:v>
                </c:pt>
                <c:pt idx="677">
                  <c:v>0.91267415443082656</c:v>
                </c:pt>
                <c:pt idx="678">
                  <c:v>0.91267415443082656</c:v>
                </c:pt>
                <c:pt idx="679">
                  <c:v>0.91284950252815245</c:v>
                </c:pt>
                <c:pt idx="680">
                  <c:v>0.91302447288291622</c:v>
                </c:pt>
                <c:pt idx="681">
                  <c:v>0.91319929214065509</c:v>
                </c:pt>
                <c:pt idx="682">
                  <c:v>0.9133733936875259</c:v>
                </c:pt>
                <c:pt idx="683">
                  <c:v>0.91354745746014054</c:v>
                </c:pt>
                <c:pt idx="684">
                  <c:v>0.91372091684465595</c:v>
                </c:pt>
                <c:pt idx="685">
                  <c:v>0.91389430068065891</c:v>
                </c:pt>
                <c:pt idx="686">
                  <c:v>0.9140672312255872</c:v>
                </c:pt>
                <c:pt idx="687">
                  <c:v>0.91424012399625942</c:v>
                </c:pt>
                <c:pt idx="688">
                  <c:v>0.91441297899267548</c:v>
                </c:pt>
                <c:pt idx="689">
                  <c:v>0.91458541847227315</c:v>
                </c:pt>
                <c:pt idx="690">
                  <c:v>0.91475744243505253</c:v>
                </c:pt>
                <c:pt idx="691">
                  <c:v>0.91492908865526967</c:v>
                </c:pt>
                <c:pt idx="692">
                  <c:v>0.91510054600420587</c:v>
                </c:pt>
                <c:pt idx="693">
                  <c:v>0.91527109677099305</c:v>
                </c:pt>
                <c:pt idx="694">
                  <c:v>0.91544149644075545</c:v>
                </c:pt>
                <c:pt idx="695">
                  <c:v>0.91561178278774913</c:v>
                </c:pt>
                <c:pt idx="696">
                  <c:v>0.91578120032684995</c:v>
                </c:pt>
                <c:pt idx="697">
                  <c:v>0.91595016457487632</c:v>
                </c:pt>
                <c:pt idx="698">
                  <c:v>0.91611803336947251</c:v>
                </c:pt>
                <c:pt idx="699">
                  <c:v>0.916284844484895</c:v>
                </c:pt>
                <c:pt idx="700">
                  <c:v>0.91645116453498654</c:v>
                </c:pt>
                <c:pt idx="701">
                  <c:v>0.91661710684251607</c:v>
                </c:pt>
                <c:pt idx="702">
                  <c:v>0.91678301137578955</c:v>
                </c:pt>
                <c:pt idx="703">
                  <c:v>0.91694823597245112</c:v>
                </c:pt>
                <c:pt idx="704">
                  <c:v>0.91711202514737677</c:v>
                </c:pt>
                <c:pt idx="705">
                  <c:v>0.91727577654804615</c:v>
                </c:pt>
                <c:pt idx="706">
                  <c:v>0.91743911243189724</c:v>
                </c:pt>
                <c:pt idx="707">
                  <c:v>0.91760229721872355</c:v>
                </c:pt>
                <c:pt idx="708">
                  <c:v>0.91776517981150019</c:v>
                </c:pt>
                <c:pt idx="709">
                  <c:v>0.91825133448892016</c:v>
                </c:pt>
                <c:pt idx="710">
                  <c:v>0.91825133448892016</c:v>
                </c:pt>
                <c:pt idx="711">
                  <c:v>0.91825133448892016</c:v>
                </c:pt>
                <c:pt idx="712">
                  <c:v>0.91841255501442343</c:v>
                </c:pt>
                <c:pt idx="713">
                  <c:v>0.91857347334587713</c:v>
                </c:pt>
                <c:pt idx="714">
                  <c:v>0.91873401393476872</c:v>
                </c:pt>
                <c:pt idx="715">
                  <c:v>0.91889417678109819</c:v>
                </c:pt>
                <c:pt idx="716">
                  <c:v>0.91905358414230354</c:v>
                </c:pt>
                <c:pt idx="717">
                  <c:v>0.91921223601838464</c:v>
                </c:pt>
                <c:pt idx="718">
                  <c:v>0.91937035905487885</c:v>
                </c:pt>
                <c:pt idx="719">
                  <c:v>0.91952742441219903</c:v>
                </c:pt>
                <c:pt idx="720">
                  <c:v>0.91968407425270104</c:v>
                </c:pt>
                <c:pt idx="721">
                  <c:v>0.91984072409320317</c:v>
                </c:pt>
                <c:pt idx="722">
                  <c:v>0.91999699619114306</c:v>
                </c:pt>
                <c:pt idx="723">
                  <c:v>0.92015323051482678</c:v>
                </c:pt>
                <c:pt idx="724">
                  <c:v>0.92030840715933648</c:v>
                </c:pt>
                <c:pt idx="725">
                  <c:v>0.92046309273851556</c:v>
                </c:pt>
                <c:pt idx="726">
                  <c:v>0.92061728725236402</c:v>
                </c:pt>
                <c:pt idx="727">
                  <c:v>0.92077144399195621</c:v>
                </c:pt>
                <c:pt idx="728">
                  <c:v>0.92092510966621755</c:v>
                </c:pt>
                <c:pt idx="729">
                  <c:v>0.92123183662664099</c:v>
                </c:pt>
                <c:pt idx="730">
                  <c:v>0.92123183662664099</c:v>
                </c:pt>
                <c:pt idx="731">
                  <c:v>0.92138482236429065</c:v>
                </c:pt>
                <c:pt idx="732">
                  <c:v>0.92153712816532851</c:v>
                </c:pt>
                <c:pt idx="733">
                  <c:v>0.92168939619211021</c:v>
                </c:pt>
                <c:pt idx="734">
                  <c:v>0.92184158867037935</c:v>
                </c:pt>
                <c:pt idx="735">
                  <c:v>0.92199366782587999</c:v>
                </c:pt>
                <c:pt idx="736">
                  <c:v>0.9221455203358434</c:v>
                </c:pt>
                <c:pt idx="737">
                  <c:v>0.92229707065175703</c:v>
                </c:pt>
                <c:pt idx="738">
                  <c:v>0.92244816767659621</c:v>
                </c:pt>
                <c:pt idx="739">
                  <c:v>0.9225991136044106</c:v>
                </c:pt>
                <c:pt idx="740">
                  <c:v>0.92275005953222489</c:v>
                </c:pt>
                <c:pt idx="741">
                  <c:v>0.92305059151462987</c:v>
                </c:pt>
                <c:pt idx="742">
                  <c:v>0.92305059151462987</c:v>
                </c:pt>
                <c:pt idx="743">
                  <c:v>0.92320051753752641</c:v>
                </c:pt>
                <c:pt idx="744">
                  <c:v>0.92334965030104255</c:v>
                </c:pt>
                <c:pt idx="745">
                  <c:v>0.92349855641902168</c:v>
                </c:pt>
                <c:pt idx="746">
                  <c:v>0.92364723589146336</c:v>
                </c:pt>
                <c:pt idx="747">
                  <c:v>0.92379580204113643</c:v>
                </c:pt>
                <c:pt idx="748">
                  <c:v>0.92394425486804088</c:v>
                </c:pt>
                <c:pt idx="749">
                  <c:v>0.924092481049408</c:v>
                </c:pt>
                <c:pt idx="750">
                  <c:v>0.92423995174565099</c:v>
                </c:pt>
                <c:pt idx="751">
                  <c:v>0.9243872713448692</c:v>
                </c:pt>
                <c:pt idx="752">
                  <c:v>0.92453440207280624</c:v>
                </c:pt>
                <c:pt idx="753">
                  <c:v>0.92468123060669372</c:v>
                </c:pt>
                <c:pt idx="754">
                  <c:v>0.92497360334975753</c:v>
                </c:pt>
                <c:pt idx="755">
                  <c:v>0.92497360334975753</c:v>
                </c:pt>
                <c:pt idx="756">
                  <c:v>0.92511846762232208</c:v>
                </c:pt>
                <c:pt idx="757">
                  <c:v>0.92526295415232451</c:v>
                </c:pt>
                <c:pt idx="758">
                  <c:v>0.92540740290807066</c:v>
                </c:pt>
                <c:pt idx="759">
                  <c:v>0.92555151169551098</c:v>
                </c:pt>
                <c:pt idx="760">
                  <c:v>0.92569528051464545</c:v>
                </c:pt>
                <c:pt idx="761">
                  <c:v>0.92583882268824269</c:v>
                </c:pt>
                <c:pt idx="762">
                  <c:v>0.92598206266779026</c:v>
                </c:pt>
                <c:pt idx="763">
                  <c:v>0.92612496267903177</c:v>
                </c:pt>
                <c:pt idx="764">
                  <c:v>0.92626778714176095</c:v>
                </c:pt>
                <c:pt idx="765">
                  <c:v>0.92640970502234121</c:v>
                </c:pt>
                <c:pt idx="766">
                  <c:v>0.92655135848312797</c:v>
                </c:pt>
                <c:pt idx="767">
                  <c:v>0.92669297416965835</c:v>
                </c:pt>
                <c:pt idx="768">
                  <c:v>0.92683273891763462</c:v>
                </c:pt>
                <c:pt idx="769">
                  <c:v>0.92697174818048655</c:v>
                </c:pt>
                <c:pt idx="770">
                  <c:v>0.92711068189482615</c:v>
                </c:pt>
                <c:pt idx="771">
                  <c:v>0.927388322677968</c:v>
                </c:pt>
                <c:pt idx="772">
                  <c:v>0.927388322677968</c:v>
                </c:pt>
                <c:pt idx="773">
                  <c:v>0.92752657645569581</c:v>
                </c:pt>
                <c:pt idx="774">
                  <c:v>0.92780263072007685</c:v>
                </c:pt>
                <c:pt idx="775">
                  <c:v>0.92780263072007685</c:v>
                </c:pt>
                <c:pt idx="776">
                  <c:v>0.92793929797904384</c:v>
                </c:pt>
                <c:pt idx="777">
                  <c:v>0.92807566304396116</c:v>
                </c:pt>
                <c:pt idx="778">
                  <c:v>0.92821180146334115</c:v>
                </c:pt>
                <c:pt idx="779">
                  <c:v>0.92834763768867157</c:v>
                </c:pt>
                <c:pt idx="780">
                  <c:v>0.92848256733185308</c:v>
                </c:pt>
                <c:pt idx="781">
                  <c:v>0.92861742142652193</c:v>
                </c:pt>
                <c:pt idx="782">
                  <c:v>0.92875219997267855</c:v>
                </c:pt>
                <c:pt idx="783">
                  <c:v>0.92888637413073583</c:v>
                </c:pt>
                <c:pt idx="784">
                  <c:v>0.9290198683521812</c:v>
                </c:pt>
                <c:pt idx="785">
                  <c:v>0.92928640350399727</c:v>
                </c:pt>
                <c:pt idx="786">
                  <c:v>0.92928640350399727</c:v>
                </c:pt>
                <c:pt idx="787">
                  <c:v>0.92941967107990531</c:v>
                </c:pt>
                <c:pt idx="788">
                  <c:v>0.92968484635849802</c:v>
                </c:pt>
                <c:pt idx="789">
                  <c:v>0.92968484635849802</c:v>
                </c:pt>
                <c:pt idx="790">
                  <c:v>0.92981698070671981</c:v>
                </c:pt>
                <c:pt idx="791">
                  <c:v>0.92994903950642926</c:v>
                </c:pt>
                <c:pt idx="792">
                  <c:v>0.93008064501506404</c:v>
                </c:pt>
                <c:pt idx="793">
                  <c:v>0.93021213720093032</c:v>
                </c:pt>
                <c:pt idx="794">
                  <c:v>0.93034347828977182</c:v>
                </c:pt>
                <c:pt idx="795">
                  <c:v>0.93060525388530568</c:v>
                </c:pt>
                <c:pt idx="796">
                  <c:v>0.93060525388530568</c:v>
                </c:pt>
                <c:pt idx="797">
                  <c:v>0.93073557506922944</c:v>
                </c:pt>
                <c:pt idx="798">
                  <c:v>0.93086551851059107</c:v>
                </c:pt>
                <c:pt idx="799">
                  <c:v>0.93099478201534103</c:v>
                </c:pt>
                <c:pt idx="800">
                  <c:v>0.93112381887455375</c:v>
                </c:pt>
                <c:pt idx="801">
                  <c:v>0.93138143930190442</c:v>
                </c:pt>
                <c:pt idx="802">
                  <c:v>0.93138143930190442</c:v>
                </c:pt>
                <c:pt idx="803">
                  <c:v>0.93150956957896813</c:v>
                </c:pt>
                <c:pt idx="804">
                  <c:v>0.93163762430751929</c:v>
                </c:pt>
                <c:pt idx="805">
                  <c:v>0.93176537684202088</c:v>
                </c:pt>
                <c:pt idx="806">
                  <c:v>0.93189229834288578</c:v>
                </c:pt>
                <c:pt idx="807">
                  <c:v>0.93201899319821335</c:v>
                </c:pt>
                <c:pt idx="808">
                  <c:v>0.93214538585949125</c:v>
                </c:pt>
                <c:pt idx="809">
                  <c:v>0.93227170297225681</c:v>
                </c:pt>
                <c:pt idx="810">
                  <c:v>0.93265065431055327</c:v>
                </c:pt>
                <c:pt idx="811">
                  <c:v>0.93265065431055327</c:v>
                </c:pt>
                <c:pt idx="812">
                  <c:v>0.93265065431055327</c:v>
                </c:pt>
                <c:pt idx="813">
                  <c:v>0.93277666922926916</c:v>
                </c:pt>
                <c:pt idx="814">
                  <c:v>0.93290264637372877</c:v>
                </c:pt>
                <c:pt idx="815">
                  <c:v>0.93302851019541988</c:v>
                </c:pt>
                <c:pt idx="816">
                  <c:v>0.93328008674177698</c:v>
                </c:pt>
                <c:pt idx="817">
                  <c:v>0.93328008674177698</c:v>
                </c:pt>
                <c:pt idx="818">
                  <c:v>0.93340549727239353</c:v>
                </c:pt>
                <c:pt idx="819">
                  <c:v>0.93353037896342306</c:v>
                </c:pt>
                <c:pt idx="820">
                  <c:v>0.93365510955742781</c:v>
                </c:pt>
                <c:pt idx="821">
                  <c:v>0.93377938686035811</c:v>
                </c:pt>
                <c:pt idx="822">
                  <c:v>0.93402718598109424</c:v>
                </c:pt>
                <c:pt idx="823">
                  <c:v>0.93402718598109424</c:v>
                </c:pt>
                <c:pt idx="824">
                  <c:v>0.93415093444443753</c:v>
                </c:pt>
                <c:pt idx="825">
                  <c:v>0.93427422961670625</c:v>
                </c:pt>
                <c:pt idx="826">
                  <c:v>0.93439737369195019</c:v>
                </c:pt>
                <c:pt idx="827">
                  <c:v>0.93452044221868158</c:v>
                </c:pt>
                <c:pt idx="828">
                  <c:v>0.93464313300285085</c:v>
                </c:pt>
                <c:pt idx="829">
                  <c:v>0.93476476610784642</c:v>
                </c:pt>
                <c:pt idx="830">
                  <c:v>0.93488613479304838</c:v>
                </c:pt>
                <c:pt idx="831">
                  <c:v>0.93500701241291961</c:v>
                </c:pt>
                <c:pt idx="832">
                  <c:v>0.93512709677341055</c:v>
                </c:pt>
                <c:pt idx="833">
                  <c:v>0.93524646342303341</c:v>
                </c:pt>
                <c:pt idx="834">
                  <c:v>0.93536545233009427</c:v>
                </c:pt>
                <c:pt idx="835">
                  <c:v>0.93548429014013035</c:v>
                </c:pt>
                <c:pt idx="836">
                  <c:v>0.93560312795016631</c:v>
                </c:pt>
                <c:pt idx="837">
                  <c:v>0.93572143692061549</c:v>
                </c:pt>
                <c:pt idx="838">
                  <c:v>0.93583929259998999</c:v>
                </c:pt>
                <c:pt idx="839">
                  <c:v>0.93595688385957099</c:v>
                </c:pt>
                <c:pt idx="840">
                  <c:v>0.93607439957063965</c:v>
                </c:pt>
                <c:pt idx="841">
                  <c:v>0.93619176418468353</c:v>
                </c:pt>
                <c:pt idx="842">
                  <c:v>0.93630901547595868</c:v>
                </c:pt>
                <c:pt idx="843">
                  <c:v>0.9364261912187215</c:v>
                </c:pt>
                <c:pt idx="844">
                  <c:v>0.93654306476743454</c:v>
                </c:pt>
                <c:pt idx="845">
                  <c:v>0.93665948502507312</c:v>
                </c:pt>
                <c:pt idx="846">
                  <c:v>0.93677575418568682</c:v>
                </c:pt>
                <c:pt idx="847">
                  <c:v>0.93689126786117627</c:v>
                </c:pt>
                <c:pt idx="848">
                  <c:v>0.93700651711687233</c:v>
                </c:pt>
                <c:pt idx="849">
                  <c:v>0.93712165304979966</c:v>
                </c:pt>
                <c:pt idx="850">
                  <c:v>0.93735011175135641</c:v>
                </c:pt>
                <c:pt idx="851">
                  <c:v>0.93735011175135641</c:v>
                </c:pt>
                <c:pt idx="852">
                  <c:v>0.93746419000510994</c:v>
                </c:pt>
                <c:pt idx="853">
                  <c:v>0.9375781171618387</c:v>
                </c:pt>
                <c:pt idx="854">
                  <c:v>0.93769155325323661</c:v>
                </c:pt>
                <c:pt idx="855">
                  <c:v>0.93780487602186602</c:v>
                </c:pt>
                <c:pt idx="856">
                  <c:v>0.93803121936507505</c:v>
                </c:pt>
                <c:pt idx="857">
                  <c:v>0.93803121936507505</c:v>
                </c:pt>
                <c:pt idx="858">
                  <c:v>0.93814416439114234</c:v>
                </c:pt>
                <c:pt idx="859">
                  <c:v>0.93825699609444102</c:v>
                </c:pt>
                <c:pt idx="860">
                  <c:v>0.93836975224922725</c:v>
                </c:pt>
                <c:pt idx="861">
                  <c:v>0.93848216843570764</c:v>
                </c:pt>
                <c:pt idx="862">
                  <c:v>0.9385943579766507</c:v>
                </c:pt>
                <c:pt idx="863">
                  <c:v>0.93870632087205641</c:v>
                </c:pt>
                <c:pt idx="864">
                  <c:v>0.93881828376746224</c:v>
                </c:pt>
                <c:pt idx="865">
                  <c:v>0.93892986892030583</c:v>
                </c:pt>
                <c:pt idx="866">
                  <c:v>0.9390413785246372</c:v>
                </c:pt>
                <c:pt idx="867">
                  <c:v>0.93948560377766432</c:v>
                </c:pt>
                <c:pt idx="868">
                  <c:v>0.93948560377766432</c:v>
                </c:pt>
                <c:pt idx="869">
                  <c:v>0.93948560377766432</c:v>
                </c:pt>
                <c:pt idx="870">
                  <c:v>0.93948560377766432</c:v>
                </c:pt>
                <c:pt idx="871">
                  <c:v>0.93959643344538379</c:v>
                </c:pt>
                <c:pt idx="872">
                  <c:v>0.9398173372956985</c:v>
                </c:pt>
                <c:pt idx="873">
                  <c:v>0.9398173372956985</c:v>
                </c:pt>
                <c:pt idx="874">
                  <c:v>0.93992775144659968</c:v>
                </c:pt>
                <c:pt idx="875">
                  <c:v>0.94003782562919491</c:v>
                </c:pt>
                <c:pt idx="876">
                  <c:v>0.94025782289736093</c:v>
                </c:pt>
                <c:pt idx="877">
                  <c:v>0.94025782289736093</c:v>
                </c:pt>
                <c:pt idx="878">
                  <c:v>0.94036733046611298</c:v>
                </c:pt>
                <c:pt idx="879">
                  <c:v>0.94047646029230303</c:v>
                </c:pt>
                <c:pt idx="880">
                  <c:v>0.94058525015018724</c:v>
                </c:pt>
                <c:pt idx="881">
                  <c:v>0.94069362449125304</c:v>
                </c:pt>
                <c:pt idx="882">
                  <c:v>0.94080196105806269</c:v>
                </c:pt>
                <c:pt idx="883">
                  <c:v>0.94091018430210371</c:v>
                </c:pt>
                <c:pt idx="884">
                  <c:v>0.94101829422337613</c:v>
                </c:pt>
                <c:pt idx="885">
                  <c:v>0.94112617749911132</c:v>
                </c:pt>
                <c:pt idx="886">
                  <c:v>0.9412340607748465</c:v>
                </c:pt>
                <c:pt idx="887">
                  <c:v>0.94134149075950713</c:v>
                </c:pt>
                <c:pt idx="888">
                  <c:v>0.9414484674530933</c:v>
                </c:pt>
                <c:pt idx="889">
                  <c:v>0.9415539331764311</c:v>
                </c:pt>
                <c:pt idx="890">
                  <c:v>0.94176335365285835</c:v>
                </c:pt>
                <c:pt idx="891">
                  <c:v>0.94176335365285835</c:v>
                </c:pt>
                <c:pt idx="892">
                  <c:v>0.94186795056830319</c:v>
                </c:pt>
                <c:pt idx="893">
                  <c:v>0.94197239638672325</c:v>
                </c:pt>
                <c:pt idx="894">
                  <c:v>0.94207669110811842</c:v>
                </c:pt>
                <c:pt idx="895">
                  <c:v>0.94218075918397648</c:v>
                </c:pt>
                <c:pt idx="896">
                  <c:v>0.94228441174301603</c:v>
                </c:pt>
                <c:pt idx="897">
                  <c:v>0.94238776210800601</c:v>
                </c:pt>
                <c:pt idx="898">
                  <c:v>0.94249088582745877</c:v>
                </c:pt>
                <c:pt idx="899">
                  <c:v>0.94259393399839897</c:v>
                </c:pt>
                <c:pt idx="900">
                  <c:v>0.94269645332975227</c:v>
                </c:pt>
                <c:pt idx="901">
                  <c:v>0.94290111424989687</c:v>
                </c:pt>
                <c:pt idx="902">
                  <c:v>0.94290111424989687</c:v>
                </c:pt>
                <c:pt idx="903">
                  <c:v>0.94310418865128054</c:v>
                </c:pt>
                <c:pt idx="904">
                  <c:v>0.94310418865128054</c:v>
                </c:pt>
                <c:pt idx="905">
                  <c:v>0.9432050459153607</c:v>
                </c:pt>
                <c:pt idx="906">
                  <c:v>0.9433058276309283</c:v>
                </c:pt>
                <c:pt idx="907">
                  <c:v>0.94340630715244633</c:v>
                </c:pt>
                <c:pt idx="908">
                  <c:v>0.94360696400143274</c:v>
                </c:pt>
                <c:pt idx="909">
                  <c:v>0.94360696400143274</c:v>
                </c:pt>
                <c:pt idx="910">
                  <c:v>0.94370706578038877</c:v>
                </c:pt>
                <c:pt idx="911">
                  <c:v>0.94380701646231979</c:v>
                </c:pt>
                <c:pt idx="912">
                  <c:v>0.94390692936999476</c:v>
                </c:pt>
                <c:pt idx="913">
                  <c:v>0.94410577305468313</c:v>
                </c:pt>
                <c:pt idx="914">
                  <c:v>0.94410577305468313</c:v>
                </c:pt>
                <c:pt idx="915">
                  <c:v>0.94420504380000236</c:v>
                </c:pt>
                <c:pt idx="916">
                  <c:v>0.94430416344829682</c:v>
                </c:pt>
                <c:pt idx="917">
                  <c:v>0.94450225164786117</c:v>
                </c:pt>
                <c:pt idx="918">
                  <c:v>0.94450225164786117</c:v>
                </c:pt>
                <c:pt idx="919">
                  <c:v>0.94460114465061829</c:v>
                </c:pt>
                <c:pt idx="920">
                  <c:v>0.9446995088137885</c:v>
                </c:pt>
                <c:pt idx="921">
                  <c:v>0.94489563275202981</c:v>
                </c:pt>
                <c:pt idx="922">
                  <c:v>0.94489563275202981</c:v>
                </c:pt>
                <c:pt idx="923">
                  <c:v>0.94499320365581962</c:v>
                </c:pt>
                <c:pt idx="924">
                  <c:v>0.94509066123684082</c:v>
                </c:pt>
                <c:pt idx="925">
                  <c:v>0.94518774107530001</c:v>
                </c:pt>
                <c:pt idx="926">
                  <c:v>0.94528478313950293</c:v>
                </c:pt>
                <c:pt idx="927">
                  <c:v>0.94538167410668095</c:v>
                </c:pt>
                <c:pt idx="928">
                  <c:v>0.94547845175109058</c:v>
                </c:pt>
                <c:pt idx="929">
                  <c:v>0.94557485165293798</c:v>
                </c:pt>
                <c:pt idx="930">
                  <c:v>0.94567117600627293</c:v>
                </c:pt>
                <c:pt idx="931">
                  <c:v>0.94576731148832682</c:v>
                </c:pt>
                <c:pt idx="932">
                  <c:v>0.94586280480802509</c:v>
                </c:pt>
                <c:pt idx="933">
                  <c:v>0.94595754264259913</c:v>
                </c:pt>
                <c:pt idx="934">
                  <c:v>0.94605220492866093</c:v>
                </c:pt>
                <c:pt idx="935">
                  <c:v>0.9461466405691854</c:v>
                </c:pt>
                <c:pt idx="936">
                  <c:v>0.94624092511268509</c:v>
                </c:pt>
                <c:pt idx="937">
                  <c:v>0.94633460526808533</c:v>
                </c:pt>
                <c:pt idx="938">
                  <c:v>0.94642820987497311</c:v>
                </c:pt>
                <c:pt idx="939">
                  <c:v>0.94652170115909229</c:v>
                </c:pt>
                <c:pt idx="940">
                  <c:v>0.94661500357193051</c:v>
                </c:pt>
                <c:pt idx="941">
                  <c:v>0.94670811711348757</c:v>
                </c:pt>
                <c:pt idx="942">
                  <c:v>0.94680107955801995</c:v>
                </c:pt>
                <c:pt idx="943">
                  <c:v>0.94689400422829595</c:v>
                </c:pt>
                <c:pt idx="944">
                  <c:v>0.94698681557580355</c:v>
                </c:pt>
                <c:pt idx="945">
                  <c:v>0.94707940027777371</c:v>
                </c:pt>
                <c:pt idx="946">
                  <c:v>0.94717126726887602</c:v>
                </c:pt>
                <c:pt idx="947">
                  <c:v>0.94726283206592843</c:v>
                </c:pt>
                <c:pt idx="948">
                  <c:v>0.94735424576595617</c:v>
                </c:pt>
                <c:pt idx="949">
                  <c:v>0.94744558391747136</c:v>
                </c:pt>
                <c:pt idx="950">
                  <c:v>0.94753669542344943</c:v>
                </c:pt>
                <c:pt idx="951">
                  <c:v>0.94762735363835293</c:v>
                </c:pt>
                <c:pt idx="952">
                  <c:v>0.94771793630474388</c:v>
                </c:pt>
                <c:pt idx="953">
                  <c:v>0.94780848119687888</c:v>
                </c:pt>
                <c:pt idx="954">
                  <c:v>0.94789895054050122</c:v>
                </c:pt>
                <c:pt idx="955">
                  <c:v>0.94807913374262198</c:v>
                </c:pt>
                <c:pt idx="956">
                  <c:v>0.94807913374262198</c:v>
                </c:pt>
                <c:pt idx="957">
                  <c:v>0.94816903647240125</c:v>
                </c:pt>
                <c:pt idx="958">
                  <c:v>0.94825890142792424</c:v>
                </c:pt>
                <c:pt idx="959">
                  <c:v>0.94834865306067873</c:v>
                </c:pt>
                <c:pt idx="960">
                  <c:v>0.94843840469343321</c:v>
                </c:pt>
                <c:pt idx="961">
                  <c:v>0.94852811855193153</c:v>
                </c:pt>
                <c:pt idx="962">
                  <c:v>0.94861753021638007</c:v>
                </c:pt>
                <c:pt idx="963">
                  <c:v>0.94870660191252276</c:v>
                </c:pt>
                <c:pt idx="964">
                  <c:v>0.94879544696312823</c:v>
                </c:pt>
                <c:pt idx="965">
                  <c:v>0.94888406536819636</c:v>
                </c:pt>
                <c:pt idx="966">
                  <c:v>0.94897245712772726</c:v>
                </c:pt>
                <c:pt idx="967">
                  <c:v>0.94906073556448967</c:v>
                </c:pt>
                <c:pt idx="968">
                  <c:v>0.94914897622699579</c:v>
                </c:pt>
                <c:pt idx="969">
                  <c:v>0.94923702801822074</c:v>
                </c:pt>
                <c:pt idx="970">
                  <c:v>0.94932496648667708</c:v>
                </c:pt>
                <c:pt idx="971">
                  <c:v>0.94958674208221094</c:v>
                </c:pt>
                <c:pt idx="972">
                  <c:v>0.94958674208221094</c:v>
                </c:pt>
                <c:pt idx="973">
                  <c:v>0.94958674208221094</c:v>
                </c:pt>
                <c:pt idx="974">
                  <c:v>0.94967343400021231</c:v>
                </c:pt>
                <c:pt idx="975">
                  <c:v>0.94975997482118901</c:v>
                </c:pt>
                <c:pt idx="976">
                  <c:v>0.94993282981760485</c:v>
                </c:pt>
                <c:pt idx="977">
                  <c:v>0.94993282981760485</c:v>
                </c:pt>
                <c:pt idx="978">
                  <c:v>0.95001887957325071</c:v>
                </c:pt>
                <c:pt idx="979">
                  <c:v>0.95010455158633444</c:v>
                </c:pt>
                <c:pt idx="980">
                  <c:v>0.95027408244820388</c:v>
                </c:pt>
                <c:pt idx="981">
                  <c:v>0.95027408244820388</c:v>
                </c:pt>
                <c:pt idx="982">
                  <c:v>0.95052792544993359</c:v>
                </c:pt>
                <c:pt idx="983">
                  <c:v>0.95052792544993359</c:v>
                </c:pt>
                <c:pt idx="984">
                  <c:v>0.95052792544993359</c:v>
                </c:pt>
                <c:pt idx="985">
                  <c:v>0.95061238868681874</c:v>
                </c:pt>
                <c:pt idx="986">
                  <c:v>0.95069636085837295</c:v>
                </c:pt>
                <c:pt idx="987">
                  <c:v>0.95078021970715876</c:v>
                </c:pt>
                <c:pt idx="988">
                  <c:v>0.95103088967136706</c:v>
                </c:pt>
                <c:pt idx="989">
                  <c:v>0.95103088967136706</c:v>
                </c:pt>
                <c:pt idx="990">
                  <c:v>0.95103088967136706</c:v>
                </c:pt>
                <c:pt idx="991">
                  <c:v>0.95111399303502864</c:v>
                </c:pt>
                <c:pt idx="992">
                  <c:v>0.95119694530166532</c:v>
                </c:pt>
                <c:pt idx="993">
                  <c:v>0.95127974647127722</c:v>
                </c:pt>
                <c:pt idx="994">
                  <c:v>0.95136247209237668</c:v>
                </c:pt>
                <c:pt idx="995">
                  <c:v>0.95144451777686434</c:v>
                </c:pt>
                <c:pt idx="996">
                  <c:v>0.95152618571879</c:v>
                </c:pt>
                <c:pt idx="997">
                  <c:v>0.95160777811220321</c:v>
                </c:pt>
                <c:pt idx="998">
                  <c:v>0.95168891721454174</c:v>
                </c:pt>
                <c:pt idx="999">
                  <c:v>0.95176982967134316</c:v>
                </c:pt>
                <c:pt idx="1000">
                  <c:v>0.95185066657963213</c:v>
                </c:pt>
                <c:pt idx="1001">
                  <c:v>0.95193146571366483</c:v>
                </c:pt>
                <c:pt idx="1002">
                  <c:v>0.9520928373361931</c:v>
                </c:pt>
                <c:pt idx="1003">
                  <c:v>0.9520928373361931</c:v>
                </c:pt>
                <c:pt idx="1004">
                  <c:v>0.95225413341020881</c:v>
                </c:pt>
                <c:pt idx="1005">
                  <c:v>0.95225413341020881</c:v>
                </c:pt>
                <c:pt idx="1006">
                  <c:v>0.95233470589870428</c:v>
                </c:pt>
                <c:pt idx="1007">
                  <c:v>0.95241516506443102</c:v>
                </c:pt>
                <c:pt idx="1008">
                  <c:v>0.95257593229885973</c:v>
                </c:pt>
                <c:pt idx="1009">
                  <c:v>0.95257593229885973</c:v>
                </c:pt>
                <c:pt idx="1010">
                  <c:v>0.95265616481904936</c:v>
                </c:pt>
                <c:pt idx="1011">
                  <c:v>0.95273594404816442</c:v>
                </c:pt>
                <c:pt idx="1012">
                  <c:v>0.95281549663174236</c:v>
                </c:pt>
                <c:pt idx="1013">
                  <c:v>0.9528943692787083</c:v>
                </c:pt>
                <c:pt idx="1014">
                  <c:v>0.9529731663771619</c:v>
                </c:pt>
                <c:pt idx="1015">
                  <c:v>0.9530512835390037</c:v>
                </c:pt>
                <c:pt idx="1016">
                  <c:v>0.95328246198700761</c:v>
                </c:pt>
                <c:pt idx="1017">
                  <c:v>0.95328246198700761</c:v>
                </c:pt>
                <c:pt idx="1018">
                  <c:v>0.95328246198700761</c:v>
                </c:pt>
                <c:pt idx="1019">
                  <c:v>0.95335933259839445</c:v>
                </c:pt>
                <c:pt idx="1020">
                  <c:v>0.95343593878998789</c:v>
                </c:pt>
                <c:pt idx="1021">
                  <c:v>0.95351201614199432</c:v>
                </c:pt>
                <c:pt idx="1022">
                  <c:v>0.95366409529749474</c:v>
                </c:pt>
                <c:pt idx="1023">
                  <c:v>0.95366409529749474</c:v>
                </c:pt>
                <c:pt idx="1024">
                  <c:v>0.9537400215524765</c:v>
                </c:pt>
                <c:pt idx="1025">
                  <c:v>0.95381572116192082</c:v>
                </c:pt>
                <c:pt idx="1026">
                  <c:v>0.9538911941258279</c:v>
                </c:pt>
                <c:pt idx="1027">
                  <c:v>0.95396655376696649</c:v>
                </c:pt>
                <c:pt idx="1028">
                  <c:v>0.95404149789128656</c:v>
                </c:pt>
                <c:pt idx="1029">
                  <c:v>0.95411629091858197</c:v>
                </c:pt>
                <c:pt idx="1030">
                  <c:v>0.95419100839736493</c:v>
                </c:pt>
                <c:pt idx="1031">
                  <c:v>0.95426557477912299</c:v>
                </c:pt>
                <c:pt idx="1032">
                  <c:v>0.95433961232129416</c:v>
                </c:pt>
                <c:pt idx="1033">
                  <c:v>0.95448693192051226</c:v>
                </c:pt>
                <c:pt idx="1034">
                  <c:v>0.95448693192051226</c:v>
                </c:pt>
                <c:pt idx="1035">
                  <c:v>0.954632891646507</c:v>
                </c:pt>
                <c:pt idx="1036">
                  <c:v>0.954632891646507</c:v>
                </c:pt>
                <c:pt idx="1037">
                  <c:v>0.95470587150950448</c:v>
                </c:pt>
                <c:pt idx="1038">
                  <c:v>0.95477858695270823</c:v>
                </c:pt>
                <c:pt idx="1039">
                  <c:v>0.95499616666847664</c:v>
                </c:pt>
                <c:pt idx="1040">
                  <c:v>0.95499616666847664</c:v>
                </c:pt>
                <c:pt idx="1041">
                  <c:v>0.95499616666847664</c:v>
                </c:pt>
                <c:pt idx="1042">
                  <c:v>0.95506857991763083</c:v>
                </c:pt>
                <c:pt idx="1043">
                  <c:v>0.9551407665212478</c:v>
                </c:pt>
                <c:pt idx="1044">
                  <c:v>0.95521268870507114</c:v>
                </c:pt>
                <c:pt idx="1045">
                  <c:v>0.95528442201761354</c:v>
                </c:pt>
                <c:pt idx="1046">
                  <c:v>0.95535611755589966</c:v>
                </c:pt>
                <c:pt idx="1047">
                  <c:v>0.95549890424437267</c:v>
                </c:pt>
                <c:pt idx="1048">
                  <c:v>0.95549890424437267</c:v>
                </c:pt>
                <c:pt idx="1049">
                  <c:v>0.95557018426584062</c:v>
                </c:pt>
                <c:pt idx="1050">
                  <c:v>0.955641388738796</c:v>
                </c:pt>
                <c:pt idx="1051">
                  <c:v>0.95571225324344555</c:v>
                </c:pt>
                <c:pt idx="1052">
                  <c:v>0.95578296665107043</c:v>
                </c:pt>
                <c:pt idx="1053">
                  <c:v>0.95585360451018264</c:v>
                </c:pt>
                <c:pt idx="1054">
                  <c:v>0.9559239401752454</c:v>
                </c:pt>
                <c:pt idx="1055">
                  <c:v>0.95606446040834581</c:v>
                </c:pt>
                <c:pt idx="1056">
                  <c:v>0.95606446040834581</c:v>
                </c:pt>
                <c:pt idx="1057">
                  <c:v>0.95613426723382144</c:v>
                </c:pt>
                <c:pt idx="1058">
                  <c:v>0.95620377186524741</c:v>
                </c:pt>
                <c:pt idx="1059">
                  <c:v>0.95627312539964859</c:v>
                </c:pt>
                <c:pt idx="1060">
                  <c:v>0.95648050606624035</c:v>
                </c:pt>
                <c:pt idx="1061">
                  <c:v>0.95648050606624035</c:v>
                </c:pt>
                <c:pt idx="1062">
                  <c:v>0.95648050606624035</c:v>
                </c:pt>
                <c:pt idx="1063">
                  <c:v>0.95654940630956697</c:v>
                </c:pt>
                <c:pt idx="1064">
                  <c:v>0.95661830655289359</c:v>
                </c:pt>
                <c:pt idx="1065">
                  <c:v>0.95668686682791426</c:v>
                </c:pt>
                <c:pt idx="1066">
                  <c:v>0.95675486048909197</c:v>
                </c:pt>
                <c:pt idx="1067">
                  <c:v>0.9568224008591949</c:v>
                </c:pt>
                <c:pt idx="1068">
                  <c:v>0.95688982790652943</c:v>
                </c:pt>
                <c:pt idx="1069">
                  <c:v>0.95695721717960769</c:v>
                </c:pt>
                <c:pt idx="1070">
                  <c:v>0.9570245309041735</c:v>
                </c:pt>
                <c:pt idx="1071">
                  <c:v>0.95709176908022697</c:v>
                </c:pt>
                <c:pt idx="1072">
                  <c:v>0.9571586672879745</c:v>
                </c:pt>
                <c:pt idx="1073">
                  <c:v>0.95729193486388253</c:v>
                </c:pt>
                <c:pt idx="1074">
                  <c:v>0.95729193486388253</c:v>
                </c:pt>
                <c:pt idx="1075">
                  <c:v>0.95742414476061688</c:v>
                </c:pt>
                <c:pt idx="1076">
                  <c:v>0.95742414476061688</c:v>
                </c:pt>
                <c:pt idx="1077">
                  <c:v>0.95749017416047144</c:v>
                </c:pt>
                <c:pt idx="1078">
                  <c:v>0.95755620356032611</c:v>
                </c:pt>
                <c:pt idx="1079">
                  <c:v>0.95762215741166845</c:v>
                </c:pt>
                <c:pt idx="1080">
                  <c:v>0.95768803571449823</c:v>
                </c:pt>
                <c:pt idx="1081">
                  <c:v>0.95781949012610834</c:v>
                </c:pt>
                <c:pt idx="1082">
                  <c:v>0.95781949012610834</c:v>
                </c:pt>
                <c:pt idx="1083">
                  <c:v>0.95795003795556921</c:v>
                </c:pt>
                <c:pt idx="1084">
                  <c:v>0.95795003795556921</c:v>
                </c:pt>
                <c:pt idx="1085">
                  <c:v>0.95801508522476253</c:v>
                </c:pt>
                <c:pt idx="1086">
                  <c:v>0.95814427318099993</c:v>
                </c:pt>
                <c:pt idx="1087">
                  <c:v>0.95814427318099993</c:v>
                </c:pt>
                <c:pt idx="1088">
                  <c:v>0.95820879161060624</c:v>
                </c:pt>
                <c:pt idx="1089">
                  <c:v>0.95827315894318765</c:v>
                </c:pt>
                <c:pt idx="1090">
                  <c:v>0.95833741295300057</c:v>
                </c:pt>
                <c:pt idx="1091">
                  <c:v>0.95840147809153231</c:v>
                </c:pt>
                <c:pt idx="1092">
                  <c:v>0.95846531658452694</c:v>
                </c:pt>
                <c:pt idx="1093">
                  <c:v>0.9585289662062404</c:v>
                </c:pt>
                <c:pt idx="1094">
                  <c:v>0.95859242695667279</c:v>
                </c:pt>
                <c:pt idx="1095">
                  <c:v>0.95871889516646314</c:v>
                </c:pt>
                <c:pt idx="1096">
                  <c:v>0.95871889516646314</c:v>
                </c:pt>
                <c:pt idx="1097">
                  <c:v>0.95878175152879619</c:v>
                </c:pt>
                <c:pt idx="1098">
                  <c:v>0.95884419237431084</c:v>
                </c:pt>
                <c:pt idx="1099">
                  <c:v>0.95890655767131328</c:v>
                </c:pt>
                <c:pt idx="1100">
                  <c:v>0.95896865854852209</c:v>
                </c:pt>
                <c:pt idx="1101">
                  <c:v>0.95903060832870612</c:v>
                </c:pt>
                <c:pt idx="1102">
                  <c:v>0.95909233146335293</c:v>
                </c:pt>
                <c:pt idx="1103">
                  <c:v>0.9591539790494874</c:v>
                </c:pt>
                <c:pt idx="1104">
                  <c:v>0.95921555108710932</c:v>
                </c:pt>
                <c:pt idx="1105">
                  <c:v>0.95927704757621879</c:v>
                </c:pt>
                <c:pt idx="1106">
                  <c:v>0.95939883177823926</c:v>
                </c:pt>
                <c:pt idx="1107">
                  <c:v>0.95939883177823926</c:v>
                </c:pt>
                <c:pt idx="1108">
                  <c:v>0.95945964833073705</c:v>
                </c:pt>
                <c:pt idx="1109">
                  <c:v>0.95952038933472228</c:v>
                </c:pt>
                <c:pt idx="1110">
                  <c:v>0.95958105479019518</c:v>
                </c:pt>
                <c:pt idx="1111">
                  <c:v>0.95976191792892773</c:v>
                </c:pt>
                <c:pt idx="1112">
                  <c:v>0.95976191792892773</c:v>
                </c:pt>
                <c:pt idx="1113">
                  <c:v>0.95976191792892773</c:v>
                </c:pt>
                <c:pt idx="1114">
                  <c:v>0.9598220923190699</c:v>
                </c:pt>
                <c:pt idx="1115">
                  <c:v>0.96012126442825119</c:v>
                </c:pt>
                <c:pt idx="1116">
                  <c:v>0.96012126442825119</c:v>
                </c:pt>
                <c:pt idx="1117">
                  <c:v>0.96012126442825119</c:v>
                </c:pt>
                <c:pt idx="1118">
                  <c:v>0.96012126442825119</c:v>
                </c:pt>
                <c:pt idx="1119">
                  <c:v>0.96012126442825119</c:v>
                </c:pt>
                <c:pt idx="1120">
                  <c:v>0.96018041891347583</c:v>
                </c:pt>
                <c:pt idx="1121">
                  <c:v>0.96023949785018781</c:v>
                </c:pt>
                <c:pt idx="1122">
                  <c:v>0.96029835014136267</c:v>
                </c:pt>
                <c:pt idx="1123">
                  <c:v>0.9603569757870003</c:v>
                </c:pt>
                <c:pt idx="1124">
                  <c:v>0.96041556365838165</c:v>
                </c:pt>
                <c:pt idx="1125">
                  <c:v>0.96053273940114448</c:v>
                </c:pt>
                <c:pt idx="1126">
                  <c:v>0.96053273940114448</c:v>
                </c:pt>
                <c:pt idx="1127">
                  <c:v>0.96059121394975722</c:v>
                </c:pt>
                <c:pt idx="1128">
                  <c:v>0.96064957517560134</c:v>
                </c:pt>
                <c:pt idx="1129">
                  <c:v>0.96070778530442069</c:v>
                </c:pt>
                <c:pt idx="1130">
                  <c:v>0.96076580656195887</c:v>
                </c:pt>
                <c:pt idx="1131">
                  <c:v>0.96082375227098471</c:v>
                </c:pt>
                <c:pt idx="1132">
                  <c:v>0.96093934149498661</c:v>
                </c:pt>
                <c:pt idx="1133">
                  <c:v>0.96093934149498661</c:v>
                </c:pt>
                <c:pt idx="1134">
                  <c:v>0.96099702278421906</c:v>
                </c:pt>
                <c:pt idx="1135">
                  <c:v>0.96105459075068267</c:v>
                </c:pt>
                <c:pt idx="1136">
                  <c:v>0.96111204539437778</c:v>
                </c:pt>
                <c:pt idx="1137">
                  <c:v>0.96122672803623055</c:v>
                </c:pt>
                <c:pt idx="1138">
                  <c:v>0.96122672803623055</c:v>
                </c:pt>
                <c:pt idx="1139">
                  <c:v>0.96128388048587599</c:v>
                </c:pt>
                <c:pt idx="1140">
                  <c:v>0.96134069296721547</c:v>
                </c:pt>
                <c:pt idx="1141">
                  <c:v>0.96139716548024901</c:v>
                </c:pt>
                <c:pt idx="1142">
                  <c:v>0.96145360021902648</c:v>
                </c:pt>
                <c:pt idx="1143">
                  <c:v>0.96156578975996954</c:v>
                </c:pt>
                <c:pt idx="1144">
                  <c:v>0.96156578975996954</c:v>
                </c:pt>
                <c:pt idx="1145">
                  <c:v>0.96162184675618478</c:v>
                </c:pt>
                <c:pt idx="1146">
                  <c:v>0.96173365855456572</c:v>
                </c:pt>
                <c:pt idx="1147">
                  <c:v>0.96173365855456572</c:v>
                </c:pt>
                <c:pt idx="1148">
                  <c:v>0.96184539480443421</c:v>
                </c:pt>
                <c:pt idx="1149">
                  <c:v>0.96184539480443421</c:v>
                </c:pt>
                <c:pt idx="1150">
                  <c:v>0.96201265921093126</c:v>
                </c:pt>
                <c:pt idx="1151">
                  <c:v>0.96201265921093126</c:v>
                </c:pt>
                <c:pt idx="1152">
                  <c:v>0.96201265921093126</c:v>
                </c:pt>
                <c:pt idx="1153">
                  <c:v>0.96206818736755961</c:v>
                </c:pt>
                <c:pt idx="1154">
                  <c:v>0.9621232622331134</c:v>
                </c:pt>
                <c:pt idx="1155">
                  <c:v>0.96223242983355972</c:v>
                </c:pt>
                <c:pt idx="1156">
                  <c:v>0.96223242983355972</c:v>
                </c:pt>
                <c:pt idx="1157">
                  <c:v>0.96228693808527033</c:v>
                </c:pt>
                <c:pt idx="1158">
                  <c:v>0.96261330765892295</c:v>
                </c:pt>
                <c:pt idx="1159">
                  <c:v>0.96261330765892295</c:v>
                </c:pt>
                <c:pt idx="1160">
                  <c:v>0.96261330765892295</c:v>
                </c:pt>
                <c:pt idx="1161">
                  <c:v>0.96261330765892295</c:v>
                </c:pt>
                <c:pt idx="1162">
                  <c:v>0.96261330765892295</c:v>
                </c:pt>
                <c:pt idx="1163">
                  <c:v>0.96261330765892295</c:v>
                </c:pt>
                <c:pt idx="1164">
                  <c:v>0.96266758926509644</c:v>
                </c:pt>
                <c:pt idx="1165">
                  <c:v>0.96272179532275748</c:v>
                </c:pt>
                <c:pt idx="1166">
                  <c:v>0.96277573696062502</c:v>
                </c:pt>
                <c:pt idx="1167">
                  <c:v>0.96282952750146766</c:v>
                </c:pt>
                <c:pt idx="1168">
                  <c:v>0.96288301584826075</c:v>
                </c:pt>
                <c:pt idx="1169">
                  <c:v>0.96293627754951661</c:v>
                </c:pt>
                <c:pt idx="1170">
                  <c:v>0.96298946370225991</c:v>
                </c:pt>
                <c:pt idx="1171">
                  <c:v>0.96309523161964727</c:v>
                </c:pt>
                <c:pt idx="1172">
                  <c:v>0.96309523161964727</c:v>
                </c:pt>
                <c:pt idx="1173">
                  <c:v>0.96320039514893552</c:v>
                </c:pt>
                <c:pt idx="1174">
                  <c:v>0.96320039514893552</c:v>
                </c:pt>
                <c:pt idx="1175">
                  <c:v>0.96330510538714909</c:v>
                </c:pt>
                <c:pt idx="1176">
                  <c:v>0.96330510538714909</c:v>
                </c:pt>
                <c:pt idx="1177">
                  <c:v>0.96335723386071859</c:v>
                </c:pt>
                <c:pt idx="1178">
                  <c:v>0.96340928678577553</c:v>
                </c:pt>
                <c:pt idx="1179">
                  <c:v>0.96346130193657653</c:v>
                </c:pt>
                <c:pt idx="1180">
                  <c:v>0.96351327931312125</c:v>
                </c:pt>
                <c:pt idx="1181">
                  <c:v>0.96356495449561619</c:v>
                </c:pt>
                <c:pt idx="1182">
                  <c:v>0.96366800266655639</c:v>
                </c:pt>
                <c:pt idx="1183">
                  <c:v>0.96366800266655639</c:v>
                </c:pt>
                <c:pt idx="1184">
                  <c:v>0.96377074864344703</c:v>
                </c:pt>
                <c:pt idx="1185">
                  <c:v>0.96377074864344703</c:v>
                </c:pt>
                <c:pt idx="1186">
                  <c:v>0.96382208385763601</c:v>
                </c:pt>
                <c:pt idx="1187">
                  <c:v>0.9638733057490565</c:v>
                </c:pt>
                <c:pt idx="1188">
                  <c:v>0.96392441431770837</c:v>
                </c:pt>
                <c:pt idx="1189">
                  <c:v>0.96402640480947477</c:v>
                </c:pt>
                <c:pt idx="1190">
                  <c:v>0.96402640480947477</c:v>
                </c:pt>
                <c:pt idx="1191">
                  <c:v>0.96407709786130835</c:v>
                </c:pt>
                <c:pt idx="1192">
                  <c:v>0.96412741317057982</c:v>
                </c:pt>
                <c:pt idx="1193">
                  <c:v>0.96417765293133884</c:v>
                </c:pt>
                <c:pt idx="1194">
                  <c:v>0.96422762827230435</c:v>
                </c:pt>
                <c:pt idx="1195">
                  <c:v>0.96432735230869815</c:v>
                </c:pt>
                <c:pt idx="1196">
                  <c:v>0.96432735230869815</c:v>
                </c:pt>
                <c:pt idx="1197">
                  <c:v>0.96437698768135782</c:v>
                </c:pt>
                <c:pt idx="1198">
                  <c:v>0.96447603178113994</c:v>
                </c:pt>
                <c:pt idx="1199">
                  <c:v>0.96447603178113994</c:v>
                </c:pt>
                <c:pt idx="1200">
                  <c:v>0.96452547828251844</c:v>
                </c:pt>
                <c:pt idx="1201">
                  <c:v>0.96457477368687228</c:v>
                </c:pt>
                <c:pt idx="1202">
                  <c:v>0.9646239557684575</c:v>
                </c:pt>
                <c:pt idx="1203">
                  <c:v>0.96467306230153016</c:v>
                </c:pt>
                <c:pt idx="1204">
                  <c:v>0.96472209328609038</c:v>
                </c:pt>
                <c:pt idx="1205">
                  <c:v>0.96477104872213837</c:v>
                </c:pt>
                <c:pt idx="1206">
                  <c:v>0.96481985306116147</c:v>
                </c:pt>
                <c:pt idx="1207">
                  <c:v>0.96486858185167212</c:v>
                </c:pt>
                <c:pt idx="1208">
                  <c:v>0.96491708399664544</c:v>
                </c:pt>
                <c:pt idx="1209">
                  <c:v>0.96496543504459398</c:v>
                </c:pt>
                <c:pt idx="1210">
                  <c:v>0.96501371054402996</c:v>
                </c:pt>
                <c:pt idx="1211">
                  <c:v>0.96515831039680111</c:v>
                </c:pt>
                <c:pt idx="1212">
                  <c:v>0.96515831039680111</c:v>
                </c:pt>
                <c:pt idx="1213">
                  <c:v>0.96515831039680111</c:v>
                </c:pt>
                <c:pt idx="1214">
                  <c:v>0.96520643479921242</c:v>
                </c:pt>
                <c:pt idx="1215">
                  <c:v>0.96530253250701026</c:v>
                </c:pt>
                <c:pt idx="1216">
                  <c:v>0.96530253250701026</c:v>
                </c:pt>
                <c:pt idx="1217">
                  <c:v>0.96539840356927054</c:v>
                </c:pt>
                <c:pt idx="1218">
                  <c:v>0.96539840356927054</c:v>
                </c:pt>
                <c:pt idx="1219">
                  <c:v>0.96544633910040079</c:v>
                </c:pt>
                <c:pt idx="1220">
                  <c:v>0.96549408576024986</c:v>
                </c:pt>
                <c:pt idx="1221">
                  <c:v>0.96568446801154717</c:v>
                </c:pt>
                <c:pt idx="1222">
                  <c:v>0.96568446801154717</c:v>
                </c:pt>
                <c:pt idx="1223">
                  <c:v>0.96568446801154717</c:v>
                </c:pt>
                <c:pt idx="1224">
                  <c:v>0.96568446801154717</c:v>
                </c:pt>
                <c:pt idx="1225">
                  <c:v>0.96573195025160297</c:v>
                </c:pt>
                <c:pt idx="1226">
                  <c:v>0.96577931916889004</c:v>
                </c:pt>
                <c:pt idx="1227">
                  <c:v>0.96587360371238951</c:v>
                </c:pt>
                <c:pt idx="1228">
                  <c:v>0.96587360371238951</c:v>
                </c:pt>
                <c:pt idx="1229">
                  <c:v>0.96596728386778974</c:v>
                </c:pt>
                <c:pt idx="1230">
                  <c:v>0.96596728386778974</c:v>
                </c:pt>
                <c:pt idx="1231">
                  <c:v>0.96606088847467753</c:v>
                </c:pt>
                <c:pt idx="1232">
                  <c:v>0.96606088847467753</c:v>
                </c:pt>
                <c:pt idx="1233">
                  <c:v>0.96610742635832803</c:v>
                </c:pt>
                <c:pt idx="1234">
                  <c:v>0.96615396424197864</c:v>
                </c:pt>
                <c:pt idx="1235">
                  <c:v>0.96624688891225463</c:v>
                </c:pt>
                <c:pt idx="1236">
                  <c:v>0.96624688891225463</c:v>
                </c:pt>
                <c:pt idx="1237">
                  <c:v>0.96629312460185546</c:v>
                </c:pt>
                <c:pt idx="1238">
                  <c:v>0.96633928474294384</c:v>
                </c:pt>
                <c:pt idx="1239">
                  <c:v>0.96638536933551977</c:v>
                </c:pt>
                <c:pt idx="1240">
                  <c:v>0.96643141615383943</c:v>
                </c:pt>
                <c:pt idx="1241">
                  <c:v>0.96647742519790292</c:v>
                </c:pt>
                <c:pt idx="1242">
                  <c:v>0.96656898999495555</c:v>
                </c:pt>
                <c:pt idx="1243">
                  <c:v>0.96656898999495555</c:v>
                </c:pt>
                <c:pt idx="1244">
                  <c:v>0.96666032814647074</c:v>
                </c:pt>
                <c:pt idx="1245">
                  <c:v>0.96666032814647074</c:v>
                </c:pt>
                <c:pt idx="1246">
                  <c:v>0.96679631546882594</c:v>
                </c:pt>
                <c:pt idx="1247">
                  <c:v>0.96679631546882594</c:v>
                </c:pt>
                <c:pt idx="1248">
                  <c:v>0.96679631546882594</c:v>
                </c:pt>
                <c:pt idx="1249">
                  <c:v>0.96684126683371563</c:v>
                </c:pt>
                <c:pt idx="1250">
                  <c:v>0.96688618042434904</c:v>
                </c:pt>
                <c:pt idx="1251">
                  <c:v>0.96693105624072617</c:v>
                </c:pt>
                <c:pt idx="1252">
                  <c:v>0.96702050567943088</c:v>
                </c:pt>
                <c:pt idx="1253">
                  <c:v>0.96702050567943088</c:v>
                </c:pt>
                <c:pt idx="1254">
                  <c:v>0.96710965292408602</c:v>
                </c:pt>
                <c:pt idx="1255">
                  <c:v>0.96710965292408602</c:v>
                </c:pt>
                <c:pt idx="1256">
                  <c:v>0.96719864907171615</c:v>
                </c:pt>
                <c:pt idx="1257">
                  <c:v>0.96719864907171615</c:v>
                </c:pt>
                <c:pt idx="1258">
                  <c:v>0.96728749412232162</c:v>
                </c:pt>
                <c:pt idx="1259">
                  <c:v>0.96728749412232162</c:v>
                </c:pt>
                <c:pt idx="1260">
                  <c:v>0.9673319166476243</c:v>
                </c:pt>
                <c:pt idx="1261">
                  <c:v>0.96742030840715521</c:v>
                </c:pt>
                <c:pt idx="1262">
                  <c:v>0.96742030840715521</c:v>
                </c:pt>
                <c:pt idx="1263">
                  <c:v>0.96746427764138343</c:v>
                </c:pt>
                <c:pt idx="1264">
                  <c:v>0.96750817132709921</c:v>
                </c:pt>
                <c:pt idx="1265">
                  <c:v>0.96755202723855882</c:v>
                </c:pt>
                <c:pt idx="1266">
                  <c:v>0.96763966351296549</c:v>
                </c:pt>
                <c:pt idx="1267">
                  <c:v>0.96763966351296549</c:v>
                </c:pt>
                <c:pt idx="1268">
                  <c:v>0.96768329277888787</c:v>
                </c:pt>
                <c:pt idx="1269">
                  <c:v>0.96772680872204153</c:v>
                </c:pt>
                <c:pt idx="1270">
                  <c:v>0.9677703246651953</c:v>
                </c:pt>
                <c:pt idx="1271">
                  <c:v>0.96781376505983652</c:v>
                </c:pt>
                <c:pt idx="1272">
                  <c:v>0.96785720545447784</c:v>
                </c:pt>
                <c:pt idx="1273">
                  <c:v>0.96803006045089368</c:v>
                </c:pt>
                <c:pt idx="1274">
                  <c:v>0.96803006045089368</c:v>
                </c:pt>
                <c:pt idx="1275">
                  <c:v>0.96803006045089368</c:v>
                </c:pt>
                <c:pt idx="1276">
                  <c:v>0.96803006045089368</c:v>
                </c:pt>
                <c:pt idx="1277">
                  <c:v>0.96807312310297278</c:v>
                </c:pt>
                <c:pt idx="1278">
                  <c:v>0.9681160346580272</c:v>
                </c:pt>
                <c:pt idx="1279">
                  <c:v>0.96815894621308152</c:v>
                </c:pt>
                <c:pt idx="1280">
                  <c:v>0.96828745423270712</c:v>
                </c:pt>
                <c:pt idx="1281">
                  <c:v>0.96828745423270712</c:v>
                </c:pt>
                <c:pt idx="1282">
                  <c:v>0.96828745423270712</c:v>
                </c:pt>
                <c:pt idx="1283">
                  <c:v>0.96833017691648038</c:v>
                </c:pt>
                <c:pt idx="1284">
                  <c:v>0.96837267295471641</c:v>
                </c:pt>
                <c:pt idx="1285">
                  <c:v>0.96845743838565135</c:v>
                </c:pt>
                <c:pt idx="1286">
                  <c:v>0.96845743838565135</c:v>
                </c:pt>
                <c:pt idx="1287">
                  <c:v>0.96849974555260632</c:v>
                </c:pt>
                <c:pt idx="1288">
                  <c:v>0.96854190162253639</c:v>
                </c:pt>
                <c:pt idx="1289">
                  <c:v>0.9685840199182103</c:v>
                </c:pt>
                <c:pt idx="1290">
                  <c:v>0.96862594934260315</c:v>
                </c:pt>
                <c:pt idx="1291">
                  <c:v>0.96866765212145878</c:v>
                </c:pt>
                <c:pt idx="1292">
                  <c:v>0.96870927935180207</c:v>
                </c:pt>
                <c:pt idx="1293">
                  <c:v>0.96879238271546353</c:v>
                </c:pt>
                <c:pt idx="1294">
                  <c:v>0.96879238271546353</c:v>
                </c:pt>
                <c:pt idx="1295">
                  <c:v>0.96883385884878181</c:v>
                </c:pt>
                <c:pt idx="1296">
                  <c:v>0.96887510833656298</c:v>
                </c:pt>
                <c:pt idx="1297">
                  <c:v>0.96891635782434415</c:v>
                </c:pt>
                <c:pt idx="1298">
                  <c:v>0.9689574939893566</c:v>
                </c:pt>
                <c:pt idx="1299">
                  <c:v>0.96903969077086893</c:v>
                </c:pt>
                <c:pt idx="1300">
                  <c:v>0.96903969077086893</c:v>
                </c:pt>
                <c:pt idx="1301">
                  <c:v>0.96912188755238127</c:v>
                </c:pt>
                <c:pt idx="1302">
                  <c:v>0.96912188755238127</c:v>
                </c:pt>
                <c:pt idx="1303">
                  <c:v>0.96916272152334404</c:v>
                </c:pt>
                <c:pt idx="1304">
                  <c:v>0.96924431391675725</c:v>
                </c:pt>
                <c:pt idx="1305">
                  <c:v>0.96924431391675725</c:v>
                </c:pt>
                <c:pt idx="1306">
                  <c:v>0.9692850345649513</c:v>
                </c:pt>
                <c:pt idx="1307">
                  <c:v>0.96932549079335195</c:v>
                </c:pt>
                <c:pt idx="1308">
                  <c:v>0.96936583369898399</c:v>
                </c:pt>
                <c:pt idx="1309">
                  <c:v>0.96940613883035986</c:v>
                </c:pt>
                <c:pt idx="1310">
                  <c:v>0.9694862202535246</c:v>
                </c:pt>
                <c:pt idx="1311">
                  <c:v>0.9694862202535246</c:v>
                </c:pt>
                <c:pt idx="1312">
                  <c:v>0.96952610986808219</c:v>
                </c:pt>
                <c:pt idx="1313">
                  <c:v>0.96964577871175495</c:v>
                </c:pt>
                <c:pt idx="1314">
                  <c:v>0.96964577871175495</c:v>
                </c:pt>
                <c:pt idx="1315">
                  <c:v>0.96964577871175495</c:v>
                </c:pt>
                <c:pt idx="1316">
                  <c:v>0.96968559277779998</c:v>
                </c:pt>
                <c:pt idx="1317">
                  <c:v>0.9697651453613777</c:v>
                </c:pt>
                <c:pt idx="1318">
                  <c:v>0.9697651453613777</c:v>
                </c:pt>
                <c:pt idx="1319">
                  <c:v>0.96992379723745881</c:v>
                </c:pt>
                <c:pt idx="1320">
                  <c:v>0.96992379723745881</c:v>
                </c:pt>
                <c:pt idx="1321">
                  <c:v>0.96992379723745881</c:v>
                </c:pt>
                <c:pt idx="1322">
                  <c:v>0.96992379723745881</c:v>
                </c:pt>
                <c:pt idx="1323">
                  <c:v>0.969963271335198</c:v>
                </c:pt>
                <c:pt idx="1324">
                  <c:v>0.97000270765868102</c:v>
                </c:pt>
                <c:pt idx="1325">
                  <c:v>0.97015909307938952</c:v>
                </c:pt>
                <c:pt idx="1326">
                  <c:v>0.97015909307938952</c:v>
                </c:pt>
                <c:pt idx="1327">
                  <c:v>0.97015909307938952</c:v>
                </c:pt>
                <c:pt idx="1328">
                  <c:v>0.97015909307938952</c:v>
                </c:pt>
                <c:pt idx="1329">
                  <c:v>0.97019815166031032</c:v>
                </c:pt>
                <c:pt idx="1330">
                  <c:v>0.97023705914420644</c:v>
                </c:pt>
                <c:pt idx="1331">
                  <c:v>0.97027581553107767</c:v>
                </c:pt>
                <c:pt idx="1332">
                  <c:v>0.97031457191794901</c:v>
                </c:pt>
                <c:pt idx="1333">
                  <c:v>0.97035321498205152</c:v>
                </c:pt>
                <c:pt idx="1334">
                  <c:v>0.97043042556174453</c:v>
                </c:pt>
                <c:pt idx="1335">
                  <c:v>0.97043042556174453</c:v>
                </c:pt>
                <c:pt idx="1336">
                  <c:v>0.97054601478574642</c:v>
                </c:pt>
                <c:pt idx="1337">
                  <c:v>0.97054601478574642</c:v>
                </c:pt>
                <c:pt idx="1338">
                  <c:v>0.97054601478574642</c:v>
                </c:pt>
                <c:pt idx="1339">
                  <c:v>0.97062269652585231</c:v>
                </c:pt>
                <c:pt idx="1340">
                  <c:v>0.97062269652585231</c:v>
                </c:pt>
                <c:pt idx="1341">
                  <c:v>0.97069930271744564</c:v>
                </c:pt>
                <c:pt idx="1342">
                  <c:v>0.97069930271744564</c:v>
                </c:pt>
                <c:pt idx="1343">
                  <c:v>0.97073753026472998</c:v>
                </c:pt>
                <c:pt idx="1344">
                  <c:v>0.97077560671498941</c:v>
                </c:pt>
                <c:pt idx="1345">
                  <c:v>0.9708136453909928</c:v>
                </c:pt>
                <c:pt idx="1346">
                  <c:v>0.97085160851848362</c:v>
                </c:pt>
                <c:pt idx="1347">
                  <c:v>0.97092715703090315</c:v>
                </c:pt>
                <c:pt idx="1348">
                  <c:v>0.97092715703090315</c:v>
                </c:pt>
                <c:pt idx="1349">
                  <c:v>0.97096478019008814</c:v>
                </c:pt>
                <c:pt idx="1350">
                  <c:v>0.97111436624467884</c:v>
                </c:pt>
                <c:pt idx="1351">
                  <c:v>0.97111436624467884</c:v>
                </c:pt>
                <c:pt idx="1352">
                  <c:v>0.97111436624467884</c:v>
                </c:pt>
                <c:pt idx="1353">
                  <c:v>0.97111436624467884</c:v>
                </c:pt>
                <c:pt idx="1354">
                  <c:v>0.97122632914008444</c:v>
                </c:pt>
                <c:pt idx="1355">
                  <c:v>0.97122632914008444</c:v>
                </c:pt>
                <c:pt idx="1356">
                  <c:v>0.97122632914008444</c:v>
                </c:pt>
                <c:pt idx="1357">
                  <c:v>0.97126357455670731</c:v>
                </c:pt>
                <c:pt idx="1358">
                  <c:v>0.97141225402914888</c:v>
                </c:pt>
                <c:pt idx="1359">
                  <c:v>0.97141225402914888</c:v>
                </c:pt>
                <c:pt idx="1360">
                  <c:v>0.97141225402914888</c:v>
                </c:pt>
                <c:pt idx="1361">
                  <c:v>0.97141225402914888</c:v>
                </c:pt>
                <c:pt idx="1362">
                  <c:v>0.97152331034240569</c:v>
                </c:pt>
                <c:pt idx="1363">
                  <c:v>0.97152331034240569</c:v>
                </c:pt>
                <c:pt idx="1364">
                  <c:v>0.97152331034240569</c:v>
                </c:pt>
                <c:pt idx="1365">
                  <c:v>0.97156002691944165</c:v>
                </c:pt>
                <c:pt idx="1366">
                  <c:v>0.97159632797965934</c:v>
                </c:pt>
                <c:pt idx="1367">
                  <c:v>0.97170511783754354</c:v>
                </c:pt>
                <c:pt idx="1368">
                  <c:v>0.97170511783754354</c:v>
                </c:pt>
                <c:pt idx="1369">
                  <c:v>0.97170511783754354</c:v>
                </c:pt>
                <c:pt idx="1370">
                  <c:v>0.97184896220519068</c:v>
                </c:pt>
                <c:pt idx="1371">
                  <c:v>0.97184896220519068</c:v>
                </c:pt>
                <c:pt idx="1372">
                  <c:v>0.97184896220519068</c:v>
                </c:pt>
                <c:pt idx="1373">
                  <c:v>0.97184896220519068</c:v>
                </c:pt>
                <c:pt idx="1374">
                  <c:v>0.97188492329710241</c:v>
                </c:pt>
                <c:pt idx="1375">
                  <c:v>0.97199257992730037</c:v>
                </c:pt>
                <c:pt idx="1376">
                  <c:v>0.97199257992730037</c:v>
                </c:pt>
                <c:pt idx="1377">
                  <c:v>0.97199257992730037</c:v>
                </c:pt>
                <c:pt idx="1378">
                  <c:v>0.9720283899221871</c:v>
                </c:pt>
                <c:pt idx="1379">
                  <c:v>0.97213547993854188</c:v>
                </c:pt>
                <c:pt idx="1380">
                  <c:v>0.97213547993854188</c:v>
                </c:pt>
                <c:pt idx="1381">
                  <c:v>0.97213547993854188</c:v>
                </c:pt>
                <c:pt idx="1382">
                  <c:v>0.97224155004997903</c:v>
                </c:pt>
                <c:pt idx="1383">
                  <c:v>0.97224155004997903</c:v>
                </c:pt>
                <c:pt idx="1384">
                  <c:v>0.97224155004997903</c:v>
                </c:pt>
                <c:pt idx="1385">
                  <c:v>0.97231218790909135</c:v>
                </c:pt>
                <c:pt idx="1386">
                  <c:v>0.97231218790909135</c:v>
                </c:pt>
                <c:pt idx="1387">
                  <c:v>0.97234735574162268</c:v>
                </c:pt>
                <c:pt idx="1388">
                  <c:v>0.972382523574154</c:v>
                </c:pt>
                <c:pt idx="1389">
                  <c:v>0.9724527836907042</c:v>
                </c:pt>
                <c:pt idx="1390">
                  <c:v>0.9724527836907042</c:v>
                </c:pt>
                <c:pt idx="1391">
                  <c:v>0.97252259051617984</c:v>
                </c:pt>
                <c:pt idx="1392">
                  <c:v>0.97252259051617984</c:v>
                </c:pt>
                <c:pt idx="1393">
                  <c:v>0.97255734283189288</c:v>
                </c:pt>
                <c:pt idx="1394">
                  <c:v>0.97259201959909336</c:v>
                </c:pt>
                <c:pt idx="1395">
                  <c:v>0.97262650749501289</c:v>
                </c:pt>
                <c:pt idx="1396">
                  <c:v>0.97269540773833962</c:v>
                </c:pt>
                <c:pt idx="1397">
                  <c:v>0.97269540773833962</c:v>
                </c:pt>
                <c:pt idx="1398">
                  <c:v>0.97272985786000299</c:v>
                </c:pt>
                <c:pt idx="1399">
                  <c:v>0.97276423243315391</c:v>
                </c:pt>
                <c:pt idx="1400">
                  <c:v>0.97279834258651132</c:v>
                </c:pt>
                <c:pt idx="1401">
                  <c:v>0.97283241496561257</c:v>
                </c:pt>
                <c:pt idx="1402">
                  <c:v>0.97286648734471393</c:v>
                </c:pt>
                <c:pt idx="1403">
                  <c:v>0.97293448100589153</c:v>
                </c:pt>
                <c:pt idx="1404">
                  <c:v>0.97293448100589153</c:v>
                </c:pt>
                <c:pt idx="1405">
                  <c:v>0.97300224802153201</c:v>
                </c:pt>
                <c:pt idx="1406">
                  <c:v>0.97300224802153201</c:v>
                </c:pt>
                <c:pt idx="1407">
                  <c:v>0.97306993948866005</c:v>
                </c:pt>
                <c:pt idx="1408">
                  <c:v>0.97306993948866005</c:v>
                </c:pt>
                <c:pt idx="1409">
                  <c:v>0.97310378522222396</c:v>
                </c:pt>
                <c:pt idx="1410">
                  <c:v>0.97313751763301926</c:v>
                </c:pt>
                <c:pt idx="1411">
                  <c:v>0.97317117449530222</c:v>
                </c:pt>
                <c:pt idx="1412">
                  <c:v>0.97320471803481645</c:v>
                </c:pt>
                <c:pt idx="1413">
                  <c:v>0.97323826157433069</c:v>
                </c:pt>
                <c:pt idx="1414">
                  <c:v>0.97330512200782193</c:v>
                </c:pt>
                <c:pt idx="1415">
                  <c:v>0.97330512200782193</c:v>
                </c:pt>
                <c:pt idx="1416">
                  <c:v>0.97337175579577617</c:v>
                </c:pt>
                <c:pt idx="1417">
                  <c:v>0.97337175579577617</c:v>
                </c:pt>
                <c:pt idx="1418">
                  <c:v>0.97353796252309921</c:v>
                </c:pt>
                <c:pt idx="1419">
                  <c:v>0.97353796252309921</c:v>
                </c:pt>
                <c:pt idx="1420">
                  <c:v>0.97353796252309921</c:v>
                </c:pt>
                <c:pt idx="1421">
                  <c:v>0.97353796252309921</c:v>
                </c:pt>
                <c:pt idx="1422">
                  <c:v>0.97353796252309921</c:v>
                </c:pt>
                <c:pt idx="1423">
                  <c:v>0.97360414301997888</c:v>
                </c:pt>
                <c:pt idx="1424">
                  <c:v>0.97360414301997888</c:v>
                </c:pt>
                <c:pt idx="1425">
                  <c:v>0.97363719549416239</c:v>
                </c:pt>
                <c:pt idx="1426">
                  <c:v>0.97367017241983345</c:v>
                </c:pt>
                <c:pt idx="1427">
                  <c:v>0.97370311157124845</c:v>
                </c:pt>
                <c:pt idx="1428">
                  <c:v>0.973768914325566</c:v>
                </c:pt>
                <c:pt idx="1429">
                  <c:v>0.973768914325566</c:v>
                </c:pt>
                <c:pt idx="1430">
                  <c:v>0.97390036873717611</c:v>
                </c:pt>
                <c:pt idx="1431">
                  <c:v>0.97390036873717611</c:v>
                </c:pt>
                <c:pt idx="1432">
                  <c:v>0.97390036873717611</c:v>
                </c:pt>
                <c:pt idx="1433">
                  <c:v>0.97390036873717611</c:v>
                </c:pt>
                <c:pt idx="1434">
                  <c:v>0.97399873290034611</c:v>
                </c:pt>
                <c:pt idx="1435">
                  <c:v>0.97399873290034611</c:v>
                </c:pt>
                <c:pt idx="1436">
                  <c:v>0.97399873290034611</c:v>
                </c:pt>
                <c:pt idx="1437">
                  <c:v>0.97403136985771133</c:v>
                </c:pt>
                <c:pt idx="1438">
                  <c:v>0.97409664377244176</c:v>
                </c:pt>
                <c:pt idx="1439">
                  <c:v>0.97409664377244176</c:v>
                </c:pt>
                <c:pt idx="1440">
                  <c:v>0.97416161549312263</c:v>
                </c:pt>
                <c:pt idx="1441">
                  <c:v>0.97416161549312263</c:v>
                </c:pt>
                <c:pt idx="1442">
                  <c:v>0.97419391248218201</c:v>
                </c:pt>
                <c:pt idx="1443">
                  <c:v>0.97422609614847278</c:v>
                </c:pt>
                <c:pt idx="1444">
                  <c:v>0.97425827981476365</c:v>
                </c:pt>
                <c:pt idx="1445">
                  <c:v>0.97429042570679814</c:v>
                </c:pt>
                <c:pt idx="1446">
                  <c:v>0.97438675006013309</c:v>
                </c:pt>
                <c:pt idx="1447">
                  <c:v>0.97438675006013309</c:v>
                </c:pt>
                <c:pt idx="1448">
                  <c:v>0.97438675006013309</c:v>
                </c:pt>
                <c:pt idx="1449">
                  <c:v>0.97441878262939896</c:v>
                </c:pt>
                <c:pt idx="1450">
                  <c:v>0.97448277221941848</c:v>
                </c:pt>
                <c:pt idx="1451">
                  <c:v>0.97448277221941848</c:v>
                </c:pt>
                <c:pt idx="1452">
                  <c:v>0.97451472924017202</c:v>
                </c:pt>
                <c:pt idx="1453">
                  <c:v>0.97457856773316653</c:v>
                </c:pt>
                <c:pt idx="1454">
                  <c:v>0.97457856773316653</c:v>
                </c:pt>
                <c:pt idx="1455">
                  <c:v>0.97473721960924764</c:v>
                </c:pt>
                <c:pt idx="1456">
                  <c:v>0.97473721960924764</c:v>
                </c:pt>
                <c:pt idx="1457">
                  <c:v>0.97473721960924764</c:v>
                </c:pt>
                <c:pt idx="1458">
                  <c:v>0.97473721960924764</c:v>
                </c:pt>
                <c:pt idx="1459">
                  <c:v>0.97473721960924764</c:v>
                </c:pt>
                <c:pt idx="1460">
                  <c:v>0.97476879888743906</c:v>
                </c:pt>
                <c:pt idx="1461">
                  <c:v>0.97483195744382189</c:v>
                </c:pt>
                <c:pt idx="1462">
                  <c:v>0.97483195744382189</c:v>
                </c:pt>
                <c:pt idx="1463">
                  <c:v>0.97486342339924459</c:v>
                </c:pt>
                <c:pt idx="1464">
                  <c:v>0.97489485158041111</c:v>
                </c:pt>
                <c:pt idx="1465">
                  <c:v>0.97492612866455275</c:v>
                </c:pt>
                <c:pt idx="1466">
                  <c:v>0.97495733020018216</c:v>
                </c:pt>
                <c:pt idx="1467">
                  <c:v>0.9750196577229282</c:v>
                </c:pt>
                <c:pt idx="1468">
                  <c:v>0.9750196577229282</c:v>
                </c:pt>
                <c:pt idx="1469">
                  <c:v>0.97505063261302027</c:v>
                </c:pt>
                <c:pt idx="1470">
                  <c:v>0.97511250684469186</c:v>
                </c:pt>
                <c:pt idx="1471">
                  <c:v>0.97511250684469186</c:v>
                </c:pt>
                <c:pt idx="1472">
                  <c:v>0.97520531819219913</c:v>
                </c:pt>
                <c:pt idx="1473">
                  <c:v>0.97520531819219913</c:v>
                </c:pt>
                <c:pt idx="1474">
                  <c:v>0.97520531819219913</c:v>
                </c:pt>
                <c:pt idx="1475">
                  <c:v>0.97526704132684605</c:v>
                </c:pt>
                <c:pt idx="1476">
                  <c:v>0.97526704132684605</c:v>
                </c:pt>
                <c:pt idx="1477">
                  <c:v>0.975390336499115</c:v>
                </c:pt>
                <c:pt idx="1478">
                  <c:v>0.975390336499115</c:v>
                </c:pt>
                <c:pt idx="1479">
                  <c:v>0.975390336499115</c:v>
                </c:pt>
                <c:pt idx="1480">
                  <c:v>0.975390336499115</c:v>
                </c:pt>
                <c:pt idx="1481">
                  <c:v>0.97542108474366973</c:v>
                </c:pt>
                <c:pt idx="1482">
                  <c:v>0.97545179521396819</c:v>
                </c:pt>
                <c:pt idx="1483">
                  <c:v>0.97551298950902809</c:v>
                </c:pt>
                <c:pt idx="1484">
                  <c:v>0.97551298950902809</c:v>
                </c:pt>
                <c:pt idx="1485">
                  <c:v>0.97554351110804549</c:v>
                </c:pt>
                <c:pt idx="1486">
                  <c:v>0.97557391938429439</c:v>
                </c:pt>
                <c:pt idx="1487">
                  <c:v>0.97560413878926222</c:v>
                </c:pt>
                <c:pt idx="1488">
                  <c:v>0.97566442650217289</c:v>
                </c:pt>
                <c:pt idx="1489">
                  <c:v>0.97566442650217289</c:v>
                </c:pt>
                <c:pt idx="1490">
                  <c:v>0.97572426092400932</c:v>
                </c:pt>
                <c:pt idx="1491">
                  <c:v>0.97572426092400932</c:v>
                </c:pt>
                <c:pt idx="1492">
                  <c:v>0.97578409534584576</c:v>
                </c:pt>
                <c:pt idx="1493">
                  <c:v>0.97578409534584576</c:v>
                </c:pt>
                <c:pt idx="1494">
                  <c:v>0.97581371036271414</c:v>
                </c:pt>
                <c:pt idx="1495">
                  <c:v>0.97584332537958263</c:v>
                </c:pt>
                <c:pt idx="1496">
                  <c:v>0.97593194378465098</c:v>
                </c:pt>
                <c:pt idx="1497">
                  <c:v>0.97593194378465098</c:v>
                </c:pt>
                <c:pt idx="1498">
                  <c:v>0.97593194378465098</c:v>
                </c:pt>
                <c:pt idx="1499">
                  <c:v>0.97607926338386919</c:v>
                </c:pt>
                <c:pt idx="1500">
                  <c:v>0.97607926338386919</c:v>
                </c:pt>
                <c:pt idx="1501">
                  <c:v>0.97607926338386919</c:v>
                </c:pt>
                <c:pt idx="1502">
                  <c:v>0.97607926338386919</c:v>
                </c:pt>
                <c:pt idx="1503">
                  <c:v>0.97607926338386919</c:v>
                </c:pt>
                <c:pt idx="1504">
                  <c:v>0.97610868952945651</c:v>
                </c:pt>
                <c:pt idx="1505">
                  <c:v>0.9761380401265316</c:v>
                </c:pt>
                <c:pt idx="1506">
                  <c:v>0.97616731517509425</c:v>
                </c:pt>
                <c:pt idx="1507">
                  <c:v>0.97619655244940051</c:v>
                </c:pt>
                <c:pt idx="1508">
                  <c:v>0.97628381098124517</c:v>
                </c:pt>
                <c:pt idx="1509">
                  <c:v>0.97628381098124517</c:v>
                </c:pt>
                <c:pt idx="1510">
                  <c:v>0.97628381098124517</c:v>
                </c:pt>
                <c:pt idx="1511">
                  <c:v>0.97642886412509033</c:v>
                </c:pt>
                <c:pt idx="1512">
                  <c:v>0.97642886412509033</c:v>
                </c:pt>
                <c:pt idx="1513">
                  <c:v>0.97642886412509033</c:v>
                </c:pt>
                <c:pt idx="1514">
                  <c:v>0.97642886412509033</c:v>
                </c:pt>
                <c:pt idx="1515">
                  <c:v>0.97642886412509033</c:v>
                </c:pt>
                <c:pt idx="1516">
                  <c:v>0.97654445334909235</c:v>
                </c:pt>
                <c:pt idx="1517">
                  <c:v>0.97654445334909235</c:v>
                </c:pt>
                <c:pt idx="1518">
                  <c:v>0.97654445334909235</c:v>
                </c:pt>
                <c:pt idx="1519">
                  <c:v>0.97654445334909235</c:v>
                </c:pt>
                <c:pt idx="1520">
                  <c:v>0.97663057865325065</c:v>
                </c:pt>
                <c:pt idx="1521">
                  <c:v>0.97663057865325065</c:v>
                </c:pt>
                <c:pt idx="1522">
                  <c:v>0.97663057865325065</c:v>
                </c:pt>
                <c:pt idx="1523">
                  <c:v>0.97668769332863992</c:v>
                </c:pt>
                <c:pt idx="1524">
                  <c:v>0.97668769332863992</c:v>
                </c:pt>
                <c:pt idx="1525">
                  <c:v>0.9767162506663345</c:v>
                </c:pt>
                <c:pt idx="1526">
                  <c:v>0.9767446569070044</c:v>
                </c:pt>
                <c:pt idx="1527">
                  <c:v>0.976801318291319</c:v>
                </c:pt>
                <c:pt idx="1528">
                  <c:v>0.976801318291319</c:v>
                </c:pt>
                <c:pt idx="1529">
                  <c:v>0.97682961120922007</c:v>
                </c:pt>
                <c:pt idx="1530">
                  <c:v>0.97694202739570035</c:v>
                </c:pt>
                <c:pt idx="1531">
                  <c:v>0.97694202739570035</c:v>
                </c:pt>
                <c:pt idx="1532">
                  <c:v>0.97694202739570035</c:v>
                </c:pt>
                <c:pt idx="1533">
                  <c:v>0.97694202739570035</c:v>
                </c:pt>
                <c:pt idx="1534">
                  <c:v>0.97697013144232037</c:v>
                </c:pt>
                <c:pt idx="1535">
                  <c:v>0.97699815994042805</c:v>
                </c:pt>
                <c:pt idx="1536">
                  <c:v>0.97702615066427956</c:v>
                </c:pt>
                <c:pt idx="1537">
                  <c:v>0.97705414138813107</c:v>
                </c:pt>
                <c:pt idx="1538">
                  <c:v>0.9770820943377263</c:v>
                </c:pt>
                <c:pt idx="1539">
                  <c:v>0.97713762249435465</c:v>
                </c:pt>
                <c:pt idx="1540">
                  <c:v>0.97713762249435465</c:v>
                </c:pt>
                <c:pt idx="1541">
                  <c:v>0.9771651599271316</c:v>
                </c:pt>
                <c:pt idx="1542">
                  <c:v>0.97722023479268538</c:v>
                </c:pt>
                <c:pt idx="1543">
                  <c:v>0.97722023479268538</c:v>
                </c:pt>
                <c:pt idx="1544">
                  <c:v>0.97733023342676795</c:v>
                </c:pt>
                <c:pt idx="1545">
                  <c:v>0.97733023342676795</c:v>
                </c:pt>
                <c:pt idx="1546">
                  <c:v>0.97733023342676795</c:v>
                </c:pt>
                <c:pt idx="1547">
                  <c:v>0.97733023342676795</c:v>
                </c:pt>
                <c:pt idx="1548">
                  <c:v>0.97738508164678461</c:v>
                </c:pt>
                <c:pt idx="1549">
                  <c:v>0.97738508164678461</c:v>
                </c:pt>
                <c:pt idx="1550">
                  <c:v>0.977467240654041</c:v>
                </c:pt>
                <c:pt idx="1551">
                  <c:v>0.977467240654041</c:v>
                </c:pt>
                <c:pt idx="1552">
                  <c:v>0.977467240654041</c:v>
                </c:pt>
                <c:pt idx="1553">
                  <c:v>0.97749451366702444</c:v>
                </c:pt>
                <c:pt idx="1554">
                  <c:v>0.97773929084726385</c:v>
                </c:pt>
                <c:pt idx="1555">
                  <c:v>0.97773929084726385</c:v>
                </c:pt>
                <c:pt idx="1556">
                  <c:v>0.97773929084726385</c:v>
                </c:pt>
                <c:pt idx="1557">
                  <c:v>0.97773929084726385</c:v>
                </c:pt>
                <c:pt idx="1558">
                  <c:v>0.97773929084726385</c:v>
                </c:pt>
                <c:pt idx="1559">
                  <c:v>0.97773929084726385</c:v>
                </c:pt>
                <c:pt idx="1560">
                  <c:v>0.97773929084726385</c:v>
                </c:pt>
                <c:pt idx="1561">
                  <c:v>0.97773929084726385</c:v>
                </c:pt>
                <c:pt idx="1562">
                  <c:v>0.97773929084726385</c:v>
                </c:pt>
                <c:pt idx="1563">
                  <c:v>0.97779330803364384</c:v>
                </c:pt>
                <c:pt idx="1564">
                  <c:v>0.97779330803364384</c:v>
                </c:pt>
                <c:pt idx="1565">
                  <c:v>0.97782027885257761</c:v>
                </c:pt>
                <c:pt idx="1566">
                  <c:v>0.97784717412299904</c:v>
                </c:pt>
                <c:pt idx="1567">
                  <c:v>0.97787391829639558</c:v>
                </c:pt>
                <c:pt idx="1568">
                  <c:v>0.97790062469553596</c:v>
                </c:pt>
                <c:pt idx="1569">
                  <c:v>0.97803359007739421</c:v>
                </c:pt>
                <c:pt idx="1570">
                  <c:v>0.97803359007739421</c:v>
                </c:pt>
                <c:pt idx="1571">
                  <c:v>0.97803359007739421</c:v>
                </c:pt>
                <c:pt idx="1572">
                  <c:v>0.97803359007739421</c:v>
                </c:pt>
                <c:pt idx="1573">
                  <c:v>0.97803359007739421</c:v>
                </c:pt>
                <c:pt idx="1574">
                  <c:v>0.9781661777166909</c:v>
                </c:pt>
                <c:pt idx="1575">
                  <c:v>0.9781661777166909</c:v>
                </c:pt>
                <c:pt idx="1576">
                  <c:v>0.9781661777166909</c:v>
                </c:pt>
                <c:pt idx="1577">
                  <c:v>0.9781661777166909</c:v>
                </c:pt>
                <c:pt idx="1578">
                  <c:v>0.9781661777166909</c:v>
                </c:pt>
                <c:pt idx="1579">
                  <c:v>0.97819261969603777</c:v>
                </c:pt>
                <c:pt idx="1580">
                  <c:v>0.97821894835261602</c:v>
                </c:pt>
                <c:pt idx="1581">
                  <c:v>0.97827153011726009</c:v>
                </c:pt>
                <c:pt idx="1582">
                  <c:v>0.97827153011726009</c:v>
                </c:pt>
                <c:pt idx="1583">
                  <c:v>0.97837624035547333</c:v>
                </c:pt>
                <c:pt idx="1584">
                  <c:v>0.97837624035547333</c:v>
                </c:pt>
                <c:pt idx="1585">
                  <c:v>0.97837624035547333</c:v>
                </c:pt>
                <c:pt idx="1586">
                  <c:v>0.97837624035547333</c:v>
                </c:pt>
                <c:pt idx="1587">
                  <c:v>0.97845443306582758</c:v>
                </c:pt>
                <c:pt idx="1588">
                  <c:v>0.97845443306582758</c:v>
                </c:pt>
                <c:pt idx="1589">
                  <c:v>0.97845443306582758</c:v>
                </c:pt>
                <c:pt idx="1590">
                  <c:v>0.97850641044237219</c:v>
                </c:pt>
                <c:pt idx="1591">
                  <c:v>0.97850641044237219</c:v>
                </c:pt>
                <c:pt idx="1592">
                  <c:v>0.9785322480336196</c:v>
                </c:pt>
                <c:pt idx="1593">
                  <c:v>0.97860976080736195</c:v>
                </c:pt>
                <c:pt idx="1594">
                  <c:v>0.97860976080736195</c:v>
                </c:pt>
                <c:pt idx="1595">
                  <c:v>0.97860976080736195</c:v>
                </c:pt>
                <c:pt idx="1596">
                  <c:v>0.97863552285009714</c:v>
                </c:pt>
                <c:pt idx="1597">
                  <c:v>0.97866105824729499</c:v>
                </c:pt>
                <c:pt idx="1598">
                  <c:v>0.97873755111611982</c:v>
                </c:pt>
                <c:pt idx="1599">
                  <c:v>0.97873755111611982</c:v>
                </c:pt>
                <c:pt idx="1600">
                  <c:v>0.97873755111611982</c:v>
                </c:pt>
                <c:pt idx="1601">
                  <c:v>0.97883908831681199</c:v>
                </c:pt>
                <c:pt idx="1602">
                  <c:v>0.97883908831681199</c:v>
                </c:pt>
                <c:pt idx="1603">
                  <c:v>0.97883908831681199</c:v>
                </c:pt>
                <c:pt idx="1604">
                  <c:v>0.97883908831681199</c:v>
                </c:pt>
                <c:pt idx="1605">
                  <c:v>0.97888985691715802</c:v>
                </c:pt>
                <c:pt idx="1606">
                  <c:v>0.97888985691715802</c:v>
                </c:pt>
                <c:pt idx="1607">
                  <c:v>0.97891516566881864</c:v>
                </c:pt>
                <c:pt idx="1608">
                  <c:v>0.97894036109771065</c:v>
                </c:pt>
                <c:pt idx="1609">
                  <c:v>0.97896555652660266</c:v>
                </c:pt>
                <c:pt idx="1610">
                  <c:v>0.9789907141812384</c:v>
                </c:pt>
                <c:pt idx="1611">
                  <c:v>0.97901587183587413</c:v>
                </c:pt>
                <c:pt idx="1612">
                  <c:v>0.97906603604812059</c:v>
                </c:pt>
                <c:pt idx="1613">
                  <c:v>0.97906603604812059</c:v>
                </c:pt>
                <c:pt idx="1614">
                  <c:v>0.9792156221027114</c:v>
                </c:pt>
                <c:pt idx="1615">
                  <c:v>0.9792156221027114</c:v>
                </c:pt>
                <c:pt idx="1616">
                  <c:v>0.9792156221027114</c:v>
                </c:pt>
                <c:pt idx="1617">
                  <c:v>0.9792156221027114</c:v>
                </c:pt>
                <c:pt idx="1618">
                  <c:v>0.9792156221027114</c:v>
                </c:pt>
                <c:pt idx="1619">
                  <c:v>0.9792156221027114</c:v>
                </c:pt>
                <c:pt idx="1620">
                  <c:v>0.9792653330238833</c:v>
                </c:pt>
                <c:pt idx="1621">
                  <c:v>0.9792653330238833</c:v>
                </c:pt>
                <c:pt idx="1622">
                  <c:v>0.97931451510546852</c:v>
                </c:pt>
                <c:pt idx="1623">
                  <c:v>0.97931451510546852</c:v>
                </c:pt>
                <c:pt idx="1624">
                  <c:v>0.97936362163854129</c:v>
                </c:pt>
                <c:pt idx="1625">
                  <c:v>0.97936362163854129</c:v>
                </c:pt>
                <c:pt idx="1626">
                  <c:v>0.97943705479261289</c:v>
                </c:pt>
                <c:pt idx="1627">
                  <c:v>0.97943705479261289</c:v>
                </c:pt>
                <c:pt idx="1628">
                  <c:v>0.97943705479261289</c:v>
                </c:pt>
                <c:pt idx="1629">
                  <c:v>0.97948585913163599</c:v>
                </c:pt>
                <c:pt idx="1630">
                  <c:v>0.97948585913163599</c:v>
                </c:pt>
                <c:pt idx="1631">
                  <c:v>0.97953451237363409</c:v>
                </c:pt>
                <c:pt idx="1632">
                  <c:v>0.97953451237363409</c:v>
                </c:pt>
                <c:pt idx="1633">
                  <c:v>0.97958301451860763</c:v>
                </c:pt>
                <c:pt idx="1634">
                  <c:v>0.97958301451860763</c:v>
                </c:pt>
                <c:pt idx="1635">
                  <c:v>0.9796797166145047</c:v>
                </c:pt>
                <c:pt idx="1636">
                  <c:v>0.9796797166145047</c:v>
                </c:pt>
                <c:pt idx="1637">
                  <c:v>0.9796797166145047</c:v>
                </c:pt>
                <c:pt idx="1638">
                  <c:v>0.9796797166145047</c:v>
                </c:pt>
                <c:pt idx="1639">
                  <c:v>0.97970377881571036</c:v>
                </c:pt>
                <c:pt idx="1640">
                  <c:v>0.97987036328559551</c:v>
                </c:pt>
                <c:pt idx="1641">
                  <c:v>0.97987036328559551</c:v>
                </c:pt>
                <c:pt idx="1642">
                  <c:v>0.97987036328559551</c:v>
                </c:pt>
                <c:pt idx="1643">
                  <c:v>0.97987036328559551</c:v>
                </c:pt>
                <c:pt idx="1644">
                  <c:v>0.97987036328559551</c:v>
                </c:pt>
                <c:pt idx="1645">
                  <c:v>0.97987036328559551</c:v>
                </c:pt>
                <c:pt idx="1646">
                  <c:v>0.97987036328559551</c:v>
                </c:pt>
                <c:pt idx="1647">
                  <c:v>0.97991795884841981</c:v>
                </c:pt>
                <c:pt idx="1648">
                  <c:v>0.97991795884841981</c:v>
                </c:pt>
                <c:pt idx="1649">
                  <c:v>0.97994171885557579</c:v>
                </c:pt>
                <c:pt idx="1650">
                  <c:v>0.97996540331421944</c:v>
                </c:pt>
                <c:pt idx="1651">
                  <c:v>0.97998901222435053</c:v>
                </c:pt>
                <c:pt idx="1652">
                  <c:v>0.98003615449610026</c:v>
                </c:pt>
                <c:pt idx="1653">
                  <c:v>0.98003615449610026</c:v>
                </c:pt>
                <c:pt idx="1654">
                  <c:v>0.98010686790372481</c:v>
                </c:pt>
                <c:pt idx="1655">
                  <c:v>0.98010686790372481</c:v>
                </c:pt>
                <c:pt idx="1656">
                  <c:v>0.98010686790372481</c:v>
                </c:pt>
                <c:pt idx="1657">
                  <c:v>0.98013032571683112</c:v>
                </c:pt>
                <c:pt idx="1658">
                  <c:v>0.98017716579453129</c:v>
                </c:pt>
                <c:pt idx="1659">
                  <c:v>0.98017716579453129</c:v>
                </c:pt>
                <c:pt idx="1660">
                  <c:v>0.98024697262000715</c:v>
                </c:pt>
                <c:pt idx="1661">
                  <c:v>0.98024697262000715</c:v>
                </c:pt>
                <c:pt idx="1662">
                  <c:v>0.98024697262000715</c:v>
                </c:pt>
                <c:pt idx="1663">
                  <c:v>0.98034004838730815</c:v>
                </c:pt>
                <c:pt idx="1664">
                  <c:v>0.98034004838730815</c:v>
                </c:pt>
                <c:pt idx="1665">
                  <c:v>0.98034004838730815</c:v>
                </c:pt>
                <c:pt idx="1666">
                  <c:v>0.98034004838730815</c:v>
                </c:pt>
                <c:pt idx="1667">
                  <c:v>0.98040940192170956</c:v>
                </c:pt>
                <c:pt idx="1668">
                  <c:v>0.98040940192170956</c:v>
                </c:pt>
                <c:pt idx="1669">
                  <c:v>0.98040940192170956</c:v>
                </c:pt>
                <c:pt idx="1670">
                  <c:v>0.98043251976651002</c:v>
                </c:pt>
                <c:pt idx="1671">
                  <c:v>0.98045559983705421</c:v>
                </c:pt>
                <c:pt idx="1672">
                  <c:v>0.98050153333260515</c:v>
                </c:pt>
                <c:pt idx="1673">
                  <c:v>0.98050153333260515</c:v>
                </c:pt>
                <c:pt idx="1674">
                  <c:v>0.98054746682815608</c:v>
                </c:pt>
                <c:pt idx="1675">
                  <c:v>0.98054746682815608</c:v>
                </c:pt>
                <c:pt idx="1676">
                  <c:v>0.98057035802741932</c:v>
                </c:pt>
                <c:pt idx="1677">
                  <c:v>0.98059321145242617</c:v>
                </c:pt>
                <c:pt idx="1678">
                  <c:v>0.98061598932892058</c:v>
                </c:pt>
                <c:pt idx="1679">
                  <c:v>0.98068398299009829</c:v>
                </c:pt>
                <c:pt idx="1680">
                  <c:v>0.98068398299009829</c:v>
                </c:pt>
                <c:pt idx="1681">
                  <c:v>0.98068398299009829</c:v>
                </c:pt>
                <c:pt idx="1682">
                  <c:v>0.98072916100052498</c:v>
                </c:pt>
                <c:pt idx="1683">
                  <c:v>0.98072916100052498</c:v>
                </c:pt>
                <c:pt idx="1684">
                  <c:v>0.98077433901095179</c:v>
                </c:pt>
                <c:pt idx="1685">
                  <c:v>0.98077433901095179</c:v>
                </c:pt>
                <c:pt idx="1686">
                  <c:v>0.98088652855189462</c:v>
                </c:pt>
                <c:pt idx="1687">
                  <c:v>0.98088652855189462</c:v>
                </c:pt>
                <c:pt idx="1688">
                  <c:v>0.98088652855189462</c:v>
                </c:pt>
                <c:pt idx="1689">
                  <c:v>0.98088652855189462</c:v>
                </c:pt>
                <c:pt idx="1690">
                  <c:v>0.98088652855189462</c:v>
                </c:pt>
                <c:pt idx="1691">
                  <c:v>0.98095384227646043</c:v>
                </c:pt>
                <c:pt idx="1692">
                  <c:v>0.98095384227646043</c:v>
                </c:pt>
                <c:pt idx="1693">
                  <c:v>0.98095384227646043</c:v>
                </c:pt>
                <c:pt idx="1694">
                  <c:v>0.98102092935548924</c:v>
                </c:pt>
                <c:pt idx="1695">
                  <c:v>0.98102092935548924</c:v>
                </c:pt>
                <c:pt idx="1696">
                  <c:v>0.98102092935548924</c:v>
                </c:pt>
                <c:pt idx="1697">
                  <c:v>0.98106550297781669</c:v>
                </c:pt>
                <c:pt idx="1698">
                  <c:v>0.98106550297781669</c:v>
                </c:pt>
                <c:pt idx="1699">
                  <c:v>0.9811321367657706</c:v>
                </c:pt>
                <c:pt idx="1700">
                  <c:v>0.9811321367657706</c:v>
                </c:pt>
                <c:pt idx="1701">
                  <c:v>0.9811321367657706</c:v>
                </c:pt>
                <c:pt idx="1702">
                  <c:v>0.98117655929107317</c:v>
                </c:pt>
                <c:pt idx="1703">
                  <c:v>0.98117655929107317</c:v>
                </c:pt>
                <c:pt idx="1704">
                  <c:v>0.98126495105060407</c:v>
                </c:pt>
                <c:pt idx="1705">
                  <c:v>0.98126495105060407</c:v>
                </c:pt>
                <c:pt idx="1706">
                  <c:v>0.98126495105060407</c:v>
                </c:pt>
                <c:pt idx="1707">
                  <c:v>0.98126495105060407</c:v>
                </c:pt>
                <c:pt idx="1708">
                  <c:v>0.98128701121623052</c:v>
                </c:pt>
                <c:pt idx="1709">
                  <c:v>0.98130895805908847</c:v>
                </c:pt>
                <c:pt idx="1710">
                  <c:v>0.98137468526489346</c:v>
                </c:pt>
                <c:pt idx="1711">
                  <c:v>0.98137468526489346</c:v>
                </c:pt>
                <c:pt idx="1712">
                  <c:v>0.98137468526489346</c:v>
                </c:pt>
                <c:pt idx="1713">
                  <c:v>0.98148347512277778</c:v>
                </c:pt>
                <c:pt idx="1714">
                  <c:v>0.98148347512277778</c:v>
                </c:pt>
                <c:pt idx="1715">
                  <c:v>0.98148347512277778</c:v>
                </c:pt>
                <c:pt idx="1716">
                  <c:v>0.98148347512277778</c:v>
                </c:pt>
                <c:pt idx="1717">
                  <c:v>0.98148347512277778</c:v>
                </c:pt>
                <c:pt idx="1718">
                  <c:v>0.98150523309435467</c:v>
                </c:pt>
                <c:pt idx="1719">
                  <c:v>0.98154867348899599</c:v>
                </c:pt>
                <c:pt idx="1720">
                  <c:v>0.98154867348899599</c:v>
                </c:pt>
                <c:pt idx="1721">
                  <c:v>0.9815703936863166</c:v>
                </c:pt>
                <c:pt idx="1722">
                  <c:v>0.98161375853244537</c:v>
                </c:pt>
                <c:pt idx="1723">
                  <c:v>0.98161375853244537</c:v>
                </c:pt>
                <c:pt idx="1724">
                  <c:v>0.9816354409555097</c:v>
                </c:pt>
                <c:pt idx="1725">
                  <c:v>0.9817650822028221</c:v>
                </c:pt>
                <c:pt idx="1726">
                  <c:v>0.9817650822028221</c:v>
                </c:pt>
                <c:pt idx="1727">
                  <c:v>0.9817650822028221</c:v>
                </c:pt>
                <c:pt idx="1728">
                  <c:v>0.9817650822028221</c:v>
                </c:pt>
                <c:pt idx="1729">
                  <c:v>0.9817650822028221</c:v>
                </c:pt>
                <c:pt idx="1730">
                  <c:v>0.9817650822028221</c:v>
                </c:pt>
                <c:pt idx="1731">
                  <c:v>0.98191580148509916</c:v>
                </c:pt>
                <c:pt idx="1732">
                  <c:v>0.98191580148509916</c:v>
                </c:pt>
                <c:pt idx="1733">
                  <c:v>0.98191580148509916</c:v>
                </c:pt>
                <c:pt idx="1734">
                  <c:v>0.98191580148509916</c:v>
                </c:pt>
                <c:pt idx="1735">
                  <c:v>0.98191580148509916</c:v>
                </c:pt>
                <c:pt idx="1736">
                  <c:v>0.98191580148509916</c:v>
                </c:pt>
                <c:pt idx="1737">
                  <c:v>0.98191580148509916</c:v>
                </c:pt>
                <c:pt idx="1738">
                  <c:v>0.98195863749164125</c:v>
                </c:pt>
                <c:pt idx="1739">
                  <c:v>0.98195863749164125</c:v>
                </c:pt>
                <c:pt idx="1740">
                  <c:v>0.98197994217214346</c:v>
                </c:pt>
                <c:pt idx="1741">
                  <c:v>0.98200124685264578</c:v>
                </c:pt>
                <c:pt idx="1742">
                  <c:v>0.98202243821037949</c:v>
                </c:pt>
                <c:pt idx="1743">
                  <c:v>0.98212820612776686</c:v>
                </c:pt>
                <c:pt idx="1744">
                  <c:v>0.98212820612776686</c:v>
                </c:pt>
                <c:pt idx="1745">
                  <c:v>0.98212820612776686</c:v>
                </c:pt>
                <c:pt idx="1746">
                  <c:v>0.98212820612776686</c:v>
                </c:pt>
                <c:pt idx="1747">
                  <c:v>0.98212820612776686</c:v>
                </c:pt>
                <c:pt idx="1748">
                  <c:v>0.98214932193698812</c:v>
                </c:pt>
                <c:pt idx="1749">
                  <c:v>0.98221255604188307</c:v>
                </c:pt>
                <c:pt idx="1750">
                  <c:v>0.98221255604188307</c:v>
                </c:pt>
                <c:pt idx="1751">
                  <c:v>0.98221255604188307</c:v>
                </c:pt>
                <c:pt idx="1752">
                  <c:v>0.98223352075407955</c:v>
                </c:pt>
                <c:pt idx="1753">
                  <c:v>0.9822752990814474</c:v>
                </c:pt>
                <c:pt idx="1754">
                  <c:v>0.9822752990814474</c:v>
                </c:pt>
                <c:pt idx="1755">
                  <c:v>0.98229615047087526</c:v>
                </c:pt>
                <c:pt idx="1756">
                  <c:v>0.98242125880744258</c:v>
                </c:pt>
                <c:pt idx="1757">
                  <c:v>0.98242125880744258</c:v>
                </c:pt>
                <c:pt idx="1758">
                  <c:v>0.98242125880744258</c:v>
                </c:pt>
                <c:pt idx="1759">
                  <c:v>0.98242125880744258</c:v>
                </c:pt>
                <c:pt idx="1760">
                  <c:v>0.98242125880744258</c:v>
                </c:pt>
                <c:pt idx="1761">
                  <c:v>0.98242125880744258</c:v>
                </c:pt>
                <c:pt idx="1762">
                  <c:v>0.98246288603778575</c:v>
                </c:pt>
                <c:pt idx="1763">
                  <c:v>0.98246288603778575</c:v>
                </c:pt>
                <c:pt idx="1764">
                  <c:v>0.98248369965295745</c:v>
                </c:pt>
                <c:pt idx="1765">
                  <c:v>0.98250447549387276</c:v>
                </c:pt>
                <c:pt idx="1766">
                  <c:v>0.9826488487011068</c:v>
                </c:pt>
                <c:pt idx="1767">
                  <c:v>0.9826488487011068</c:v>
                </c:pt>
                <c:pt idx="1768">
                  <c:v>0.9826488487011068</c:v>
                </c:pt>
                <c:pt idx="1769">
                  <c:v>0.9826488487011068</c:v>
                </c:pt>
                <c:pt idx="1770">
                  <c:v>0.9826488487011068</c:v>
                </c:pt>
                <c:pt idx="1771">
                  <c:v>0.9826488487011068</c:v>
                </c:pt>
                <c:pt idx="1772">
                  <c:v>0.9826488487011068</c:v>
                </c:pt>
                <c:pt idx="1773">
                  <c:v>0.98266947344499744</c:v>
                </c:pt>
                <c:pt idx="1774">
                  <c:v>0.98273112103113169</c:v>
                </c:pt>
                <c:pt idx="1775">
                  <c:v>0.98273112103113169</c:v>
                </c:pt>
                <c:pt idx="1776">
                  <c:v>0.98273112103113169</c:v>
                </c:pt>
                <c:pt idx="1777">
                  <c:v>0.98277221942188786</c:v>
                </c:pt>
                <c:pt idx="1778">
                  <c:v>0.98277221942188786</c:v>
                </c:pt>
                <c:pt idx="1779">
                  <c:v>0.98287420991365426</c:v>
                </c:pt>
                <c:pt idx="1780">
                  <c:v>0.98287420991365426</c:v>
                </c:pt>
                <c:pt idx="1781">
                  <c:v>0.98287420991365426</c:v>
                </c:pt>
                <c:pt idx="1782">
                  <c:v>0.98287420991365426</c:v>
                </c:pt>
                <c:pt idx="1783">
                  <c:v>0.98287420991365426</c:v>
                </c:pt>
                <c:pt idx="1784">
                  <c:v>0.98289457023775129</c:v>
                </c:pt>
                <c:pt idx="1785">
                  <c:v>0.98293483759487077</c:v>
                </c:pt>
                <c:pt idx="1786">
                  <c:v>0.98293483759487077</c:v>
                </c:pt>
                <c:pt idx="1787">
                  <c:v>0.98295493349917451</c:v>
                </c:pt>
                <c:pt idx="1788">
                  <c:v>0.98303501492233925</c:v>
                </c:pt>
                <c:pt idx="1789">
                  <c:v>0.98303501492233925</c:v>
                </c:pt>
                <c:pt idx="1790">
                  <c:v>0.98303501492233925</c:v>
                </c:pt>
                <c:pt idx="1791">
                  <c:v>0.98303501492233925</c:v>
                </c:pt>
                <c:pt idx="1792">
                  <c:v>0.98307490453689661</c:v>
                </c:pt>
                <c:pt idx="1793">
                  <c:v>0.98307490453689661</c:v>
                </c:pt>
                <c:pt idx="1794">
                  <c:v>0.98321451818784744</c:v>
                </c:pt>
                <c:pt idx="1795">
                  <c:v>0.98321451818784744</c:v>
                </c:pt>
                <c:pt idx="1796">
                  <c:v>0.98321451818784744</c:v>
                </c:pt>
                <c:pt idx="1797">
                  <c:v>0.98321451818784744</c:v>
                </c:pt>
                <c:pt idx="1798">
                  <c:v>0.98321451818784744</c:v>
                </c:pt>
                <c:pt idx="1799">
                  <c:v>0.98321451818784744</c:v>
                </c:pt>
                <c:pt idx="1800">
                  <c:v>0.98321451818784744</c:v>
                </c:pt>
                <c:pt idx="1801">
                  <c:v>0.98323442522087012</c:v>
                </c:pt>
                <c:pt idx="1802">
                  <c:v>0.98331375115891062</c:v>
                </c:pt>
                <c:pt idx="1803">
                  <c:v>0.98331375115891062</c:v>
                </c:pt>
                <c:pt idx="1804">
                  <c:v>0.98331375115891062</c:v>
                </c:pt>
                <c:pt idx="1805">
                  <c:v>0.98331375115891062</c:v>
                </c:pt>
                <c:pt idx="1806">
                  <c:v>0.98335318748239386</c:v>
                </c:pt>
                <c:pt idx="1807">
                  <c:v>0.98335318748239386</c:v>
                </c:pt>
                <c:pt idx="1808">
                  <c:v>0.983392623805877</c:v>
                </c:pt>
                <c:pt idx="1809">
                  <c:v>0.983392623805877</c:v>
                </c:pt>
                <c:pt idx="1810">
                  <c:v>0.9835104794852515</c:v>
                </c:pt>
                <c:pt idx="1811">
                  <c:v>0.9835104794852515</c:v>
                </c:pt>
                <c:pt idx="1812">
                  <c:v>0.9835104794852515</c:v>
                </c:pt>
                <c:pt idx="1813">
                  <c:v>0.9835104794852515</c:v>
                </c:pt>
                <c:pt idx="1814">
                  <c:v>0.9835104794852515</c:v>
                </c:pt>
                <c:pt idx="1815">
                  <c:v>0.9835104794852515</c:v>
                </c:pt>
                <c:pt idx="1816">
                  <c:v>0.98356918067940136</c:v>
                </c:pt>
                <c:pt idx="1817">
                  <c:v>0.98356918067940136</c:v>
                </c:pt>
                <c:pt idx="1818">
                  <c:v>0.98356918067940136</c:v>
                </c:pt>
                <c:pt idx="1819">
                  <c:v>0.98358874774411786</c:v>
                </c:pt>
                <c:pt idx="1820">
                  <c:v>0.98362773077652643</c:v>
                </c:pt>
                <c:pt idx="1821">
                  <c:v>0.98362773077652643</c:v>
                </c:pt>
                <c:pt idx="1822">
                  <c:v>0.98370524355026867</c:v>
                </c:pt>
                <c:pt idx="1823">
                  <c:v>0.98370524355026867</c:v>
                </c:pt>
                <c:pt idx="1824">
                  <c:v>0.98370524355026867</c:v>
                </c:pt>
                <c:pt idx="1825">
                  <c:v>0.98370524355026867</c:v>
                </c:pt>
                <c:pt idx="1826">
                  <c:v>0.98372458396944817</c:v>
                </c:pt>
                <c:pt idx="1827">
                  <c:v>0.98384017319345007</c:v>
                </c:pt>
                <c:pt idx="1828">
                  <c:v>0.98384017319345007</c:v>
                </c:pt>
                <c:pt idx="1829">
                  <c:v>0.98384017319345007</c:v>
                </c:pt>
                <c:pt idx="1830">
                  <c:v>0.98384017319345007</c:v>
                </c:pt>
                <c:pt idx="1831">
                  <c:v>0.98384017319345007</c:v>
                </c:pt>
                <c:pt idx="1832">
                  <c:v>0.98384017319345007</c:v>
                </c:pt>
                <c:pt idx="1833">
                  <c:v>0.98385932474134852</c:v>
                </c:pt>
                <c:pt idx="1834">
                  <c:v>0.98395489360955946</c:v>
                </c:pt>
                <c:pt idx="1835">
                  <c:v>0.98395489360955946</c:v>
                </c:pt>
                <c:pt idx="1836">
                  <c:v>0.98395489360955946</c:v>
                </c:pt>
                <c:pt idx="1837">
                  <c:v>0.98395489360955946</c:v>
                </c:pt>
                <c:pt idx="1838">
                  <c:v>0.98395489360955946</c:v>
                </c:pt>
                <c:pt idx="1839">
                  <c:v>0.98399312115684379</c:v>
                </c:pt>
                <c:pt idx="1840">
                  <c:v>0.98399312115684379</c:v>
                </c:pt>
                <c:pt idx="1841">
                  <c:v>0.98416446518301115</c:v>
                </c:pt>
                <c:pt idx="1842">
                  <c:v>0.98416446518301115</c:v>
                </c:pt>
                <c:pt idx="1843">
                  <c:v>0.98416446518301115</c:v>
                </c:pt>
                <c:pt idx="1844">
                  <c:v>0.98416446518301115</c:v>
                </c:pt>
                <c:pt idx="1845">
                  <c:v>0.98416446518301115</c:v>
                </c:pt>
                <c:pt idx="1846">
                  <c:v>0.98416446518301115</c:v>
                </c:pt>
                <c:pt idx="1847">
                  <c:v>0.98416446518301115</c:v>
                </c:pt>
                <c:pt idx="1848">
                  <c:v>0.98416446518301115</c:v>
                </c:pt>
                <c:pt idx="1849">
                  <c:v>0.98416446518301115</c:v>
                </c:pt>
                <c:pt idx="1850">
                  <c:v>0.98420223943922092</c:v>
                </c:pt>
                <c:pt idx="1851">
                  <c:v>0.98420223943922092</c:v>
                </c:pt>
                <c:pt idx="1852">
                  <c:v>0.9842210510188133</c:v>
                </c:pt>
                <c:pt idx="1853">
                  <c:v>0.98423978704989334</c:v>
                </c:pt>
                <c:pt idx="1854">
                  <c:v>0.98425848530671722</c:v>
                </c:pt>
                <c:pt idx="1855">
                  <c:v>0.98429588182036487</c:v>
                </c:pt>
                <c:pt idx="1856">
                  <c:v>0.98429588182036487</c:v>
                </c:pt>
                <c:pt idx="1857">
                  <c:v>0.98433320278550007</c:v>
                </c:pt>
                <c:pt idx="1858">
                  <c:v>0.98433320278550007</c:v>
                </c:pt>
                <c:pt idx="1859">
                  <c:v>0.98437044820212283</c:v>
                </c:pt>
                <c:pt idx="1860">
                  <c:v>0.98437044820212283</c:v>
                </c:pt>
                <c:pt idx="1861">
                  <c:v>0.98438903313617809</c:v>
                </c:pt>
                <c:pt idx="1862">
                  <c:v>0.984444787938344</c:v>
                </c:pt>
                <c:pt idx="1863">
                  <c:v>0.984444787938344</c:v>
                </c:pt>
                <c:pt idx="1864">
                  <c:v>0.984444787938344</c:v>
                </c:pt>
                <c:pt idx="1865">
                  <c:v>0.98448180670942953</c:v>
                </c:pt>
                <c:pt idx="1866">
                  <c:v>0.98448180670942953</c:v>
                </c:pt>
                <c:pt idx="1867">
                  <c:v>0.9845002405464599</c:v>
                </c:pt>
                <c:pt idx="1868">
                  <c:v>0.98451867438349017</c:v>
                </c:pt>
                <c:pt idx="1869">
                  <c:v>0.98461046582608014</c:v>
                </c:pt>
                <c:pt idx="1870">
                  <c:v>0.98461046582608014</c:v>
                </c:pt>
                <c:pt idx="1871">
                  <c:v>0.98461046582608014</c:v>
                </c:pt>
                <c:pt idx="1872">
                  <c:v>0.98461046582608014</c:v>
                </c:pt>
                <c:pt idx="1873">
                  <c:v>0.98461046582608014</c:v>
                </c:pt>
                <c:pt idx="1874">
                  <c:v>0.98462882411459807</c:v>
                </c:pt>
                <c:pt idx="1875">
                  <c:v>0.98464714462885983</c:v>
                </c:pt>
                <c:pt idx="1876">
                  <c:v>0.98466542736886531</c:v>
                </c:pt>
                <c:pt idx="1877">
                  <c:v>0.98468367233461462</c:v>
                </c:pt>
                <c:pt idx="1878">
                  <c:v>0.98470191730036383</c:v>
                </c:pt>
                <c:pt idx="1879">
                  <c:v>0.98473825613483779</c:v>
                </c:pt>
                <c:pt idx="1880">
                  <c:v>0.98473825613483779</c:v>
                </c:pt>
                <c:pt idx="1881">
                  <c:v>0.98484704599272188</c:v>
                </c:pt>
                <c:pt idx="1882">
                  <c:v>0.98484704599272188</c:v>
                </c:pt>
                <c:pt idx="1883">
                  <c:v>0.98484704599272188</c:v>
                </c:pt>
                <c:pt idx="1884">
                  <c:v>0.98484704599272188</c:v>
                </c:pt>
                <c:pt idx="1885">
                  <c:v>0.98484704599272188</c:v>
                </c:pt>
                <c:pt idx="1886">
                  <c:v>0.98484704599272188</c:v>
                </c:pt>
                <c:pt idx="1887">
                  <c:v>0.9848650265386778</c:v>
                </c:pt>
                <c:pt idx="1888">
                  <c:v>0.98490098763058964</c:v>
                </c:pt>
                <c:pt idx="1889">
                  <c:v>0.98490098763058964</c:v>
                </c:pt>
                <c:pt idx="1890">
                  <c:v>0.98495481594568857</c:v>
                </c:pt>
                <c:pt idx="1891">
                  <c:v>0.98495481594568857</c:v>
                </c:pt>
                <c:pt idx="1892">
                  <c:v>0.98495481594568857</c:v>
                </c:pt>
                <c:pt idx="1893">
                  <c:v>0.98497268316887576</c:v>
                </c:pt>
                <c:pt idx="1894">
                  <c:v>0.98500819096971293</c:v>
                </c:pt>
                <c:pt idx="1895">
                  <c:v>0.98500819096971293</c:v>
                </c:pt>
                <c:pt idx="1896">
                  <c:v>0.98502590709587523</c:v>
                </c:pt>
                <c:pt idx="1897">
                  <c:v>0.98507894215159364</c:v>
                </c:pt>
                <c:pt idx="1898">
                  <c:v>0.98507894215159364</c:v>
                </c:pt>
                <c:pt idx="1899">
                  <c:v>0.98507894215159364</c:v>
                </c:pt>
                <c:pt idx="1900">
                  <c:v>0.98509662050349966</c:v>
                </c:pt>
                <c:pt idx="1901">
                  <c:v>0.98514931559091234</c:v>
                </c:pt>
                <c:pt idx="1902">
                  <c:v>0.98514931559091234</c:v>
                </c:pt>
                <c:pt idx="1903">
                  <c:v>0.98514931559091234</c:v>
                </c:pt>
                <c:pt idx="1904">
                  <c:v>0.98518437010067494</c:v>
                </c:pt>
                <c:pt idx="1905">
                  <c:v>0.98518437010067494</c:v>
                </c:pt>
                <c:pt idx="1906">
                  <c:v>0.98525417692615092</c:v>
                </c:pt>
                <c:pt idx="1907">
                  <c:v>0.98525417692615092</c:v>
                </c:pt>
                <c:pt idx="1908">
                  <c:v>0.98525417692615092</c:v>
                </c:pt>
                <c:pt idx="1909">
                  <c:v>0.98525417692615092</c:v>
                </c:pt>
                <c:pt idx="1910">
                  <c:v>0.98530653204525787</c:v>
                </c:pt>
                <c:pt idx="1911">
                  <c:v>0.98530653204525787</c:v>
                </c:pt>
                <c:pt idx="1912">
                  <c:v>0.98530653204525787</c:v>
                </c:pt>
                <c:pt idx="1913">
                  <c:v>0.98541078899239687</c:v>
                </c:pt>
                <c:pt idx="1914">
                  <c:v>0.98541078899239687</c:v>
                </c:pt>
                <c:pt idx="1915">
                  <c:v>0.98541078899239687</c:v>
                </c:pt>
                <c:pt idx="1916">
                  <c:v>0.98541078899239687</c:v>
                </c:pt>
                <c:pt idx="1917">
                  <c:v>0.98541078899239687</c:v>
                </c:pt>
                <c:pt idx="1918">
                  <c:v>0.98541078899239687</c:v>
                </c:pt>
                <c:pt idx="1919">
                  <c:v>0.98542812737599716</c:v>
                </c:pt>
                <c:pt idx="1920">
                  <c:v>0.98548014252679794</c:v>
                </c:pt>
                <c:pt idx="1921">
                  <c:v>0.98548014252679794</c:v>
                </c:pt>
                <c:pt idx="1922">
                  <c:v>0.98548014252679794</c:v>
                </c:pt>
                <c:pt idx="1923">
                  <c:v>0.98556626783095647</c:v>
                </c:pt>
                <c:pt idx="1924">
                  <c:v>0.98556626783095647</c:v>
                </c:pt>
                <c:pt idx="1925">
                  <c:v>0.98556626783095647</c:v>
                </c:pt>
                <c:pt idx="1926">
                  <c:v>0.98556626783095647</c:v>
                </c:pt>
                <c:pt idx="1927">
                  <c:v>0.98556626783095647</c:v>
                </c:pt>
                <c:pt idx="1928">
                  <c:v>0.98558349289178815</c:v>
                </c:pt>
                <c:pt idx="1929">
                  <c:v>0.98566942932466539</c:v>
                </c:pt>
                <c:pt idx="1930">
                  <c:v>0.98566942932466539</c:v>
                </c:pt>
                <c:pt idx="1931">
                  <c:v>0.98566942932466539</c:v>
                </c:pt>
                <c:pt idx="1932">
                  <c:v>0.98566942932466539</c:v>
                </c:pt>
                <c:pt idx="1933">
                  <c:v>0.98566942932466539</c:v>
                </c:pt>
                <c:pt idx="1934">
                  <c:v>0.98580541664702059</c:v>
                </c:pt>
                <c:pt idx="1935">
                  <c:v>0.98580541664702059</c:v>
                </c:pt>
                <c:pt idx="1936">
                  <c:v>0.98580541664702059</c:v>
                </c:pt>
                <c:pt idx="1937">
                  <c:v>0.98580541664702059</c:v>
                </c:pt>
                <c:pt idx="1938">
                  <c:v>0.98580541664702059</c:v>
                </c:pt>
                <c:pt idx="1939">
                  <c:v>0.98580541664702059</c:v>
                </c:pt>
                <c:pt idx="1940">
                  <c:v>0.98580541664702059</c:v>
                </c:pt>
                <c:pt idx="1941">
                  <c:v>0.98580541664702059</c:v>
                </c:pt>
                <c:pt idx="1942">
                  <c:v>0.9858900309809302</c:v>
                </c:pt>
                <c:pt idx="1943">
                  <c:v>0.9858900309809302</c:v>
                </c:pt>
                <c:pt idx="1944">
                  <c:v>0.9858900309809302</c:v>
                </c:pt>
                <c:pt idx="1945">
                  <c:v>0.9858900309809302</c:v>
                </c:pt>
                <c:pt idx="1946">
                  <c:v>0.9858900309809302</c:v>
                </c:pt>
                <c:pt idx="1947">
                  <c:v>0.98590684052494348</c:v>
                </c:pt>
                <c:pt idx="1948">
                  <c:v>0.98594038406445772</c:v>
                </c:pt>
                <c:pt idx="1949">
                  <c:v>0.98594038406445772</c:v>
                </c:pt>
                <c:pt idx="1950">
                  <c:v>0.98597392760397196</c:v>
                </c:pt>
                <c:pt idx="1951">
                  <c:v>0.98597392760397196</c:v>
                </c:pt>
                <c:pt idx="1952">
                  <c:v>0.98599062382521674</c:v>
                </c:pt>
                <c:pt idx="1953">
                  <c:v>0.98602394071919386</c:v>
                </c:pt>
                <c:pt idx="1954">
                  <c:v>0.98602394071919386</c:v>
                </c:pt>
                <c:pt idx="1955">
                  <c:v>0.98604059916618236</c:v>
                </c:pt>
                <c:pt idx="1956">
                  <c:v>0.98617356454804084</c:v>
                </c:pt>
                <c:pt idx="1957">
                  <c:v>0.98617356454804084</c:v>
                </c:pt>
                <c:pt idx="1958">
                  <c:v>0.98617356454804084</c:v>
                </c:pt>
                <c:pt idx="1959">
                  <c:v>0.98617356454804084</c:v>
                </c:pt>
                <c:pt idx="1960">
                  <c:v>0.98617356454804084</c:v>
                </c:pt>
                <c:pt idx="1961">
                  <c:v>0.98617356454804084</c:v>
                </c:pt>
                <c:pt idx="1962">
                  <c:v>0.98617356454804084</c:v>
                </c:pt>
                <c:pt idx="1963">
                  <c:v>0.98617356454804084</c:v>
                </c:pt>
                <c:pt idx="1964">
                  <c:v>0.98619010967226062</c:v>
                </c:pt>
                <c:pt idx="1965">
                  <c:v>0.9862396317221519</c:v>
                </c:pt>
                <c:pt idx="1966">
                  <c:v>0.9862396317221519</c:v>
                </c:pt>
                <c:pt idx="1967">
                  <c:v>0.9862396317221519</c:v>
                </c:pt>
                <c:pt idx="1968">
                  <c:v>0.986354389912517</c:v>
                </c:pt>
                <c:pt idx="1969">
                  <c:v>0.986354389912517</c:v>
                </c:pt>
                <c:pt idx="1970">
                  <c:v>0.986354389912517</c:v>
                </c:pt>
                <c:pt idx="1971">
                  <c:v>0.986354389912517</c:v>
                </c:pt>
                <c:pt idx="1972">
                  <c:v>0.986354389912517</c:v>
                </c:pt>
                <c:pt idx="1973">
                  <c:v>0.986354389912517</c:v>
                </c:pt>
                <c:pt idx="1974">
                  <c:v>0.986354389912517</c:v>
                </c:pt>
                <c:pt idx="1975">
                  <c:v>0.98640334534856511</c:v>
                </c:pt>
                <c:pt idx="1976">
                  <c:v>0.98640334534856511</c:v>
                </c:pt>
                <c:pt idx="1977">
                  <c:v>0.98640334534856511</c:v>
                </c:pt>
                <c:pt idx="1978">
                  <c:v>0.98646861926329588</c:v>
                </c:pt>
                <c:pt idx="1979">
                  <c:v>0.98646861926329588</c:v>
                </c:pt>
                <c:pt idx="1980">
                  <c:v>0.98646861926329588</c:v>
                </c:pt>
                <c:pt idx="1981">
                  <c:v>0.98646861926329588</c:v>
                </c:pt>
                <c:pt idx="1982">
                  <c:v>0.98648482441920982</c:v>
                </c:pt>
                <c:pt idx="1983">
                  <c:v>0.98653321324141474</c:v>
                </c:pt>
                <c:pt idx="1984">
                  <c:v>0.98653321324141474</c:v>
                </c:pt>
                <c:pt idx="1985">
                  <c:v>0.98653321324141474</c:v>
                </c:pt>
                <c:pt idx="1986">
                  <c:v>0.98654930507456018</c:v>
                </c:pt>
                <c:pt idx="1987">
                  <c:v>0.98662957536900597</c:v>
                </c:pt>
                <c:pt idx="1988">
                  <c:v>0.98662957536900597</c:v>
                </c:pt>
                <c:pt idx="1989">
                  <c:v>0.98662957536900597</c:v>
                </c:pt>
                <c:pt idx="1990">
                  <c:v>0.98662957536900597</c:v>
                </c:pt>
                <c:pt idx="1991">
                  <c:v>0.98662957536900597</c:v>
                </c:pt>
                <c:pt idx="1992">
                  <c:v>0.98664559165363885</c:v>
                </c:pt>
                <c:pt idx="1993">
                  <c:v>0.98691529984297677</c:v>
                </c:pt>
                <c:pt idx="1994">
                  <c:v>0.98691529984297677</c:v>
                </c:pt>
                <c:pt idx="1995">
                  <c:v>0.98691529984297677</c:v>
                </c:pt>
                <c:pt idx="1996">
                  <c:v>0.98691529984297677</c:v>
                </c:pt>
                <c:pt idx="1997">
                  <c:v>0.98691529984297677</c:v>
                </c:pt>
                <c:pt idx="1998">
                  <c:v>0.98691529984297677</c:v>
                </c:pt>
                <c:pt idx="1999">
                  <c:v>0.98691529984297677</c:v>
                </c:pt>
                <c:pt idx="2000">
                  <c:v>0.98691529984297677</c:v>
                </c:pt>
                <c:pt idx="2001">
                  <c:v>0.98691529984297677</c:v>
                </c:pt>
                <c:pt idx="2002">
                  <c:v>0.98691529984297677</c:v>
                </c:pt>
                <c:pt idx="2003">
                  <c:v>0.98691529984297677</c:v>
                </c:pt>
                <c:pt idx="2004">
                  <c:v>0.98691529984297677</c:v>
                </c:pt>
                <c:pt idx="2005">
                  <c:v>0.98691529984297677</c:v>
                </c:pt>
                <c:pt idx="2006">
                  <c:v>0.98691529984297677</c:v>
                </c:pt>
                <c:pt idx="2007">
                  <c:v>0.98691529984297677</c:v>
                </c:pt>
                <c:pt idx="2008">
                  <c:v>0.98691529984297677</c:v>
                </c:pt>
                <c:pt idx="2009">
                  <c:v>0.98691529984297677</c:v>
                </c:pt>
                <c:pt idx="2010">
                  <c:v>0.98697845839935927</c:v>
                </c:pt>
                <c:pt idx="2011">
                  <c:v>0.98697845839935927</c:v>
                </c:pt>
                <c:pt idx="2012">
                  <c:v>0.98697845839935927</c:v>
                </c:pt>
                <c:pt idx="2013">
                  <c:v>0.98697845839935927</c:v>
                </c:pt>
                <c:pt idx="2014">
                  <c:v>0.98708845703344239</c:v>
                </c:pt>
                <c:pt idx="2015">
                  <c:v>0.98708845703344239</c:v>
                </c:pt>
                <c:pt idx="2016">
                  <c:v>0.98708845703344239</c:v>
                </c:pt>
                <c:pt idx="2017">
                  <c:v>0.98708845703344239</c:v>
                </c:pt>
                <c:pt idx="2018">
                  <c:v>0.98708845703344239</c:v>
                </c:pt>
                <c:pt idx="2019">
                  <c:v>0.98708845703344239</c:v>
                </c:pt>
                <c:pt idx="2020">
                  <c:v>0.98708845703344239</c:v>
                </c:pt>
                <c:pt idx="2021">
                  <c:v>0.98718228828586729</c:v>
                </c:pt>
                <c:pt idx="2022">
                  <c:v>0.98718228828586729</c:v>
                </c:pt>
                <c:pt idx="2023">
                  <c:v>0.98718228828586729</c:v>
                </c:pt>
                <c:pt idx="2024">
                  <c:v>0.98718228828586729</c:v>
                </c:pt>
                <c:pt idx="2025">
                  <c:v>0.98718228828586729</c:v>
                </c:pt>
                <c:pt idx="2026">
                  <c:v>0.98718228828586729</c:v>
                </c:pt>
                <c:pt idx="2027">
                  <c:v>0.98722875062100535</c:v>
                </c:pt>
                <c:pt idx="2028">
                  <c:v>0.98722875062100535</c:v>
                </c:pt>
                <c:pt idx="2029">
                  <c:v>0.98722875062100535</c:v>
                </c:pt>
                <c:pt idx="2030">
                  <c:v>0.98729039820713937</c:v>
                </c:pt>
                <c:pt idx="2031">
                  <c:v>0.98729039820713937</c:v>
                </c:pt>
                <c:pt idx="2032">
                  <c:v>0.98729039820713937</c:v>
                </c:pt>
                <c:pt idx="2033">
                  <c:v>0.98729039820713937</c:v>
                </c:pt>
                <c:pt idx="2034">
                  <c:v>0.98732114645169433</c:v>
                </c:pt>
                <c:pt idx="2035">
                  <c:v>0.98732114645169433</c:v>
                </c:pt>
                <c:pt idx="2036">
                  <c:v>0.98741293789428408</c:v>
                </c:pt>
                <c:pt idx="2037">
                  <c:v>0.98741293789428408</c:v>
                </c:pt>
                <c:pt idx="2038">
                  <c:v>0.98741293789428408</c:v>
                </c:pt>
                <c:pt idx="2039">
                  <c:v>0.98741293789428408</c:v>
                </c:pt>
                <c:pt idx="2040">
                  <c:v>0.98741293789428408</c:v>
                </c:pt>
                <c:pt idx="2041">
                  <c:v>0.98741293789428408</c:v>
                </c:pt>
                <c:pt idx="2042">
                  <c:v>0.98742816091953656</c:v>
                </c:pt>
                <c:pt idx="2043">
                  <c:v>0.98744334617053298</c:v>
                </c:pt>
                <c:pt idx="2044">
                  <c:v>0.98753400438543648</c:v>
                </c:pt>
                <c:pt idx="2045">
                  <c:v>0.98753400438543648</c:v>
                </c:pt>
                <c:pt idx="2046">
                  <c:v>0.98753400438543648</c:v>
                </c:pt>
                <c:pt idx="2047">
                  <c:v>0.98753400438543648</c:v>
                </c:pt>
                <c:pt idx="2048">
                  <c:v>0.98753400438543648</c:v>
                </c:pt>
                <c:pt idx="2049">
                  <c:v>0.98753400438543648</c:v>
                </c:pt>
                <c:pt idx="2050">
                  <c:v>0.98754907631366418</c:v>
                </c:pt>
                <c:pt idx="2051">
                  <c:v>0.98771362097371429</c:v>
                </c:pt>
                <c:pt idx="2052">
                  <c:v>0.98771362097371429</c:v>
                </c:pt>
                <c:pt idx="2053">
                  <c:v>0.98771362097371429</c:v>
                </c:pt>
                <c:pt idx="2054">
                  <c:v>0.98771362097371429</c:v>
                </c:pt>
                <c:pt idx="2055">
                  <c:v>0.98771362097371429</c:v>
                </c:pt>
                <c:pt idx="2056">
                  <c:v>0.98771362097371429</c:v>
                </c:pt>
                <c:pt idx="2057">
                  <c:v>0.98771362097371429</c:v>
                </c:pt>
                <c:pt idx="2058">
                  <c:v>0.98771362097371429</c:v>
                </c:pt>
                <c:pt idx="2059">
                  <c:v>0.98771362097371429</c:v>
                </c:pt>
                <c:pt idx="2060">
                  <c:v>0.98771362097371429</c:v>
                </c:pt>
                <c:pt idx="2061">
                  <c:v>0.98771362097371429</c:v>
                </c:pt>
                <c:pt idx="2062">
                  <c:v>0.98772857957917348</c:v>
                </c:pt>
                <c:pt idx="2063">
                  <c:v>0.98777300210447638</c:v>
                </c:pt>
                <c:pt idx="2064">
                  <c:v>0.98777300210447638</c:v>
                </c:pt>
                <c:pt idx="2065">
                  <c:v>0.98777300210447638</c:v>
                </c:pt>
                <c:pt idx="2066">
                  <c:v>0.98781742462977928</c:v>
                </c:pt>
                <c:pt idx="2067">
                  <c:v>0.98781742462977928</c:v>
                </c:pt>
                <c:pt idx="2068">
                  <c:v>0.98781742462977928</c:v>
                </c:pt>
                <c:pt idx="2069">
                  <c:v>0.98784696409813544</c:v>
                </c:pt>
                <c:pt idx="2070">
                  <c:v>0.98784696409813544</c:v>
                </c:pt>
                <c:pt idx="2071">
                  <c:v>0.98786173383231346</c:v>
                </c:pt>
                <c:pt idx="2072">
                  <c:v>0.98795012559184436</c:v>
                </c:pt>
                <c:pt idx="2073">
                  <c:v>0.98795012559184436</c:v>
                </c:pt>
                <c:pt idx="2074">
                  <c:v>0.98795012559184436</c:v>
                </c:pt>
                <c:pt idx="2075">
                  <c:v>0.98795012559184436</c:v>
                </c:pt>
                <c:pt idx="2076">
                  <c:v>0.98795012559184436</c:v>
                </c:pt>
                <c:pt idx="2077">
                  <c:v>0.98795012559184436</c:v>
                </c:pt>
                <c:pt idx="2078">
                  <c:v>0.98796466868048516</c:v>
                </c:pt>
                <c:pt idx="2079">
                  <c:v>0.98805170056679226</c:v>
                </c:pt>
                <c:pt idx="2080">
                  <c:v>0.98805170056679226</c:v>
                </c:pt>
                <c:pt idx="2081">
                  <c:v>0.98805170056679226</c:v>
                </c:pt>
                <c:pt idx="2082">
                  <c:v>0.98805170056679226</c:v>
                </c:pt>
                <c:pt idx="2083">
                  <c:v>0.98805170056679226</c:v>
                </c:pt>
                <c:pt idx="2084">
                  <c:v>0.98805170056679226</c:v>
                </c:pt>
                <c:pt idx="2085">
                  <c:v>0.98812347165359082</c:v>
                </c:pt>
                <c:pt idx="2086">
                  <c:v>0.98812347165359082</c:v>
                </c:pt>
                <c:pt idx="2087">
                  <c:v>0.98812347165359082</c:v>
                </c:pt>
                <c:pt idx="2088">
                  <c:v>0.98812347165359082</c:v>
                </c:pt>
                <c:pt idx="2089">
                  <c:v>0.98812347165359082</c:v>
                </c:pt>
                <c:pt idx="2090">
                  <c:v>0.98818058632897976</c:v>
                </c:pt>
                <c:pt idx="2091">
                  <c:v>0.98818058632897976</c:v>
                </c:pt>
                <c:pt idx="2092">
                  <c:v>0.98818058632897976</c:v>
                </c:pt>
                <c:pt idx="2093">
                  <c:v>0.98818058632897976</c:v>
                </c:pt>
                <c:pt idx="2094">
                  <c:v>0.98819486499782705</c:v>
                </c:pt>
                <c:pt idx="2095">
                  <c:v>0.98822334678700929</c:v>
                </c:pt>
                <c:pt idx="2096">
                  <c:v>0.98822334678700929</c:v>
                </c:pt>
                <c:pt idx="2097">
                  <c:v>0.98823754990734425</c:v>
                </c:pt>
                <c:pt idx="2098">
                  <c:v>0.9882658805995016</c:v>
                </c:pt>
                <c:pt idx="2099">
                  <c:v>0.9882658805995016</c:v>
                </c:pt>
                <c:pt idx="2100">
                  <c:v>0.9883223908867913</c:v>
                </c:pt>
                <c:pt idx="2101">
                  <c:v>0.9883223908867913</c:v>
                </c:pt>
                <c:pt idx="2102">
                  <c:v>0.9883223908867913</c:v>
                </c:pt>
                <c:pt idx="2103">
                  <c:v>0.9883223908867913</c:v>
                </c:pt>
                <c:pt idx="2104">
                  <c:v>0.9883647736022585</c:v>
                </c:pt>
                <c:pt idx="2105">
                  <c:v>0.9883647736022585</c:v>
                </c:pt>
                <c:pt idx="2106">
                  <c:v>0.9883647736022585</c:v>
                </c:pt>
                <c:pt idx="2107">
                  <c:v>0.98840692967218891</c:v>
                </c:pt>
                <c:pt idx="2108">
                  <c:v>0.98840692967218891</c:v>
                </c:pt>
                <c:pt idx="2109">
                  <c:v>0.98840692967218891</c:v>
                </c:pt>
                <c:pt idx="2110">
                  <c:v>0.98842094392124269</c:v>
                </c:pt>
                <c:pt idx="2111">
                  <c:v>0.98843492039604042</c:v>
                </c:pt>
                <c:pt idx="2112">
                  <c:v>0.98844885909658176</c:v>
                </c:pt>
                <c:pt idx="2113">
                  <c:v>0.98849067519820588</c:v>
                </c:pt>
                <c:pt idx="2114">
                  <c:v>0.98849067519820588</c:v>
                </c:pt>
                <c:pt idx="2115">
                  <c:v>0.98849067519820588</c:v>
                </c:pt>
                <c:pt idx="2116">
                  <c:v>0.98851847705077611</c:v>
                </c:pt>
                <c:pt idx="2117">
                  <c:v>0.98851847705077611</c:v>
                </c:pt>
                <c:pt idx="2118">
                  <c:v>0.98857408075591668</c:v>
                </c:pt>
                <c:pt idx="2119">
                  <c:v>0.98857408075591668</c:v>
                </c:pt>
                <c:pt idx="2120">
                  <c:v>0.98857408075591668</c:v>
                </c:pt>
                <c:pt idx="2121">
                  <c:v>0.98857408075591668</c:v>
                </c:pt>
                <c:pt idx="2122">
                  <c:v>0.98858790613368952</c:v>
                </c:pt>
                <c:pt idx="2123">
                  <c:v>0.98860173151146225</c:v>
                </c:pt>
                <c:pt idx="2124">
                  <c:v>0.98869798031628453</c:v>
                </c:pt>
                <c:pt idx="2125">
                  <c:v>0.98869798031628453</c:v>
                </c:pt>
                <c:pt idx="2126">
                  <c:v>0.98869798031628453</c:v>
                </c:pt>
                <c:pt idx="2127">
                  <c:v>0.98869798031628453</c:v>
                </c:pt>
                <c:pt idx="2128">
                  <c:v>0.98869798031628453</c:v>
                </c:pt>
                <c:pt idx="2129">
                  <c:v>0.98869798031628453</c:v>
                </c:pt>
                <c:pt idx="2130">
                  <c:v>0.98869798031628453</c:v>
                </c:pt>
                <c:pt idx="2131">
                  <c:v>0.98871169237128864</c:v>
                </c:pt>
                <c:pt idx="2132">
                  <c:v>0.98872532887778042</c:v>
                </c:pt>
                <c:pt idx="2133">
                  <c:v>0.98897010605801983</c:v>
                </c:pt>
                <c:pt idx="2134">
                  <c:v>0.98897010605801983</c:v>
                </c:pt>
                <c:pt idx="2135">
                  <c:v>0.98897010605801983</c:v>
                </c:pt>
                <c:pt idx="2136">
                  <c:v>0.98897010605801983</c:v>
                </c:pt>
                <c:pt idx="2137">
                  <c:v>0.98897010605801983</c:v>
                </c:pt>
                <c:pt idx="2138">
                  <c:v>0.98897010605801983</c:v>
                </c:pt>
                <c:pt idx="2139">
                  <c:v>0.98897010605801983</c:v>
                </c:pt>
                <c:pt idx="2140">
                  <c:v>0.98897010605801983</c:v>
                </c:pt>
                <c:pt idx="2141">
                  <c:v>0.98897010605801983</c:v>
                </c:pt>
                <c:pt idx="2142">
                  <c:v>0.98897010605801983</c:v>
                </c:pt>
                <c:pt idx="2143">
                  <c:v>0.98897010605801983</c:v>
                </c:pt>
                <c:pt idx="2144">
                  <c:v>0.98897010605801983</c:v>
                </c:pt>
                <c:pt idx="2145">
                  <c:v>0.98897010605801983</c:v>
                </c:pt>
                <c:pt idx="2146">
                  <c:v>0.98897010605801983</c:v>
                </c:pt>
                <c:pt idx="2147">
                  <c:v>0.98897010605801983</c:v>
                </c:pt>
                <c:pt idx="2148">
                  <c:v>0.98897010605801983</c:v>
                </c:pt>
                <c:pt idx="2149">
                  <c:v>0.98897010605801983</c:v>
                </c:pt>
                <c:pt idx="2150">
                  <c:v>0.98897010605801983</c:v>
                </c:pt>
                <c:pt idx="2151">
                  <c:v>0.98899707687695371</c:v>
                </c:pt>
                <c:pt idx="2152">
                  <c:v>0.98899707687695371</c:v>
                </c:pt>
                <c:pt idx="2153">
                  <c:v>0.9890240476958877</c:v>
                </c:pt>
                <c:pt idx="2154">
                  <c:v>0.9890240476958877</c:v>
                </c:pt>
                <c:pt idx="2155">
                  <c:v>0.98903745755684214</c:v>
                </c:pt>
                <c:pt idx="2156">
                  <c:v>0.98910394024777171</c:v>
                </c:pt>
                <c:pt idx="2157">
                  <c:v>0.98910394024777171</c:v>
                </c:pt>
                <c:pt idx="2158">
                  <c:v>0.98910394024777171</c:v>
                </c:pt>
                <c:pt idx="2159">
                  <c:v>0.98910394024777171</c:v>
                </c:pt>
                <c:pt idx="2160">
                  <c:v>0.98910394024777171</c:v>
                </c:pt>
                <c:pt idx="2161">
                  <c:v>0.98915697530349045</c:v>
                </c:pt>
                <c:pt idx="2162">
                  <c:v>0.98915697530349045</c:v>
                </c:pt>
                <c:pt idx="2163">
                  <c:v>0.98915697530349045</c:v>
                </c:pt>
                <c:pt idx="2164">
                  <c:v>0.98915697530349045</c:v>
                </c:pt>
                <c:pt idx="2165">
                  <c:v>0.9891966382725107</c:v>
                </c:pt>
                <c:pt idx="2166">
                  <c:v>0.9891966382725107</c:v>
                </c:pt>
                <c:pt idx="2167">
                  <c:v>0.9891966382725107</c:v>
                </c:pt>
                <c:pt idx="2168">
                  <c:v>0.98924922003715443</c:v>
                </c:pt>
                <c:pt idx="2169">
                  <c:v>0.98924922003715443</c:v>
                </c:pt>
                <c:pt idx="2170">
                  <c:v>0.98924922003715443</c:v>
                </c:pt>
                <c:pt idx="2171">
                  <c:v>0.98924922003715443</c:v>
                </c:pt>
                <c:pt idx="2172">
                  <c:v>0.98930134851072393</c:v>
                </c:pt>
                <c:pt idx="2173">
                  <c:v>0.98930134851072393</c:v>
                </c:pt>
                <c:pt idx="2174">
                  <c:v>0.98930134851072393</c:v>
                </c:pt>
                <c:pt idx="2175">
                  <c:v>0.98930134851072393</c:v>
                </c:pt>
                <c:pt idx="2176">
                  <c:v>0.98931434285486008</c:v>
                </c:pt>
                <c:pt idx="2177">
                  <c:v>0.98932729942473996</c:v>
                </c:pt>
                <c:pt idx="2178">
                  <c:v>0.98934021822036378</c:v>
                </c:pt>
                <c:pt idx="2179">
                  <c:v>0.98937897460723523</c:v>
                </c:pt>
                <c:pt idx="2180">
                  <c:v>0.98937897460723523</c:v>
                </c:pt>
                <c:pt idx="2181">
                  <c:v>0.98937897460723523</c:v>
                </c:pt>
                <c:pt idx="2182">
                  <c:v>0.98940473664997031</c:v>
                </c:pt>
                <c:pt idx="2183">
                  <c:v>0.98940473664997031</c:v>
                </c:pt>
                <c:pt idx="2184">
                  <c:v>0.98943042314419305</c:v>
                </c:pt>
                <c:pt idx="2185">
                  <c:v>0.98943042314419305</c:v>
                </c:pt>
                <c:pt idx="2186">
                  <c:v>0.98944322861704814</c:v>
                </c:pt>
                <c:pt idx="2187">
                  <c:v>0.98945599631564696</c:v>
                </c:pt>
                <c:pt idx="2188">
                  <c:v>0.98957022566642561</c:v>
                </c:pt>
                <c:pt idx="2189">
                  <c:v>0.98957022566642561</c:v>
                </c:pt>
                <c:pt idx="2190">
                  <c:v>0.98957022566642561</c:v>
                </c:pt>
                <c:pt idx="2191">
                  <c:v>0.98957022566642561</c:v>
                </c:pt>
                <c:pt idx="2192">
                  <c:v>0.98957022566642561</c:v>
                </c:pt>
                <c:pt idx="2193">
                  <c:v>0.98957022566642561</c:v>
                </c:pt>
                <c:pt idx="2194">
                  <c:v>0.98957022566642561</c:v>
                </c:pt>
                <c:pt idx="2195">
                  <c:v>0.98957022566642561</c:v>
                </c:pt>
                <c:pt idx="2196">
                  <c:v>0.98957022566642561</c:v>
                </c:pt>
                <c:pt idx="2197">
                  <c:v>0.98967176286711778</c:v>
                </c:pt>
                <c:pt idx="2198">
                  <c:v>0.98967176286711778</c:v>
                </c:pt>
                <c:pt idx="2199">
                  <c:v>0.98967176286711778</c:v>
                </c:pt>
                <c:pt idx="2200">
                  <c:v>0.98967176286711778</c:v>
                </c:pt>
                <c:pt idx="2201">
                  <c:v>0.98967176286711778</c:v>
                </c:pt>
                <c:pt idx="2202">
                  <c:v>0.98967176286711778</c:v>
                </c:pt>
                <c:pt idx="2203">
                  <c:v>0.98967176286711778</c:v>
                </c:pt>
                <c:pt idx="2204">
                  <c:v>0.98967176286711778</c:v>
                </c:pt>
                <c:pt idx="2205">
                  <c:v>0.98968434169443564</c:v>
                </c:pt>
                <c:pt idx="2206">
                  <c:v>0.98978406573082944</c:v>
                </c:pt>
                <c:pt idx="2207">
                  <c:v>0.98978406573082944</c:v>
                </c:pt>
                <c:pt idx="2208">
                  <c:v>0.98978406573082944</c:v>
                </c:pt>
                <c:pt idx="2209">
                  <c:v>0.98978406573082944</c:v>
                </c:pt>
                <c:pt idx="2210">
                  <c:v>0.98978406573082944</c:v>
                </c:pt>
                <c:pt idx="2211">
                  <c:v>0.98978406573082944</c:v>
                </c:pt>
                <c:pt idx="2212">
                  <c:v>0.98978406573082944</c:v>
                </c:pt>
                <c:pt idx="2213">
                  <c:v>0.98978406573082944</c:v>
                </c:pt>
                <c:pt idx="2214">
                  <c:v>0.98983377665200134</c:v>
                </c:pt>
                <c:pt idx="2215">
                  <c:v>0.98983377665200134</c:v>
                </c:pt>
                <c:pt idx="2216">
                  <c:v>0.98983377665200134</c:v>
                </c:pt>
                <c:pt idx="2217">
                  <c:v>0.98983377665200134</c:v>
                </c:pt>
                <c:pt idx="2218">
                  <c:v>0.98989515981834231</c:v>
                </c:pt>
                <c:pt idx="2219">
                  <c:v>0.98989515981834231</c:v>
                </c:pt>
                <c:pt idx="2220">
                  <c:v>0.98989515981834231</c:v>
                </c:pt>
                <c:pt idx="2221">
                  <c:v>0.98989515981834231</c:v>
                </c:pt>
                <c:pt idx="2222">
                  <c:v>0.98989515981834231</c:v>
                </c:pt>
                <c:pt idx="2223">
                  <c:v>0.98998083183142582</c:v>
                </c:pt>
                <c:pt idx="2224">
                  <c:v>0.98998083183142582</c:v>
                </c:pt>
                <c:pt idx="2225">
                  <c:v>0.98998083183142582</c:v>
                </c:pt>
                <c:pt idx="2226">
                  <c:v>0.98998083183142582</c:v>
                </c:pt>
                <c:pt idx="2227">
                  <c:v>0.98998083183142582</c:v>
                </c:pt>
                <c:pt idx="2228">
                  <c:v>0.98998083183142582</c:v>
                </c:pt>
                <c:pt idx="2229">
                  <c:v>0.98998083183142582</c:v>
                </c:pt>
                <c:pt idx="2230">
                  <c:v>0.99001743508569295</c:v>
                </c:pt>
                <c:pt idx="2231">
                  <c:v>0.99001743508569295</c:v>
                </c:pt>
                <c:pt idx="2232">
                  <c:v>0.99001743508569295</c:v>
                </c:pt>
                <c:pt idx="2233">
                  <c:v>0.99007825163819096</c:v>
                </c:pt>
                <c:pt idx="2234">
                  <c:v>0.99007825163819096</c:v>
                </c:pt>
                <c:pt idx="2235">
                  <c:v>0.99007825163819096</c:v>
                </c:pt>
                <c:pt idx="2236">
                  <c:v>0.99007825163819096</c:v>
                </c:pt>
                <c:pt idx="2237">
                  <c:v>0.99007825163819096</c:v>
                </c:pt>
                <c:pt idx="2238">
                  <c:v>0.99017495373408804</c:v>
                </c:pt>
                <c:pt idx="2239">
                  <c:v>0.99017495373408804</c:v>
                </c:pt>
                <c:pt idx="2240">
                  <c:v>0.99017495373408804</c:v>
                </c:pt>
                <c:pt idx="2241">
                  <c:v>0.99017495373408804</c:v>
                </c:pt>
                <c:pt idx="2242">
                  <c:v>0.99017495373408804</c:v>
                </c:pt>
                <c:pt idx="2243">
                  <c:v>0.99017495373408804</c:v>
                </c:pt>
                <c:pt idx="2244">
                  <c:v>0.99017495373408804</c:v>
                </c:pt>
                <c:pt idx="2245">
                  <c:v>0.99017495373408804</c:v>
                </c:pt>
                <c:pt idx="2246">
                  <c:v>0.99019905370954986</c:v>
                </c:pt>
                <c:pt idx="2247">
                  <c:v>0.99019905370954986</c:v>
                </c:pt>
                <c:pt idx="2248">
                  <c:v>0.99028234594449238</c:v>
                </c:pt>
                <c:pt idx="2249">
                  <c:v>0.99028234594449238</c:v>
                </c:pt>
                <c:pt idx="2250">
                  <c:v>0.99028234594449238</c:v>
                </c:pt>
                <c:pt idx="2251">
                  <c:v>0.99028234594449238</c:v>
                </c:pt>
                <c:pt idx="2252">
                  <c:v>0.99028234594449238</c:v>
                </c:pt>
                <c:pt idx="2253">
                  <c:v>0.99028234594449238</c:v>
                </c:pt>
                <c:pt idx="2254">
                  <c:v>0.99028234594449238</c:v>
                </c:pt>
                <c:pt idx="2255">
                  <c:v>0.99031770264830499</c:v>
                </c:pt>
                <c:pt idx="2256">
                  <c:v>0.99031770264830499</c:v>
                </c:pt>
                <c:pt idx="2257">
                  <c:v>0.99031770264830499</c:v>
                </c:pt>
                <c:pt idx="2258">
                  <c:v>0.99041198719180512</c:v>
                </c:pt>
                <c:pt idx="2259">
                  <c:v>0.99041198719180512</c:v>
                </c:pt>
                <c:pt idx="2260">
                  <c:v>0.99041198719180512</c:v>
                </c:pt>
                <c:pt idx="2261">
                  <c:v>0.99041198719180512</c:v>
                </c:pt>
                <c:pt idx="2262">
                  <c:v>0.99041198719180512</c:v>
                </c:pt>
                <c:pt idx="2263">
                  <c:v>0.99041198719180512</c:v>
                </c:pt>
                <c:pt idx="2264">
                  <c:v>0.99041198719180512</c:v>
                </c:pt>
                <c:pt idx="2265">
                  <c:v>0.99041198719180512</c:v>
                </c:pt>
                <c:pt idx="2266">
                  <c:v>0.99042369721123025</c:v>
                </c:pt>
                <c:pt idx="2267">
                  <c:v>0.99048186956579287</c:v>
                </c:pt>
                <c:pt idx="2268">
                  <c:v>0.99048186956579287</c:v>
                </c:pt>
                <c:pt idx="2269">
                  <c:v>0.99048186956579287</c:v>
                </c:pt>
                <c:pt idx="2270">
                  <c:v>0.99048186956579287</c:v>
                </c:pt>
                <c:pt idx="2271">
                  <c:v>0.99048186956579287</c:v>
                </c:pt>
                <c:pt idx="2272">
                  <c:v>0.99049350403670544</c:v>
                </c:pt>
                <c:pt idx="2273">
                  <c:v>0.99051677297853058</c:v>
                </c:pt>
                <c:pt idx="2274">
                  <c:v>0.99051677297853058</c:v>
                </c:pt>
                <c:pt idx="2275">
                  <c:v>0.99055144974573128</c:v>
                </c:pt>
                <c:pt idx="2276">
                  <c:v>0.99055144974573128</c:v>
                </c:pt>
                <c:pt idx="2277">
                  <c:v>0.99055144974573128</c:v>
                </c:pt>
                <c:pt idx="2278">
                  <c:v>0.99059768543533211</c:v>
                </c:pt>
                <c:pt idx="2279">
                  <c:v>0.99059768543533211</c:v>
                </c:pt>
                <c:pt idx="2280">
                  <c:v>0.99059768543533211</c:v>
                </c:pt>
                <c:pt idx="2281">
                  <c:v>0.99059768543533211</c:v>
                </c:pt>
                <c:pt idx="2282">
                  <c:v>0.99062065218310769</c:v>
                </c:pt>
                <c:pt idx="2283">
                  <c:v>0.99062065218310769</c:v>
                </c:pt>
                <c:pt idx="2284">
                  <c:v>0.99065510230477083</c:v>
                </c:pt>
                <c:pt idx="2285">
                  <c:v>0.99065510230477083</c:v>
                </c:pt>
                <c:pt idx="2286">
                  <c:v>0.99065510230477083</c:v>
                </c:pt>
                <c:pt idx="2287">
                  <c:v>0.99066651013014628</c:v>
                </c:pt>
                <c:pt idx="2288">
                  <c:v>0.99070062028350381</c:v>
                </c:pt>
                <c:pt idx="2289">
                  <c:v>0.99070062028350381</c:v>
                </c:pt>
                <c:pt idx="2290">
                  <c:v>0.99070062028350381</c:v>
                </c:pt>
                <c:pt idx="2291">
                  <c:v>0.99082527532899611</c:v>
                </c:pt>
                <c:pt idx="2292">
                  <c:v>0.99082527532899611</c:v>
                </c:pt>
                <c:pt idx="2293">
                  <c:v>0.99082527532899611</c:v>
                </c:pt>
                <c:pt idx="2294">
                  <c:v>0.99082527532899611</c:v>
                </c:pt>
                <c:pt idx="2295">
                  <c:v>0.99082527532899611</c:v>
                </c:pt>
                <c:pt idx="2296">
                  <c:v>0.99082527532899611</c:v>
                </c:pt>
                <c:pt idx="2297">
                  <c:v>0.99082527532899611</c:v>
                </c:pt>
                <c:pt idx="2298">
                  <c:v>0.99082527532899611</c:v>
                </c:pt>
                <c:pt idx="2299">
                  <c:v>0.99082527532899611</c:v>
                </c:pt>
                <c:pt idx="2300">
                  <c:v>0.99082527532899611</c:v>
                </c:pt>
                <c:pt idx="2301">
                  <c:v>0.99082527532899611</c:v>
                </c:pt>
                <c:pt idx="2302">
                  <c:v>0.99083656983160284</c:v>
                </c:pt>
                <c:pt idx="2303">
                  <c:v>0.99085915883681619</c:v>
                </c:pt>
                <c:pt idx="2304">
                  <c:v>0.99085915883681619</c:v>
                </c:pt>
                <c:pt idx="2305">
                  <c:v>0.99087037779091058</c:v>
                </c:pt>
                <c:pt idx="2306">
                  <c:v>0.99088159674500498</c:v>
                </c:pt>
                <c:pt idx="2307">
                  <c:v>0.99094868382403378</c:v>
                </c:pt>
                <c:pt idx="2308">
                  <c:v>0.99094868382403378</c:v>
                </c:pt>
                <c:pt idx="2309">
                  <c:v>0.99094868382403378</c:v>
                </c:pt>
                <c:pt idx="2310">
                  <c:v>0.99094868382403378</c:v>
                </c:pt>
                <c:pt idx="2311">
                  <c:v>0.99094868382403378</c:v>
                </c:pt>
                <c:pt idx="2312">
                  <c:v>0.99094868382403378</c:v>
                </c:pt>
                <c:pt idx="2313">
                  <c:v>0.99097097063519746</c:v>
                </c:pt>
                <c:pt idx="2314">
                  <c:v>0.99097097063519746</c:v>
                </c:pt>
                <c:pt idx="2315">
                  <c:v>0.99104871005447703</c:v>
                </c:pt>
                <c:pt idx="2316">
                  <c:v>0.99104871005447703</c:v>
                </c:pt>
                <c:pt idx="2317">
                  <c:v>0.99104871005447703</c:v>
                </c:pt>
                <c:pt idx="2318">
                  <c:v>0.99104871005447703</c:v>
                </c:pt>
                <c:pt idx="2319">
                  <c:v>0.99104871005447703</c:v>
                </c:pt>
                <c:pt idx="2320">
                  <c:v>0.99104871005447703</c:v>
                </c:pt>
                <c:pt idx="2321">
                  <c:v>0.99104871005447703</c:v>
                </c:pt>
                <c:pt idx="2322">
                  <c:v>0.99108202694845393</c:v>
                </c:pt>
                <c:pt idx="2323">
                  <c:v>0.99108202694845393</c:v>
                </c:pt>
                <c:pt idx="2324">
                  <c:v>0.99108202694845393</c:v>
                </c:pt>
                <c:pt idx="2325">
                  <c:v>0.99109298148275471</c:v>
                </c:pt>
                <c:pt idx="2326">
                  <c:v>0.99114756528297776</c:v>
                </c:pt>
                <c:pt idx="2327">
                  <c:v>0.99114756528297776</c:v>
                </c:pt>
                <c:pt idx="2328">
                  <c:v>0.99114756528297776</c:v>
                </c:pt>
                <c:pt idx="2329">
                  <c:v>0.99114756528297776</c:v>
                </c:pt>
                <c:pt idx="2330">
                  <c:v>0.99114756528297776</c:v>
                </c:pt>
                <c:pt idx="2331">
                  <c:v>0.99121283919770786</c:v>
                </c:pt>
                <c:pt idx="2332">
                  <c:v>0.99121283919770786</c:v>
                </c:pt>
                <c:pt idx="2333">
                  <c:v>0.99121283919770786</c:v>
                </c:pt>
                <c:pt idx="2334">
                  <c:v>0.99121283919770786</c:v>
                </c:pt>
                <c:pt idx="2335">
                  <c:v>0.99121283919770786</c:v>
                </c:pt>
                <c:pt idx="2336">
                  <c:v>0.99121283919770786</c:v>
                </c:pt>
                <c:pt idx="2337">
                  <c:v>0.9912889920982263</c:v>
                </c:pt>
                <c:pt idx="2338">
                  <c:v>0.9912889920982263</c:v>
                </c:pt>
                <c:pt idx="2339">
                  <c:v>0.9912889920982263</c:v>
                </c:pt>
                <c:pt idx="2340">
                  <c:v>0.9912889920982263</c:v>
                </c:pt>
                <c:pt idx="2341">
                  <c:v>0.9912889920982263</c:v>
                </c:pt>
                <c:pt idx="2342">
                  <c:v>0.9912889920982263</c:v>
                </c:pt>
                <c:pt idx="2343">
                  <c:v>0.9912889920982263</c:v>
                </c:pt>
                <c:pt idx="2344">
                  <c:v>0.99134300928460639</c:v>
                </c:pt>
                <c:pt idx="2345">
                  <c:v>0.99134300928460639</c:v>
                </c:pt>
                <c:pt idx="2346">
                  <c:v>0.99134300928460639</c:v>
                </c:pt>
                <c:pt idx="2347">
                  <c:v>0.99134300928460639</c:v>
                </c:pt>
                <c:pt idx="2348">
                  <c:v>0.99134300928460639</c:v>
                </c:pt>
                <c:pt idx="2349">
                  <c:v>0.99139683759970532</c:v>
                </c:pt>
                <c:pt idx="2350">
                  <c:v>0.99139683759970532</c:v>
                </c:pt>
                <c:pt idx="2351">
                  <c:v>0.99139683759970532</c:v>
                </c:pt>
                <c:pt idx="2352">
                  <c:v>0.99139683759970532</c:v>
                </c:pt>
                <c:pt idx="2353">
                  <c:v>0.99139683759970532</c:v>
                </c:pt>
                <c:pt idx="2354">
                  <c:v>0.99140748993995664</c:v>
                </c:pt>
                <c:pt idx="2355">
                  <c:v>0.99141814228020786</c:v>
                </c:pt>
                <c:pt idx="2356">
                  <c:v>0.9915662173645502</c:v>
                </c:pt>
                <c:pt idx="2357">
                  <c:v>0.9915662173645502</c:v>
                </c:pt>
                <c:pt idx="2358">
                  <c:v>0.9915662173645502</c:v>
                </c:pt>
                <c:pt idx="2359">
                  <c:v>0.9915662173645502</c:v>
                </c:pt>
                <c:pt idx="2360">
                  <c:v>0.9915662173645502</c:v>
                </c:pt>
                <c:pt idx="2361">
                  <c:v>0.9915662173645502</c:v>
                </c:pt>
                <c:pt idx="2362">
                  <c:v>0.9915662173645502</c:v>
                </c:pt>
                <c:pt idx="2363">
                  <c:v>0.9915662173645502</c:v>
                </c:pt>
                <c:pt idx="2364">
                  <c:v>0.9915662173645502</c:v>
                </c:pt>
                <c:pt idx="2365">
                  <c:v>0.9915662173645502</c:v>
                </c:pt>
                <c:pt idx="2366">
                  <c:v>0.9915662173645502</c:v>
                </c:pt>
                <c:pt idx="2367">
                  <c:v>0.9915662173645502</c:v>
                </c:pt>
                <c:pt idx="2368">
                  <c:v>0.9915662173645502</c:v>
                </c:pt>
                <c:pt idx="2369">
                  <c:v>0.9915662173645502</c:v>
                </c:pt>
                <c:pt idx="2370">
                  <c:v>0.99159783441699767</c:v>
                </c:pt>
                <c:pt idx="2371">
                  <c:v>0.99159783441699767</c:v>
                </c:pt>
                <c:pt idx="2372">
                  <c:v>0.99159783441699767</c:v>
                </c:pt>
                <c:pt idx="2373">
                  <c:v>0.99166038858528127</c:v>
                </c:pt>
                <c:pt idx="2374">
                  <c:v>0.99166038858528127</c:v>
                </c:pt>
                <c:pt idx="2375">
                  <c:v>0.99166038858528127</c:v>
                </c:pt>
                <c:pt idx="2376">
                  <c:v>0.99166038858528127</c:v>
                </c:pt>
                <c:pt idx="2377">
                  <c:v>0.99166038858528127</c:v>
                </c:pt>
                <c:pt idx="2378">
                  <c:v>0.99166038858528127</c:v>
                </c:pt>
                <c:pt idx="2379">
                  <c:v>0.99167077650573898</c:v>
                </c:pt>
                <c:pt idx="2380">
                  <c:v>0.99168116442619669</c:v>
                </c:pt>
                <c:pt idx="2381">
                  <c:v>0.99174303865786784</c:v>
                </c:pt>
                <c:pt idx="2382">
                  <c:v>0.99174303865786784</c:v>
                </c:pt>
                <c:pt idx="2383">
                  <c:v>0.99174303865786784</c:v>
                </c:pt>
                <c:pt idx="2384">
                  <c:v>0.99174303865786784</c:v>
                </c:pt>
                <c:pt idx="2385">
                  <c:v>0.99174303865786784</c:v>
                </c:pt>
                <c:pt idx="2386">
                  <c:v>0.99174303865786784</c:v>
                </c:pt>
                <c:pt idx="2387">
                  <c:v>0.9917533510298131</c:v>
                </c:pt>
                <c:pt idx="2388">
                  <c:v>0.9917841748228805</c:v>
                </c:pt>
                <c:pt idx="2389">
                  <c:v>0.9917841748228805</c:v>
                </c:pt>
                <c:pt idx="2390">
                  <c:v>0.9917841748228805</c:v>
                </c:pt>
                <c:pt idx="2391">
                  <c:v>0.99181499861594791</c:v>
                </c:pt>
                <c:pt idx="2392">
                  <c:v>0.99181499861594791</c:v>
                </c:pt>
                <c:pt idx="2393">
                  <c:v>0.99181499861594791</c:v>
                </c:pt>
                <c:pt idx="2394">
                  <c:v>0.99189659100936101</c:v>
                </c:pt>
                <c:pt idx="2395">
                  <c:v>0.99189659100936101</c:v>
                </c:pt>
                <c:pt idx="2396">
                  <c:v>0.99189659100936101</c:v>
                </c:pt>
                <c:pt idx="2397">
                  <c:v>0.99189659100936101</c:v>
                </c:pt>
                <c:pt idx="2398">
                  <c:v>0.99189659100936101</c:v>
                </c:pt>
                <c:pt idx="2399">
                  <c:v>0.99189659100936101</c:v>
                </c:pt>
                <c:pt idx="2400">
                  <c:v>0.99189659100936101</c:v>
                </c:pt>
                <c:pt idx="2401">
                  <c:v>0.99189659100936101</c:v>
                </c:pt>
                <c:pt idx="2402">
                  <c:v>0.9919067145100251</c:v>
                </c:pt>
                <c:pt idx="2403">
                  <c:v>0.99194690631863247</c:v>
                </c:pt>
                <c:pt idx="2404">
                  <c:v>0.99194690631863247</c:v>
                </c:pt>
                <c:pt idx="2405">
                  <c:v>0.99194690631863247</c:v>
                </c:pt>
                <c:pt idx="2406">
                  <c:v>0.99194690631863247</c:v>
                </c:pt>
                <c:pt idx="2407">
                  <c:v>0.99201671314410789</c:v>
                </c:pt>
                <c:pt idx="2408">
                  <c:v>0.99201671314410789</c:v>
                </c:pt>
                <c:pt idx="2409">
                  <c:v>0.99201671314410789</c:v>
                </c:pt>
                <c:pt idx="2410">
                  <c:v>0.99201671314410789</c:v>
                </c:pt>
                <c:pt idx="2411">
                  <c:v>0.99201671314410789</c:v>
                </c:pt>
                <c:pt idx="2412">
                  <c:v>0.99201671314410789</c:v>
                </c:pt>
                <c:pt idx="2413">
                  <c:v>0.99201671314410789</c:v>
                </c:pt>
                <c:pt idx="2414">
                  <c:v>0.99206657516230468</c:v>
                </c:pt>
                <c:pt idx="2415">
                  <c:v>0.99206657516230468</c:v>
                </c:pt>
                <c:pt idx="2416">
                  <c:v>0.99206657516230468</c:v>
                </c:pt>
                <c:pt idx="2417">
                  <c:v>0.99206657516230468</c:v>
                </c:pt>
                <c:pt idx="2418">
                  <c:v>0.99206657516230468</c:v>
                </c:pt>
                <c:pt idx="2419">
                  <c:v>0.9920862933240463</c:v>
                </c:pt>
                <c:pt idx="2420">
                  <c:v>0.9920862933240463</c:v>
                </c:pt>
                <c:pt idx="2421">
                  <c:v>0.9921746850835772</c:v>
                </c:pt>
                <c:pt idx="2422">
                  <c:v>0.9921746850835772</c:v>
                </c:pt>
                <c:pt idx="2423">
                  <c:v>0.9921746850835772</c:v>
                </c:pt>
                <c:pt idx="2424">
                  <c:v>0.9921746850835772</c:v>
                </c:pt>
                <c:pt idx="2425">
                  <c:v>0.9921746850835772</c:v>
                </c:pt>
                <c:pt idx="2426">
                  <c:v>0.9921746850835772</c:v>
                </c:pt>
                <c:pt idx="2427">
                  <c:v>0.9921746850835772</c:v>
                </c:pt>
                <c:pt idx="2428">
                  <c:v>0.9921746850835772</c:v>
                </c:pt>
                <c:pt idx="2429">
                  <c:v>0.9921746850835772</c:v>
                </c:pt>
                <c:pt idx="2430">
                  <c:v>0.99220403568065207</c:v>
                </c:pt>
                <c:pt idx="2431">
                  <c:v>0.99220403568065207</c:v>
                </c:pt>
                <c:pt idx="2432">
                  <c:v>0.99220403568065207</c:v>
                </c:pt>
                <c:pt idx="2433">
                  <c:v>0.99221378143875416</c:v>
                </c:pt>
                <c:pt idx="2434">
                  <c:v>0.99222352719685614</c:v>
                </c:pt>
                <c:pt idx="2435">
                  <c:v>0.99227187824480489</c:v>
                </c:pt>
                <c:pt idx="2436">
                  <c:v>0.99227187824480489</c:v>
                </c:pt>
                <c:pt idx="2437">
                  <c:v>0.99227187824480489</c:v>
                </c:pt>
                <c:pt idx="2438">
                  <c:v>0.99227187824480489</c:v>
                </c:pt>
                <c:pt idx="2439">
                  <c:v>0.99227187824480489</c:v>
                </c:pt>
                <c:pt idx="2440">
                  <c:v>0.99239709990414027</c:v>
                </c:pt>
                <c:pt idx="2441">
                  <c:v>0.99239709990414027</c:v>
                </c:pt>
                <c:pt idx="2442">
                  <c:v>0.99239709990414027</c:v>
                </c:pt>
                <c:pt idx="2443">
                  <c:v>0.99239709990414027</c:v>
                </c:pt>
                <c:pt idx="2444">
                  <c:v>0.99239709990414027</c:v>
                </c:pt>
                <c:pt idx="2445">
                  <c:v>0.99239709990414027</c:v>
                </c:pt>
                <c:pt idx="2446">
                  <c:v>0.99239709990414027</c:v>
                </c:pt>
                <c:pt idx="2447">
                  <c:v>0.99239709990414027</c:v>
                </c:pt>
                <c:pt idx="2448">
                  <c:v>0.99239709990414027</c:v>
                </c:pt>
                <c:pt idx="2449">
                  <c:v>0.99239709990414027</c:v>
                </c:pt>
                <c:pt idx="2450">
                  <c:v>0.99239709990414027</c:v>
                </c:pt>
                <c:pt idx="2451">
                  <c:v>0.99239709990414027</c:v>
                </c:pt>
                <c:pt idx="2452">
                  <c:v>0.99239709990414027</c:v>
                </c:pt>
                <c:pt idx="2453">
                  <c:v>0.99241621367778232</c:v>
                </c:pt>
                <c:pt idx="2454">
                  <c:v>0.99241621367778232</c:v>
                </c:pt>
                <c:pt idx="2455">
                  <c:v>0.99245429012804209</c:v>
                </c:pt>
                <c:pt idx="2456">
                  <c:v>0.99245429012804209</c:v>
                </c:pt>
                <c:pt idx="2457">
                  <c:v>0.99245429012804209</c:v>
                </c:pt>
                <c:pt idx="2458">
                  <c:v>0.99245429012804209</c:v>
                </c:pt>
                <c:pt idx="2459">
                  <c:v>0.99260659592908107</c:v>
                </c:pt>
                <c:pt idx="2460">
                  <c:v>0.99260659592908107</c:v>
                </c:pt>
                <c:pt idx="2461">
                  <c:v>0.99260659592908107</c:v>
                </c:pt>
                <c:pt idx="2462">
                  <c:v>0.99260659592908107</c:v>
                </c:pt>
                <c:pt idx="2463">
                  <c:v>0.99260659592908107</c:v>
                </c:pt>
                <c:pt idx="2464">
                  <c:v>0.99260659592908107</c:v>
                </c:pt>
                <c:pt idx="2465">
                  <c:v>0.99260659592908107</c:v>
                </c:pt>
                <c:pt idx="2466">
                  <c:v>0.99260659592908107</c:v>
                </c:pt>
                <c:pt idx="2467">
                  <c:v>0.99260659592908107</c:v>
                </c:pt>
                <c:pt idx="2468">
                  <c:v>0.99260659592908107</c:v>
                </c:pt>
                <c:pt idx="2469">
                  <c:v>0.99260659592908107</c:v>
                </c:pt>
                <c:pt idx="2470">
                  <c:v>0.99260659592908107</c:v>
                </c:pt>
                <c:pt idx="2471">
                  <c:v>0.99260659592908107</c:v>
                </c:pt>
                <c:pt idx="2472">
                  <c:v>0.99260659592908107</c:v>
                </c:pt>
                <c:pt idx="2473">
                  <c:v>0.99260659592908107</c:v>
                </c:pt>
                <c:pt idx="2474">
                  <c:v>0.99260659592908107</c:v>
                </c:pt>
                <c:pt idx="2475">
                  <c:v>0.9926254830571859</c:v>
                </c:pt>
                <c:pt idx="2476">
                  <c:v>0.9926254830571859</c:v>
                </c:pt>
                <c:pt idx="2477">
                  <c:v>0.99264421908826583</c:v>
                </c:pt>
                <c:pt idx="2478">
                  <c:v>0.99264421908826583</c:v>
                </c:pt>
                <c:pt idx="2479">
                  <c:v>0.99269087029468528</c:v>
                </c:pt>
                <c:pt idx="2480">
                  <c:v>0.99269087029468528</c:v>
                </c:pt>
                <c:pt idx="2481">
                  <c:v>0.99269087029468528</c:v>
                </c:pt>
                <c:pt idx="2482">
                  <c:v>0.99269087029468528</c:v>
                </c:pt>
                <c:pt idx="2483">
                  <c:v>0.99269087029468528</c:v>
                </c:pt>
                <c:pt idx="2484">
                  <c:v>0.99270016276171291</c:v>
                </c:pt>
                <c:pt idx="2485">
                  <c:v>0.99272792684002709</c:v>
                </c:pt>
                <c:pt idx="2486">
                  <c:v>0.99272792684002709</c:v>
                </c:pt>
                <c:pt idx="2487">
                  <c:v>0.99272792684002709</c:v>
                </c:pt>
                <c:pt idx="2488">
                  <c:v>0.99277382256132163</c:v>
                </c:pt>
                <c:pt idx="2489">
                  <c:v>0.99277382256132163</c:v>
                </c:pt>
                <c:pt idx="2490">
                  <c:v>0.99277382256132163</c:v>
                </c:pt>
                <c:pt idx="2491">
                  <c:v>0.99277382256132163</c:v>
                </c:pt>
                <c:pt idx="2492">
                  <c:v>0.99277382256132163</c:v>
                </c:pt>
                <c:pt idx="2493">
                  <c:v>0.99300046809858034</c:v>
                </c:pt>
                <c:pt idx="2494">
                  <c:v>0.99300046809858034</c:v>
                </c:pt>
                <c:pt idx="2495">
                  <c:v>0.99300046809858034</c:v>
                </c:pt>
                <c:pt idx="2496">
                  <c:v>0.99300046809858034</c:v>
                </c:pt>
                <c:pt idx="2497">
                  <c:v>0.99300046809858034</c:v>
                </c:pt>
                <c:pt idx="2498">
                  <c:v>0.99300046809858034</c:v>
                </c:pt>
                <c:pt idx="2499">
                  <c:v>0.99300046809858034</c:v>
                </c:pt>
                <c:pt idx="2500">
                  <c:v>0.99300046809858034</c:v>
                </c:pt>
                <c:pt idx="2501">
                  <c:v>0.99300046809858034</c:v>
                </c:pt>
                <c:pt idx="2502">
                  <c:v>0.99300046809858034</c:v>
                </c:pt>
                <c:pt idx="2503">
                  <c:v>0.99300046809858034</c:v>
                </c:pt>
                <c:pt idx="2504">
                  <c:v>0.99300046809858034</c:v>
                </c:pt>
                <c:pt idx="2505">
                  <c:v>0.99300046809858034</c:v>
                </c:pt>
                <c:pt idx="2506">
                  <c:v>0.99300046809858034</c:v>
                </c:pt>
                <c:pt idx="2507">
                  <c:v>0.99300046809858034</c:v>
                </c:pt>
                <c:pt idx="2508">
                  <c:v>0.99300046809858034</c:v>
                </c:pt>
                <c:pt idx="2509">
                  <c:v>0.99300046809858034</c:v>
                </c:pt>
                <c:pt idx="2510">
                  <c:v>0.99300046809858034</c:v>
                </c:pt>
                <c:pt idx="2511">
                  <c:v>0.99300046809858034</c:v>
                </c:pt>
                <c:pt idx="2512">
                  <c:v>0.99300046809858034</c:v>
                </c:pt>
                <c:pt idx="2513">
                  <c:v>0.99300046809858034</c:v>
                </c:pt>
                <c:pt idx="2514">
                  <c:v>0.99300046809858034</c:v>
                </c:pt>
                <c:pt idx="2515">
                  <c:v>0.99300046809858034</c:v>
                </c:pt>
                <c:pt idx="2516">
                  <c:v>0.99300046809858034</c:v>
                </c:pt>
                <c:pt idx="2517">
                  <c:v>0.99300046809858034</c:v>
                </c:pt>
                <c:pt idx="2518">
                  <c:v>0.99304541946346969</c:v>
                </c:pt>
                <c:pt idx="2519">
                  <c:v>0.99304541946346969</c:v>
                </c:pt>
                <c:pt idx="2520">
                  <c:v>0.99304541946346969</c:v>
                </c:pt>
                <c:pt idx="2521">
                  <c:v>0.99304541946346969</c:v>
                </c:pt>
                <c:pt idx="2522">
                  <c:v>0.99304541946346969</c:v>
                </c:pt>
                <c:pt idx="2523">
                  <c:v>0.99309037082835894</c:v>
                </c:pt>
                <c:pt idx="2524">
                  <c:v>0.99309037082835894</c:v>
                </c:pt>
                <c:pt idx="2525">
                  <c:v>0.99309037082835894</c:v>
                </c:pt>
                <c:pt idx="2526">
                  <c:v>0.99309037082835894</c:v>
                </c:pt>
                <c:pt idx="2527">
                  <c:v>0.99309037082835894</c:v>
                </c:pt>
                <c:pt idx="2528">
                  <c:v>0.99310820027729008</c:v>
                </c:pt>
                <c:pt idx="2529">
                  <c:v>0.99310820027729008</c:v>
                </c:pt>
                <c:pt idx="2530">
                  <c:v>0.99312595417770866</c:v>
                </c:pt>
                <c:pt idx="2531">
                  <c:v>0.99312595417770866</c:v>
                </c:pt>
                <c:pt idx="2532">
                  <c:v>0.99318782840938002</c:v>
                </c:pt>
                <c:pt idx="2533">
                  <c:v>0.99318782840938002</c:v>
                </c:pt>
                <c:pt idx="2534">
                  <c:v>0.99318782840938002</c:v>
                </c:pt>
                <c:pt idx="2535">
                  <c:v>0.99318782840938002</c:v>
                </c:pt>
                <c:pt idx="2536">
                  <c:v>0.99318782840938002</c:v>
                </c:pt>
                <c:pt idx="2537">
                  <c:v>0.99318782840938002</c:v>
                </c:pt>
                <c:pt idx="2538">
                  <c:v>0.99318782840938002</c:v>
                </c:pt>
                <c:pt idx="2539">
                  <c:v>0.99321434593723923</c:v>
                </c:pt>
                <c:pt idx="2540">
                  <c:v>0.99321434593723923</c:v>
                </c:pt>
                <c:pt idx="2541">
                  <c:v>0.99321434593723923</c:v>
                </c:pt>
                <c:pt idx="2542">
                  <c:v>0.99324063681956143</c:v>
                </c:pt>
                <c:pt idx="2543">
                  <c:v>0.99324063681956143</c:v>
                </c:pt>
                <c:pt idx="2544">
                  <c:v>0.99324063681956143</c:v>
                </c:pt>
                <c:pt idx="2545">
                  <c:v>0.99324940044700216</c:v>
                </c:pt>
                <c:pt idx="2546">
                  <c:v>0.99329302971292466</c:v>
                </c:pt>
                <c:pt idx="2547">
                  <c:v>0.99329302971292466</c:v>
                </c:pt>
                <c:pt idx="2548">
                  <c:v>0.99329302971292466</c:v>
                </c:pt>
                <c:pt idx="2549">
                  <c:v>0.99329302971292466</c:v>
                </c:pt>
                <c:pt idx="2550">
                  <c:v>0.99329302971292466</c:v>
                </c:pt>
                <c:pt idx="2551">
                  <c:v>0.99330175556610911</c:v>
                </c:pt>
                <c:pt idx="2552">
                  <c:v>0.99333650788182215</c:v>
                </c:pt>
                <c:pt idx="2553">
                  <c:v>0.99333650788182215</c:v>
                </c:pt>
                <c:pt idx="2554">
                  <c:v>0.99333650788182215</c:v>
                </c:pt>
                <c:pt idx="2555">
                  <c:v>0.99333650788182215</c:v>
                </c:pt>
                <c:pt idx="2556">
                  <c:v>0.99335373294265361</c:v>
                </c:pt>
                <c:pt idx="2557">
                  <c:v>0.99335373294265361</c:v>
                </c:pt>
                <c:pt idx="2558">
                  <c:v>0.99337957053390091</c:v>
                </c:pt>
                <c:pt idx="2559">
                  <c:v>0.99337957053390091</c:v>
                </c:pt>
                <c:pt idx="2560">
                  <c:v>0.99337957053390091</c:v>
                </c:pt>
                <c:pt idx="2561">
                  <c:v>0.99342206657213694</c:v>
                </c:pt>
                <c:pt idx="2562">
                  <c:v>0.99342206657213694</c:v>
                </c:pt>
                <c:pt idx="2563">
                  <c:v>0.99342206657213694</c:v>
                </c:pt>
                <c:pt idx="2564">
                  <c:v>0.99342206657213694</c:v>
                </c:pt>
                <c:pt idx="2565">
                  <c:v>0.99342206657213694</c:v>
                </c:pt>
                <c:pt idx="2566">
                  <c:v>0.99348129660587359</c:v>
                </c:pt>
                <c:pt idx="2567">
                  <c:v>0.99348129660587359</c:v>
                </c:pt>
                <c:pt idx="2568">
                  <c:v>0.99348129660587359</c:v>
                </c:pt>
                <c:pt idx="2569">
                  <c:v>0.99348129660587359</c:v>
                </c:pt>
                <c:pt idx="2570">
                  <c:v>0.99348129660587359</c:v>
                </c:pt>
                <c:pt idx="2571">
                  <c:v>0.99348129660587359</c:v>
                </c:pt>
                <c:pt idx="2572">
                  <c:v>0.99348129660587359</c:v>
                </c:pt>
                <c:pt idx="2573">
                  <c:v>0.99353206520621939</c:v>
                </c:pt>
                <c:pt idx="2574">
                  <c:v>0.99353206520621939</c:v>
                </c:pt>
                <c:pt idx="2575">
                  <c:v>0.99353206520621939</c:v>
                </c:pt>
                <c:pt idx="2576">
                  <c:v>0.99353206520621939</c:v>
                </c:pt>
                <c:pt idx="2577">
                  <c:v>0.99353206520621939</c:v>
                </c:pt>
                <c:pt idx="2578">
                  <c:v>0.99353206520621939</c:v>
                </c:pt>
                <c:pt idx="2579">
                  <c:v>0.99354045109109801</c:v>
                </c:pt>
                <c:pt idx="2580">
                  <c:v>0.99358238051549119</c:v>
                </c:pt>
                <c:pt idx="2581">
                  <c:v>0.99358238051549119</c:v>
                </c:pt>
                <c:pt idx="2582">
                  <c:v>0.99358238051549119</c:v>
                </c:pt>
                <c:pt idx="2583">
                  <c:v>0.99358238051549119</c:v>
                </c:pt>
                <c:pt idx="2584">
                  <c:v>0.99358238051549119</c:v>
                </c:pt>
                <c:pt idx="2585">
                  <c:v>0.99360742484735842</c:v>
                </c:pt>
                <c:pt idx="2586">
                  <c:v>0.99360742484735842</c:v>
                </c:pt>
                <c:pt idx="2587">
                  <c:v>0.99360742484735842</c:v>
                </c:pt>
                <c:pt idx="2588">
                  <c:v>0.99364081728984799</c:v>
                </c:pt>
                <c:pt idx="2589">
                  <c:v>0.99364081728984799</c:v>
                </c:pt>
                <c:pt idx="2590">
                  <c:v>0.99364081728984799</c:v>
                </c:pt>
                <c:pt idx="2591">
                  <c:v>0.99364081728984799</c:v>
                </c:pt>
                <c:pt idx="2592">
                  <c:v>0.99376547233534029</c:v>
                </c:pt>
                <c:pt idx="2593">
                  <c:v>0.99376547233534029</c:v>
                </c:pt>
                <c:pt idx="2594">
                  <c:v>0.99376547233534029</c:v>
                </c:pt>
                <c:pt idx="2595">
                  <c:v>0.99376547233534029</c:v>
                </c:pt>
                <c:pt idx="2596">
                  <c:v>0.99376547233534029</c:v>
                </c:pt>
                <c:pt idx="2597">
                  <c:v>0.99376547233534029</c:v>
                </c:pt>
                <c:pt idx="2598">
                  <c:v>0.99376547233534029</c:v>
                </c:pt>
                <c:pt idx="2599">
                  <c:v>0.99376547233534029</c:v>
                </c:pt>
                <c:pt idx="2600">
                  <c:v>0.99376547233534029</c:v>
                </c:pt>
                <c:pt idx="2601">
                  <c:v>0.99376547233534029</c:v>
                </c:pt>
                <c:pt idx="2602">
                  <c:v>0.99376547233534029</c:v>
                </c:pt>
                <c:pt idx="2603">
                  <c:v>0.99376547233534029</c:v>
                </c:pt>
                <c:pt idx="2604">
                  <c:v>0.99376547233534029</c:v>
                </c:pt>
                <c:pt idx="2605">
                  <c:v>0.99376547233534029</c:v>
                </c:pt>
                <c:pt idx="2606">
                  <c:v>0.99376547233534029</c:v>
                </c:pt>
                <c:pt idx="2607">
                  <c:v>0.99379826038973074</c:v>
                </c:pt>
                <c:pt idx="2608">
                  <c:v>0.99379826038973074</c:v>
                </c:pt>
                <c:pt idx="2609">
                  <c:v>0.99379826038973074</c:v>
                </c:pt>
                <c:pt idx="2610">
                  <c:v>0.99379826038973074</c:v>
                </c:pt>
                <c:pt idx="2611">
                  <c:v>0.99387169354380278</c:v>
                </c:pt>
                <c:pt idx="2612">
                  <c:v>0.99387169354380278</c:v>
                </c:pt>
                <c:pt idx="2613">
                  <c:v>0.99387169354380278</c:v>
                </c:pt>
                <c:pt idx="2614">
                  <c:v>0.99387169354380278</c:v>
                </c:pt>
                <c:pt idx="2615">
                  <c:v>0.99387169354380278</c:v>
                </c:pt>
                <c:pt idx="2616">
                  <c:v>0.99387169354380278</c:v>
                </c:pt>
                <c:pt idx="2617">
                  <c:v>0.99387169354380278</c:v>
                </c:pt>
                <c:pt idx="2618">
                  <c:v>0.99387169354380278</c:v>
                </c:pt>
                <c:pt idx="2619">
                  <c:v>0.99387169354380278</c:v>
                </c:pt>
                <c:pt idx="2620">
                  <c:v>0.99392064897985088</c:v>
                </c:pt>
                <c:pt idx="2621">
                  <c:v>0.99392064897985088</c:v>
                </c:pt>
                <c:pt idx="2622">
                  <c:v>0.99392064897985088</c:v>
                </c:pt>
                <c:pt idx="2623">
                  <c:v>0.99392064897985088</c:v>
                </c:pt>
                <c:pt idx="2624">
                  <c:v>0.99392064897985088</c:v>
                </c:pt>
                <c:pt idx="2625">
                  <c:v>0.99392064897985088</c:v>
                </c:pt>
                <c:pt idx="2626">
                  <c:v>0.9939368919100211</c:v>
                </c:pt>
                <c:pt idx="2627">
                  <c:v>0.9939368919100211</c:v>
                </c:pt>
                <c:pt idx="2628">
                  <c:v>0.99405588081708196</c:v>
                </c:pt>
                <c:pt idx="2629">
                  <c:v>0.99405588081708196</c:v>
                </c:pt>
                <c:pt idx="2630">
                  <c:v>0.99405588081708196</c:v>
                </c:pt>
                <c:pt idx="2631">
                  <c:v>0.99405588081708196</c:v>
                </c:pt>
                <c:pt idx="2632">
                  <c:v>0.99405588081708196</c:v>
                </c:pt>
                <c:pt idx="2633">
                  <c:v>0.99405588081708196</c:v>
                </c:pt>
                <c:pt idx="2634">
                  <c:v>0.99405588081708196</c:v>
                </c:pt>
                <c:pt idx="2635">
                  <c:v>0.99405588081708196</c:v>
                </c:pt>
                <c:pt idx="2636">
                  <c:v>0.99405588081708196</c:v>
                </c:pt>
                <c:pt idx="2637">
                  <c:v>0.99405588081708196</c:v>
                </c:pt>
                <c:pt idx="2638">
                  <c:v>0.99405588081708196</c:v>
                </c:pt>
                <c:pt idx="2639">
                  <c:v>0.99405588081708196</c:v>
                </c:pt>
                <c:pt idx="2640">
                  <c:v>0.99405588081708196</c:v>
                </c:pt>
                <c:pt idx="2641">
                  <c:v>0.99405588081708196</c:v>
                </c:pt>
                <c:pt idx="2642">
                  <c:v>0.99405588081708196</c:v>
                </c:pt>
                <c:pt idx="2643">
                  <c:v>0.99408746009527316</c:v>
                </c:pt>
                <c:pt idx="2644">
                  <c:v>0.99408746009527316</c:v>
                </c:pt>
                <c:pt idx="2645">
                  <c:v>0.99408746009527316</c:v>
                </c:pt>
                <c:pt idx="2646">
                  <c:v>0.99408746009527316</c:v>
                </c:pt>
                <c:pt idx="2647">
                  <c:v>0.99411903937346446</c:v>
                </c:pt>
                <c:pt idx="2648">
                  <c:v>0.99411903937346446</c:v>
                </c:pt>
                <c:pt idx="2649">
                  <c:v>0.99411903937346446</c:v>
                </c:pt>
                <c:pt idx="2650">
                  <c:v>0.99411903937346446</c:v>
                </c:pt>
                <c:pt idx="2651">
                  <c:v>0.99418975278108856</c:v>
                </c:pt>
                <c:pt idx="2652">
                  <c:v>0.99418975278108856</c:v>
                </c:pt>
                <c:pt idx="2653">
                  <c:v>0.99418975278108856</c:v>
                </c:pt>
                <c:pt idx="2654">
                  <c:v>0.99418975278108856</c:v>
                </c:pt>
                <c:pt idx="2655">
                  <c:v>0.99418975278108856</c:v>
                </c:pt>
                <c:pt idx="2656">
                  <c:v>0.99418975278108856</c:v>
                </c:pt>
                <c:pt idx="2657">
                  <c:v>0.99418975278108856</c:v>
                </c:pt>
                <c:pt idx="2658">
                  <c:v>0.99418975278108856</c:v>
                </c:pt>
                <c:pt idx="2659">
                  <c:v>0.99418975278108856</c:v>
                </c:pt>
                <c:pt idx="2660">
                  <c:v>0.99426012622040794</c:v>
                </c:pt>
                <c:pt idx="2661">
                  <c:v>0.99426012622040794</c:v>
                </c:pt>
                <c:pt idx="2662">
                  <c:v>0.99426012622040794</c:v>
                </c:pt>
                <c:pt idx="2663">
                  <c:v>0.99426012622040794</c:v>
                </c:pt>
                <c:pt idx="2664">
                  <c:v>0.99426012622040794</c:v>
                </c:pt>
                <c:pt idx="2665">
                  <c:v>0.99426012622040794</c:v>
                </c:pt>
                <c:pt idx="2666">
                  <c:v>0.99426012622040794</c:v>
                </c:pt>
                <c:pt idx="2667">
                  <c:v>0.99426012622040794</c:v>
                </c:pt>
                <c:pt idx="2668">
                  <c:v>0.99426012622040794</c:v>
                </c:pt>
                <c:pt idx="2669">
                  <c:v>0.99427561366545403</c:v>
                </c:pt>
                <c:pt idx="2670">
                  <c:v>0.99427561366545403</c:v>
                </c:pt>
                <c:pt idx="2671">
                  <c:v>0.99434496719985488</c:v>
                </c:pt>
                <c:pt idx="2672">
                  <c:v>0.99434496719985488</c:v>
                </c:pt>
                <c:pt idx="2673">
                  <c:v>0.99434496719985488</c:v>
                </c:pt>
                <c:pt idx="2674">
                  <c:v>0.99434496719985488</c:v>
                </c:pt>
                <c:pt idx="2675">
                  <c:v>0.99434496719985488</c:v>
                </c:pt>
                <c:pt idx="2676">
                  <c:v>0.99434496719985488</c:v>
                </c:pt>
                <c:pt idx="2677">
                  <c:v>0.99434496719985488</c:v>
                </c:pt>
                <c:pt idx="2678">
                  <c:v>0.99434496719985488</c:v>
                </c:pt>
                <c:pt idx="2679">
                  <c:v>0.99434496719985488</c:v>
                </c:pt>
                <c:pt idx="2680">
                  <c:v>0.99436030354787586</c:v>
                </c:pt>
                <c:pt idx="2681">
                  <c:v>0.99436030354787586</c:v>
                </c:pt>
                <c:pt idx="2682">
                  <c:v>0.99438330806990738</c:v>
                </c:pt>
                <c:pt idx="2683">
                  <c:v>0.99438330806990738</c:v>
                </c:pt>
                <c:pt idx="2684">
                  <c:v>0.99438330806990738</c:v>
                </c:pt>
                <c:pt idx="2685">
                  <c:v>0.99439090069540559</c:v>
                </c:pt>
                <c:pt idx="2686">
                  <c:v>0.99451177831527693</c:v>
                </c:pt>
                <c:pt idx="2687">
                  <c:v>0.99451177831527693</c:v>
                </c:pt>
                <c:pt idx="2688">
                  <c:v>0.99451177831527693</c:v>
                </c:pt>
                <c:pt idx="2689">
                  <c:v>0.99451177831527693</c:v>
                </c:pt>
                <c:pt idx="2690">
                  <c:v>0.99451177831527693</c:v>
                </c:pt>
                <c:pt idx="2691">
                  <c:v>0.99451177831527693</c:v>
                </c:pt>
                <c:pt idx="2692">
                  <c:v>0.99451177831527693</c:v>
                </c:pt>
                <c:pt idx="2693">
                  <c:v>0.99451177831527693</c:v>
                </c:pt>
                <c:pt idx="2694">
                  <c:v>0.99451177831527693</c:v>
                </c:pt>
                <c:pt idx="2695">
                  <c:v>0.99451177831527693</c:v>
                </c:pt>
                <c:pt idx="2696">
                  <c:v>0.99451177831527693</c:v>
                </c:pt>
                <c:pt idx="2697">
                  <c:v>0.99451177831527693</c:v>
                </c:pt>
                <c:pt idx="2698">
                  <c:v>0.99451177831527693</c:v>
                </c:pt>
                <c:pt idx="2699">
                  <c:v>0.99451177831527693</c:v>
                </c:pt>
                <c:pt idx="2700">
                  <c:v>0.99451177831527693</c:v>
                </c:pt>
                <c:pt idx="2701">
                  <c:v>0.99451177831527693</c:v>
                </c:pt>
                <c:pt idx="2702">
                  <c:v>0.99462396785621898</c:v>
                </c:pt>
                <c:pt idx="2703">
                  <c:v>0.99462396785621898</c:v>
                </c:pt>
                <c:pt idx="2704">
                  <c:v>0.99462396785621898</c:v>
                </c:pt>
                <c:pt idx="2705">
                  <c:v>0.99462396785621898</c:v>
                </c:pt>
                <c:pt idx="2706">
                  <c:v>0.99462396785621898</c:v>
                </c:pt>
                <c:pt idx="2707">
                  <c:v>0.99462396785621898</c:v>
                </c:pt>
                <c:pt idx="2708">
                  <c:v>0.99462396785621898</c:v>
                </c:pt>
                <c:pt idx="2709">
                  <c:v>0.99462396785621898</c:v>
                </c:pt>
                <c:pt idx="2710">
                  <c:v>0.99462396785621898</c:v>
                </c:pt>
                <c:pt idx="2711">
                  <c:v>0.99462396785621898</c:v>
                </c:pt>
                <c:pt idx="2712">
                  <c:v>0.99462396785621898</c:v>
                </c:pt>
                <c:pt idx="2713">
                  <c:v>0.99462396785621898</c:v>
                </c:pt>
                <c:pt idx="2714">
                  <c:v>0.99462396785621898</c:v>
                </c:pt>
                <c:pt idx="2715">
                  <c:v>0.99462396785621898</c:v>
                </c:pt>
                <c:pt idx="2716">
                  <c:v>0.99462396785621898</c:v>
                </c:pt>
                <c:pt idx="2717">
                  <c:v>0.99463892646167784</c:v>
                </c:pt>
                <c:pt idx="2718">
                  <c:v>0.99463892646167784</c:v>
                </c:pt>
                <c:pt idx="2719">
                  <c:v>0.9947055602496323</c:v>
                </c:pt>
                <c:pt idx="2720">
                  <c:v>0.9947055602496323</c:v>
                </c:pt>
                <c:pt idx="2721">
                  <c:v>0.9947055602496323</c:v>
                </c:pt>
                <c:pt idx="2722">
                  <c:v>0.9947055602496323</c:v>
                </c:pt>
                <c:pt idx="2723">
                  <c:v>0.9947055602496323</c:v>
                </c:pt>
                <c:pt idx="2724">
                  <c:v>0.9947055602496323</c:v>
                </c:pt>
                <c:pt idx="2725">
                  <c:v>0.9947055602496323</c:v>
                </c:pt>
                <c:pt idx="2726">
                  <c:v>0.9947055602496323</c:v>
                </c:pt>
                <c:pt idx="2727">
                  <c:v>0.9947055602496323</c:v>
                </c:pt>
                <c:pt idx="2728">
                  <c:v>0.99477185406928037</c:v>
                </c:pt>
                <c:pt idx="2729">
                  <c:v>0.99477185406928037</c:v>
                </c:pt>
                <c:pt idx="2730">
                  <c:v>0.99477185406928037</c:v>
                </c:pt>
                <c:pt idx="2731">
                  <c:v>0.99477185406928037</c:v>
                </c:pt>
                <c:pt idx="2732">
                  <c:v>0.99477185406928037</c:v>
                </c:pt>
                <c:pt idx="2733">
                  <c:v>0.99477185406928037</c:v>
                </c:pt>
                <c:pt idx="2734">
                  <c:v>0.99477185406928037</c:v>
                </c:pt>
                <c:pt idx="2735">
                  <c:v>0.99477185406928037</c:v>
                </c:pt>
                <c:pt idx="2736">
                  <c:v>0.99477185406928037</c:v>
                </c:pt>
                <c:pt idx="2737">
                  <c:v>0.99482262266962684</c:v>
                </c:pt>
                <c:pt idx="2738">
                  <c:v>0.99482262266962684</c:v>
                </c:pt>
                <c:pt idx="2739">
                  <c:v>0.99482262266962684</c:v>
                </c:pt>
                <c:pt idx="2740">
                  <c:v>0.99482262266962684</c:v>
                </c:pt>
                <c:pt idx="2741">
                  <c:v>0.99482262266962684</c:v>
                </c:pt>
                <c:pt idx="2742">
                  <c:v>0.99482262266962684</c:v>
                </c:pt>
                <c:pt idx="2743">
                  <c:v>0.99482262266962684</c:v>
                </c:pt>
                <c:pt idx="2744">
                  <c:v>0.99484438064120395</c:v>
                </c:pt>
                <c:pt idx="2745">
                  <c:v>0.99484438064120395</c:v>
                </c:pt>
                <c:pt idx="2746">
                  <c:v>0.99484438064120395</c:v>
                </c:pt>
                <c:pt idx="2747">
                  <c:v>0.99492332883668233</c:v>
                </c:pt>
                <c:pt idx="2748">
                  <c:v>0.99492332883668233</c:v>
                </c:pt>
                <c:pt idx="2749">
                  <c:v>0.99492332883668233</c:v>
                </c:pt>
                <c:pt idx="2750">
                  <c:v>0.99492332883668233</c:v>
                </c:pt>
                <c:pt idx="2751">
                  <c:v>0.99492332883668233</c:v>
                </c:pt>
                <c:pt idx="2752">
                  <c:v>0.99492332883668233</c:v>
                </c:pt>
                <c:pt idx="2753">
                  <c:v>0.99492332883668233</c:v>
                </c:pt>
                <c:pt idx="2754">
                  <c:v>0.99492332883668233</c:v>
                </c:pt>
                <c:pt idx="2755">
                  <c:v>0.99492332883668233</c:v>
                </c:pt>
                <c:pt idx="2756">
                  <c:v>0.99492332883668233</c:v>
                </c:pt>
                <c:pt idx="2757">
                  <c:v>0.99492332883668233</c:v>
                </c:pt>
                <c:pt idx="2758">
                  <c:v>0.99497330417764762</c:v>
                </c:pt>
                <c:pt idx="2759">
                  <c:v>0.99497330417764762</c:v>
                </c:pt>
                <c:pt idx="2760">
                  <c:v>0.99497330417764762</c:v>
                </c:pt>
                <c:pt idx="2761">
                  <c:v>0.99497330417764762</c:v>
                </c:pt>
                <c:pt idx="2762">
                  <c:v>0.99497330417764762</c:v>
                </c:pt>
                <c:pt idx="2763">
                  <c:v>0.99497330417764762</c:v>
                </c:pt>
                <c:pt idx="2764">
                  <c:v>0.99497330417764762</c:v>
                </c:pt>
                <c:pt idx="2765">
                  <c:v>0.99499472218091856</c:v>
                </c:pt>
                <c:pt idx="2766">
                  <c:v>0.99499472218091856</c:v>
                </c:pt>
                <c:pt idx="2767">
                  <c:v>0.99499472218091856</c:v>
                </c:pt>
                <c:pt idx="2768">
                  <c:v>0.99500182374108592</c:v>
                </c:pt>
                <c:pt idx="2769">
                  <c:v>0.99503007888473105</c:v>
                </c:pt>
                <c:pt idx="2770">
                  <c:v>0.99503007888473105</c:v>
                </c:pt>
                <c:pt idx="2771">
                  <c:v>0.99503007888473105</c:v>
                </c:pt>
                <c:pt idx="2772">
                  <c:v>0.99503007888473105</c:v>
                </c:pt>
                <c:pt idx="2773">
                  <c:v>0.99505127024246498</c:v>
                </c:pt>
                <c:pt idx="2774">
                  <c:v>0.99505127024246498</c:v>
                </c:pt>
                <c:pt idx="2775">
                  <c:v>0.99505127024246498</c:v>
                </c:pt>
                <c:pt idx="2776">
                  <c:v>0.99507234827743019</c:v>
                </c:pt>
                <c:pt idx="2777">
                  <c:v>0.99507234827743019</c:v>
                </c:pt>
                <c:pt idx="2778">
                  <c:v>0.99507234827743019</c:v>
                </c:pt>
                <c:pt idx="2779">
                  <c:v>0.9950863247522278</c:v>
                </c:pt>
                <c:pt idx="2780">
                  <c:v>0.9950863247522278</c:v>
                </c:pt>
                <c:pt idx="2781">
                  <c:v>0.99510717614165545</c:v>
                </c:pt>
                <c:pt idx="2782">
                  <c:v>0.99510717614165545</c:v>
                </c:pt>
                <c:pt idx="2783">
                  <c:v>0.99510717614165545</c:v>
                </c:pt>
                <c:pt idx="2784">
                  <c:v>0.99512107706794062</c:v>
                </c:pt>
                <c:pt idx="2785">
                  <c:v>0.99512107706794062</c:v>
                </c:pt>
                <c:pt idx="2786">
                  <c:v>0.99512798975682693</c:v>
                </c:pt>
                <c:pt idx="2787">
                  <c:v>0.99523111347628068</c:v>
                </c:pt>
                <c:pt idx="2788">
                  <c:v>0.99523111347628068</c:v>
                </c:pt>
                <c:pt idx="2789">
                  <c:v>0.99523111347628068</c:v>
                </c:pt>
                <c:pt idx="2790">
                  <c:v>0.99523111347628068</c:v>
                </c:pt>
                <c:pt idx="2791">
                  <c:v>0.99523111347628068</c:v>
                </c:pt>
                <c:pt idx="2792">
                  <c:v>0.99523111347628068</c:v>
                </c:pt>
                <c:pt idx="2793">
                  <c:v>0.99523111347628068</c:v>
                </c:pt>
                <c:pt idx="2794">
                  <c:v>0.99523111347628068</c:v>
                </c:pt>
                <c:pt idx="2795">
                  <c:v>0.99523111347628068</c:v>
                </c:pt>
                <c:pt idx="2796">
                  <c:v>0.99523111347628068</c:v>
                </c:pt>
                <c:pt idx="2797">
                  <c:v>0.99523111347628068</c:v>
                </c:pt>
                <c:pt idx="2798">
                  <c:v>0.99523111347628068</c:v>
                </c:pt>
                <c:pt idx="2799">
                  <c:v>0.99523111347628068</c:v>
                </c:pt>
                <c:pt idx="2800">
                  <c:v>0.99523111347628068</c:v>
                </c:pt>
                <c:pt idx="2801">
                  <c:v>0.99523111347628068</c:v>
                </c:pt>
                <c:pt idx="2802">
                  <c:v>0.99533310396804708</c:v>
                </c:pt>
                <c:pt idx="2803">
                  <c:v>0.99533310396804708</c:v>
                </c:pt>
                <c:pt idx="2804">
                  <c:v>0.99533310396804708</c:v>
                </c:pt>
                <c:pt idx="2805">
                  <c:v>0.99533310396804708</c:v>
                </c:pt>
                <c:pt idx="2806">
                  <c:v>0.99533310396804708</c:v>
                </c:pt>
                <c:pt idx="2807">
                  <c:v>0.99533310396804708</c:v>
                </c:pt>
                <c:pt idx="2808">
                  <c:v>0.99533310396804708</c:v>
                </c:pt>
                <c:pt idx="2809">
                  <c:v>0.99533310396804708</c:v>
                </c:pt>
                <c:pt idx="2810">
                  <c:v>0.99533310396804708</c:v>
                </c:pt>
                <c:pt idx="2811">
                  <c:v>0.99533310396804708</c:v>
                </c:pt>
                <c:pt idx="2812">
                  <c:v>0.99533310396804708</c:v>
                </c:pt>
                <c:pt idx="2813">
                  <c:v>0.99533310396804708</c:v>
                </c:pt>
                <c:pt idx="2814">
                  <c:v>0.99533310396804708</c:v>
                </c:pt>
                <c:pt idx="2815">
                  <c:v>0.99533310396804708</c:v>
                </c:pt>
                <c:pt idx="2816">
                  <c:v>0.99533310396804708</c:v>
                </c:pt>
                <c:pt idx="2817">
                  <c:v>0.99539293838988374</c:v>
                </c:pt>
                <c:pt idx="2818">
                  <c:v>0.99539293838988374</c:v>
                </c:pt>
                <c:pt idx="2819">
                  <c:v>0.99539293838988374</c:v>
                </c:pt>
                <c:pt idx="2820">
                  <c:v>0.99539293838988374</c:v>
                </c:pt>
                <c:pt idx="2821">
                  <c:v>0.99539293838988374</c:v>
                </c:pt>
                <c:pt idx="2822">
                  <c:v>0.99539293838988374</c:v>
                </c:pt>
                <c:pt idx="2823">
                  <c:v>0.99539293838988374</c:v>
                </c:pt>
                <c:pt idx="2824">
                  <c:v>0.99539293838988374</c:v>
                </c:pt>
                <c:pt idx="2825">
                  <c:v>0.99539293838988374</c:v>
                </c:pt>
                <c:pt idx="2826">
                  <c:v>0.99542599086406724</c:v>
                </c:pt>
                <c:pt idx="2827">
                  <c:v>0.99542599086406724</c:v>
                </c:pt>
                <c:pt idx="2828">
                  <c:v>0.99542599086406724</c:v>
                </c:pt>
                <c:pt idx="2829">
                  <c:v>0.99542599086406724</c:v>
                </c:pt>
                <c:pt idx="2830">
                  <c:v>0.99542599086406724</c:v>
                </c:pt>
                <c:pt idx="2831">
                  <c:v>0.99543913630522818</c:v>
                </c:pt>
                <c:pt idx="2832">
                  <c:v>0.99543913630522818</c:v>
                </c:pt>
                <c:pt idx="2833">
                  <c:v>0.99544563347729642</c:v>
                </c:pt>
                <c:pt idx="2834">
                  <c:v>0.99545855227292024</c:v>
                </c:pt>
                <c:pt idx="2835">
                  <c:v>0.99545855227292024</c:v>
                </c:pt>
                <c:pt idx="2836">
                  <c:v>0.99548438986416787</c:v>
                </c:pt>
                <c:pt idx="2837">
                  <c:v>0.99548438986416787</c:v>
                </c:pt>
                <c:pt idx="2838">
                  <c:v>0.99548438986416787</c:v>
                </c:pt>
                <c:pt idx="2839">
                  <c:v>0.99548438986416787</c:v>
                </c:pt>
                <c:pt idx="2840">
                  <c:v>0.99557429259394714</c:v>
                </c:pt>
                <c:pt idx="2841">
                  <c:v>0.99557429259394714</c:v>
                </c:pt>
                <c:pt idx="2842">
                  <c:v>0.99557429259394714</c:v>
                </c:pt>
                <c:pt idx="2843">
                  <c:v>0.99557429259394714</c:v>
                </c:pt>
                <c:pt idx="2844">
                  <c:v>0.99557429259394714</c:v>
                </c:pt>
                <c:pt idx="2845">
                  <c:v>0.99557429259394714</c:v>
                </c:pt>
                <c:pt idx="2846">
                  <c:v>0.99557429259394714</c:v>
                </c:pt>
                <c:pt idx="2847">
                  <c:v>0.99557429259394714</c:v>
                </c:pt>
                <c:pt idx="2848">
                  <c:v>0.99557429259394714</c:v>
                </c:pt>
                <c:pt idx="2849">
                  <c:v>0.99557429259394714</c:v>
                </c:pt>
                <c:pt idx="2850">
                  <c:v>0.99557429259394714</c:v>
                </c:pt>
                <c:pt idx="2851">
                  <c:v>0.99557429259394714</c:v>
                </c:pt>
                <c:pt idx="2852">
                  <c:v>0.99557429259394714</c:v>
                </c:pt>
                <c:pt idx="2853">
                  <c:v>0.99557429259394714</c:v>
                </c:pt>
                <c:pt idx="2854">
                  <c:v>0.99559344414184536</c:v>
                </c:pt>
                <c:pt idx="2855">
                  <c:v>0.99559344414184536</c:v>
                </c:pt>
                <c:pt idx="2856">
                  <c:v>0.99559344414184536</c:v>
                </c:pt>
                <c:pt idx="2857">
                  <c:v>0.9956949813425362</c:v>
                </c:pt>
                <c:pt idx="2858">
                  <c:v>0.9956949813425362</c:v>
                </c:pt>
                <c:pt idx="2859">
                  <c:v>0.9956949813425362</c:v>
                </c:pt>
                <c:pt idx="2860">
                  <c:v>0.9956949813425362</c:v>
                </c:pt>
                <c:pt idx="2861">
                  <c:v>0.9956949813425362</c:v>
                </c:pt>
                <c:pt idx="2862">
                  <c:v>0.9956949813425362</c:v>
                </c:pt>
                <c:pt idx="2863">
                  <c:v>0.9956949813425362</c:v>
                </c:pt>
                <c:pt idx="2864">
                  <c:v>0.9956949813425362</c:v>
                </c:pt>
                <c:pt idx="2865">
                  <c:v>0.9956949813425362</c:v>
                </c:pt>
                <c:pt idx="2866">
                  <c:v>0.9956949813425362</c:v>
                </c:pt>
                <c:pt idx="2867">
                  <c:v>0.9956949813425362</c:v>
                </c:pt>
                <c:pt idx="2868">
                  <c:v>0.9956949813425362</c:v>
                </c:pt>
                <c:pt idx="2869">
                  <c:v>0.9956949813425362</c:v>
                </c:pt>
                <c:pt idx="2870">
                  <c:v>0.9956949813425362</c:v>
                </c:pt>
                <c:pt idx="2871">
                  <c:v>0.9956949813425362</c:v>
                </c:pt>
                <c:pt idx="2872">
                  <c:v>0.9956949813425362</c:v>
                </c:pt>
                <c:pt idx="2873">
                  <c:v>0.99572671171775207</c:v>
                </c:pt>
                <c:pt idx="2874">
                  <c:v>0.99572671171775207</c:v>
                </c:pt>
                <c:pt idx="2875">
                  <c:v>0.99572671171775207</c:v>
                </c:pt>
                <c:pt idx="2876">
                  <c:v>0.99572671171775207</c:v>
                </c:pt>
                <c:pt idx="2877">
                  <c:v>0.99572671171775207</c:v>
                </c:pt>
                <c:pt idx="2878">
                  <c:v>0.99578903924049811</c:v>
                </c:pt>
                <c:pt idx="2879">
                  <c:v>0.99578903924049811</c:v>
                </c:pt>
                <c:pt idx="2880">
                  <c:v>0.99578903924049811</c:v>
                </c:pt>
                <c:pt idx="2881">
                  <c:v>0.99578903924049811</c:v>
                </c:pt>
                <c:pt idx="2882">
                  <c:v>0.99578903924049811</c:v>
                </c:pt>
                <c:pt idx="2883">
                  <c:v>0.99578903924049811</c:v>
                </c:pt>
                <c:pt idx="2884">
                  <c:v>0.99578903924049811</c:v>
                </c:pt>
                <c:pt idx="2885">
                  <c:v>0.99578903924049811</c:v>
                </c:pt>
                <c:pt idx="2886">
                  <c:v>0.99578903924049811</c:v>
                </c:pt>
                <c:pt idx="2887">
                  <c:v>0.99578903924049811</c:v>
                </c:pt>
                <c:pt idx="2888">
                  <c:v>0.99579523421851657</c:v>
                </c:pt>
                <c:pt idx="2889">
                  <c:v>0.99580762417455326</c:v>
                </c:pt>
                <c:pt idx="2890">
                  <c:v>0.99580762417455326</c:v>
                </c:pt>
                <c:pt idx="2891">
                  <c:v>0.99581374360405928</c:v>
                </c:pt>
                <c:pt idx="2892">
                  <c:v>0.99586269904010782</c:v>
                </c:pt>
                <c:pt idx="2893">
                  <c:v>0.99586269904010782</c:v>
                </c:pt>
                <c:pt idx="2894">
                  <c:v>0.99586269904010782</c:v>
                </c:pt>
                <c:pt idx="2895">
                  <c:v>0.99586269904010782</c:v>
                </c:pt>
                <c:pt idx="2896">
                  <c:v>0.99586269904010782</c:v>
                </c:pt>
                <c:pt idx="2897">
                  <c:v>0.99586269904010782</c:v>
                </c:pt>
                <c:pt idx="2898">
                  <c:v>0.99586269904010782</c:v>
                </c:pt>
                <c:pt idx="2899">
                  <c:v>0.99586269904010782</c:v>
                </c:pt>
                <c:pt idx="2900">
                  <c:v>0.99589918897160667</c:v>
                </c:pt>
                <c:pt idx="2901">
                  <c:v>0.99589918897160667</c:v>
                </c:pt>
                <c:pt idx="2902">
                  <c:v>0.99589918897160667</c:v>
                </c:pt>
                <c:pt idx="2903">
                  <c:v>0.99589918897160667</c:v>
                </c:pt>
                <c:pt idx="2904">
                  <c:v>0.99589918897160667</c:v>
                </c:pt>
                <c:pt idx="2905">
                  <c:v>0.99589918897160667</c:v>
                </c:pt>
                <c:pt idx="2906">
                  <c:v>0.99600797882949077</c:v>
                </c:pt>
                <c:pt idx="2907">
                  <c:v>0.99600797882949077</c:v>
                </c:pt>
                <c:pt idx="2908">
                  <c:v>0.99600797882949077</c:v>
                </c:pt>
                <c:pt idx="2909">
                  <c:v>0.99600797882949077</c:v>
                </c:pt>
                <c:pt idx="2910">
                  <c:v>0.99600797882949077</c:v>
                </c:pt>
                <c:pt idx="2911">
                  <c:v>0.99600797882949077</c:v>
                </c:pt>
                <c:pt idx="2912">
                  <c:v>0.99600797882949077</c:v>
                </c:pt>
                <c:pt idx="2913">
                  <c:v>0.99600797882949077</c:v>
                </c:pt>
                <c:pt idx="2914">
                  <c:v>0.99600797882949077</c:v>
                </c:pt>
                <c:pt idx="2915">
                  <c:v>0.99600797882949077</c:v>
                </c:pt>
                <c:pt idx="2916">
                  <c:v>0.99600797882949077</c:v>
                </c:pt>
                <c:pt idx="2917">
                  <c:v>0.99600797882949077</c:v>
                </c:pt>
                <c:pt idx="2918">
                  <c:v>0.99600797882949077</c:v>
                </c:pt>
                <c:pt idx="2919">
                  <c:v>0.99600797882949077</c:v>
                </c:pt>
                <c:pt idx="2920">
                  <c:v>0.99600797882949077</c:v>
                </c:pt>
                <c:pt idx="2921">
                  <c:v>0.99600797882949077</c:v>
                </c:pt>
                <c:pt idx="2922">
                  <c:v>0.99600797882949077</c:v>
                </c:pt>
                <c:pt idx="2923">
                  <c:v>0.99600797882949077</c:v>
                </c:pt>
                <c:pt idx="2924">
                  <c:v>0.99601398493622817</c:v>
                </c:pt>
                <c:pt idx="2925">
                  <c:v>0.9960375560721032</c:v>
                </c:pt>
                <c:pt idx="2926">
                  <c:v>0.9960375560721032</c:v>
                </c:pt>
                <c:pt idx="2927">
                  <c:v>0.9960375560721032</c:v>
                </c:pt>
                <c:pt idx="2928">
                  <c:v>0.9960375560721032</c:v>
                </c:pt>
                <c:pt idx="2929">
                  <c:v>0.9961082694797283</c:v>
                </c:pt>
                <c:pt idx="2930">
                  <c:v>0.9961082694797283</c:v>
                </c:pt>
                <c:pt idx="2931">
                  <c:v>0.9961082694797283</c:v>
                </c:pt>
                <c:pt idx="2932">
                  <c:v>0.9961082694797283</c:v>
                </c:pt>
                <c:pt idx="2933">
                  <c:v>0.9961082694797283</c:v>
                </c:pt>
                <c:pt idx="2934">
                  <c:v>0.9961082694797283</c:v>
                </c:pt>
                <c:pt idx="2935">
                  <c:v>0.9961082694797283</c:v>
                </c:pt>
                <c:pt idx="2936">
                  <c:v>0.9961082694797283</c:v>
                </c:pt>
                <c:pt idx="2937">
                  <c:v>0.9961082694797283</c:v>
                </c:pt>
                <c:pt idx="2938">
                  <c:v>0.9961082694797283</c:v>
                </c:pt>
                <c:pt idx="2939">
                  <c:v>0.9961082694797283</c:v>
                </c:pt>
                <c:pt idx="2940">
                  <c:v>0.9961082694797283</c:v>
                </c:pt>
                <c:pt idx="2941">
                  <c:v>0.99611997949915332</c:v>
                </c:pt>
                <c:pt idx="2942">
                  <c:v>0.99611997949915332</c:v>
                </c:pt>
                <c:pt idx="2943">
                  <c:v>0.99615488291189103</c:v>
                </c:pt>
                <c:pt idx="2944">
                  <c:v>0.99615488291189103</c:v>
                </c:pt>
                <c:pt idx="2945">
                  <c:v>0.99615488291189103</c:v>
                </c:pt>
                <c:pt idx="2946">
                  <c:v>0.99615488291189103</c:v>
                </c:pt>
                <c:pt idx="2947">
                  <c:v>0.99615488291189103</c:v>
                </c:pt>
                <c:pt idx="2948">
                  <c:v>0.99615488291189103</c:v>
                </c:pt>
                <c:pt idx="2949">
                  <c:v>0.99620723803099742</c:v>
                </c:pt>
                <c:pt idx="2950">
                  <c:v>0.99620723803099742</c:v>
                </c:pt>
                <c:pt idx="2951">
                  <c:v>0.99620723803099742</c:v>
                </c:pt>
                <c:pt idx="2952">
                  <c:v>0.99620723803099742</c:v>
                </c:pt>
                <c:pt idx="2953">
                  <c:v>0.99620723803099742</c:v>
                </c:pt>
                <c:pt idx="2954">
                  <c:v>0.99620723803099742</c:v>
                </c:pt>
                <c:pt idx="2955">
                  <c:v>0.99620723803099742</c:v>
                </c:pt>
                <c:pt idx="2956">
                  <c:v>0.99620723803099742</c:v>
                </c:pt>
                <c:pt idx="2957">
                  <c:v>0.99620723803099742</c:v>
                </c:pt>
                <c:pt idx="2958">
                  <c:v>0.99624769425939763</c:v>
                </c:pt>
                <c:pt idx="2959">
                  <c:v>0.99624769425939763</c:v>
                </c:pt>
                <c:pt idx="2960">
                  <c:v>0.99624769425939763</c:v>
                </c:pt>
                <c:pt idx="2961">
                  <c:v>0.99624769425939763</c:v>
                </c:pt>
                <c:pt idx="2962">
                  <c:v>0.99624769425939763</c:v>
                </c:pt>
                <c:pt idx="2963">
                  <c:v>0.99624769425939763</c:v>
                </c:pt>
                <c:pt idx="2964">
                  <c:v>0.99624769425939763</c:v>
                </c:pt>
                <c:pt idx="2965">
                  <c:v>0.99625347372059769</c:v>
                </c:pt>
                <c:pt idx="2966">
                  <c:v>0.99625921540754159</c:v>
                </c:pt>
                <c:pt idx="2967">
                  <c:v>0.99628218215531739</c:v>
                </c:pt>
                <c:pt idx="2968">
                  <c:v>0.99628218215531739</c:v>
                </c:pt>
                <c:pt idx="2969">
                  <c:v>0.99628218215531739</c:v>
                </c:pt>
                <c:pt idx="2970">
                  <c:v>0.99628218215531739</c:v>
                </c:pt>
                <c:pt idx="2971">
                  <c:v>0.99636150809335799</c:v>
                </c:pt>
                <c:pt idx="2972">
                  <c:v>0.99636150809335799</c:v>
                </c:pt>
                <c:pt idx="2973">
                  <c:v>0.99636150809335799</c:v>
                </c:pt>
                <c:pt idx="2974">
                  <c:v>0.99636150809335799</c:v>
                </c:pt>
                <c:pt idx="2975">
                  <c:v>0.99636150809335799</c:v>
                </c:pt>
                <c:pt idx="2976">
                  <c:v>0.99636150809335799</c:v>
                </c:pt>
                <c:pt idx="2977">
                  <c:v>0.99636150809335799</c:v>
                </c:pt>
                <c:pt idx="2978">
                  <c:v>0.99636150809335799</c:v>
                </c:pt>
                <c:pt idx="2979">
                  <c:v>0.99636150809335799</c:v>
                </c:pt>
                <c:pt idx="2980">
                  <c:v>0.99636150809335799</c:v>
                </c:pt>
                <c:pt idx="2981">
                  <c:v>0.99636150809335799</c:v>
                </c:pt>
                <c:pt idx="2982">
                  <c:v>0.99636150809335799</c:v>
                </c:pt>
                <c:pt idx="2983">
                  <c:v>0.99636150809335799</c:v>
                </c:pt>
                <c:pt idx="2984">
                  <c:v>0.99636150809335799</c:v>
                </c:pt>
                <c:pt idx="2985">
                  <c:v>0.996367098683277</c:v>
                </c:pt>
                <c:pt idx="2986">
                  <c:v>0.99641152120858023</c:v>
                </c:pt>
                <c:pt idx="2987">
                  <c:v>0.99641152120858023</c:v>
                </c:pt>
                <c:pt idx="2988">
                  <c:v>0.99641152120858023</c:v>
                </c:pt>
                <c:pt idx="2989">
                  <c:v>0.99641152120858023</c:v>
                </c:pt>
                <c:pt idx="2990">
                  <c:v>0.99641152120858023</c:v>
                </c:pt>
                <c:pt idx="2991">
                  <c:v>0.99641152120858023</c:v>
                </c:pt>
                <c:pt idx="2992">
                  <c:v>0.99641152120858023</c:v>
                </c:pt>
                <c:pt idx="2993">
                  <c:v>0.99641152120858023</c:v>
                </c:pt>
                <c:pt idx="2994">
                  <c:v>0.99641707402424318</c:v>
                </c:pt>
                <c:pt idx="2995">
                  <c:v>0.99642255129139357</c:v>
                </c:pt>
                <c:pt idx="2996">
                  <c:v>0.99649326469901778</c:v>
                </c:pt>
                <c:pt idx="2997">
                  <c:v>0.99649326469901778</c:v>
                </c:pt>
                <c:pt idx="2998">
                  <c:v>0.99649326469901778</c:v>
                </c:pt>
                <c:pt idx="2999">
                  <c:v>0.99649326469901778</c:v>
                </c:pt>
                <c:pt idx="3000">
                  <c:v>0.99649326469901778</c:v>
                </c:pt>
                <c:pt idx="3001">
                  <c:v>0.99649326469901778</c:v>
                </c:pt>
                <c:pt idx="3002">
                  <c:v>0.99649326469901778</c:v>
                </c:pt>
                <c:pt idx="3003">
                  <c:v>0.99649326469901778</c:v>
                </c:pt>
                <c:pt idx="3004">
                  <c:v>0.99649326469901778</c:v>
                </c:pt>
                <c:pt idx="3005">
                  <c:v>0.99649326469901778</c:v>
                </c:pt>
                <c:pt idx="3006">
                  <c:v>0.99649326469901778</c:v>
                </c:pt>
                <c:pt idx="3007">
                  <c:v>0.99649326469901778</c:v>
                </c:pt>
                <c:pt idx="3008">
                  <c:v>0.99649326469901778</c:v>
                </c:pt>
                <c:pt idx="3009">
                  <c:v>0.99654222013506544</c:v>
                </c:pt>
                <c:pt idx="3010">
                  <c:v>0.99654222013506544</c:v>
                </c:pt>
                <c:pt idx="3011">
                  <c:v>0.99654222013506544</c:v>
                </c:pt>
                <c:pt idx="3012">
                  <c:v>0.99654222013506544</c:v>
                </c:pt>
                <c:pt idx="3013">
                  <c:v>0.99654222013506544</c:v>
                </c:pt>
                <c:pt idx="3014">
                  <c:v>0.99654222013506544</c:v>
                </c:pt>
                <c:pt idx="3015">
                  <c:v>0.99654222013506544</c:v>
                </c:pt>
                <c:pt idx="3016">
                  <c:v>0.99654222013506544</c:v>
                </c:pt>
                <c:pt idx="3017">
                  <c:v>0.99654222013506544</c:v>
                </c:pt>
                <c:pt idx="3018">
                  <c:v>0.99658543388416887</c:v>
                </c:pt>
                <c:pt idx="3019">
                  <c:v>0.99658543388416887</c:v>
                </c:pt>
                <c:pt idx="3020">
                  <c:v>0.99658543388416887</c:v>
                </c:pt>
                <c:pt idx="3021">
                  <c:v>0.99658543388416887</c:v>
                </c:pt>
                <c:pt idx="3022">
                  <c:v>0.99658543388416887</c:v>
                </c:pt>
                <c:pt idx="3023">
                  <c:v>0.99658543388416887</c:v>
                </c:pt>
                <c:pt idx="3024">
                  <c:v>0.99658543388416887</c:v>
                </c:pt>
                <c:pt idx="3025">
                  <c:v>0.99658543388416887</c:v>
                </c:pt>
                <c:pt idx="3026">
                  <c:v>0.99668062500981747</c:v>
                </c:pt>
                <c:pt idx="3027">
                  <c:v>0.99668062500981747</c:v>
                </c:pt>
                <c:pt idx="3028">
                  <c:v>0.99668062500981747</c:v>
                </c:pt>
                <c:pt idx="3029">
                  <c:v>0.99668062500981747</c:v>
                </c:pt>
                <c:pt idx="3030">
                  <c:v>0.99668062500981747</c:v>
                </c:pt>
                <c:pt idx="3031">
                  <c:v>0.99668062500981747</c:v>
                </c:pt>
                <c:pt idx="3032">
                  <c:v>0.99668062500981747</c:v>
                </c:pt>
                <c:pt idx="3033">
                  <c:v>0.99668062500981747</c:v>
                </c:pt>
                <c:pt idx="3034">
                  <c:v>0.99668062500981747</c:v>
                </c:pt>
                <c:pt idx="3035">
                  <c:v>0.99668062500981747</c:v>
                </c:pt>
                <c:pt idx="3036">
                  <c:v>0.99668062500981747</c:v>
                </c:pt>
                <c:pt idx="3037">
                  <c:v>0.99668062500981747</c:v>
                </c:pt>
                <c:pt idx="3038">
                  <c:v>0.99668062500981747</c:v>
                </c:pt>
                <c:pt idx="3039">
                  <c:v>0.99668062500981747</c:v>
                </c:pt>
                <c:pt idx="3040">
                  <c:v>0.99668062500981747</c:v>
                </c:pt>
                <c:pt idx="3041">
                  <c:v>0.99668062500981747</c:v>
                </c:pt>
                <c:pt idx="3042">
                  <c:v>0.99668062500981747</c:v>
                </c:pt>
                <c:pt idx="3043">
                  <c:v>0.99668062500981747</c:v>
                </c:pt>
                <c:pt idx="3044">
                  <c:v>0.996701476399245</c:v>
                </c:pt>
                <c:pt idx="3045">
                  <c:v>0.996701476399245</c:v>
                </c:pt>
                <c:pt idx="3046">
                  <c:v>0.996701476399245</c:v>
                </c:pt>
                <c:pt idx="3047">
                  <c:v>0.996701476399245</c:v>
                </c:pt>
                <c:pt idx="3048">
                  <c:v>0.99672202559462331</c:v>
                </c:pt>
                <c:pt idx="3049">
                  <c:v>0.99672202559462331</c:v>
                </c:pt>
                <c:pt idx="3050">
                  <c:v>0.99672202559462331</c:v>
                </c:pt>
                <c:pt idx="3051">
                  <c:v>0.99672202559462331</c:v>
                </c:pt>
                <c:pt idx="3052">
                  <c:v>0.99674771208884605</c:v>
                </c:pt>
                <c:pt idx="3053">
                  <c:v>0.99674771208884605</c:v>
                </c:pt>
                <c:pt idx="3054">
                  <c:v>0.99674771208884605</c:v>
                </c:pt>
                <c:pt idx="3055">
                  <c:v>0.99674771208884605</c:v>
                </c:pt>
                <c:pt idx="3056">
                  <c:v>0.99674771208884605</c:v>
                </c:pt>
                <c:pt idx="3057">
                  <c:v>0.99678340876096438</c:v>
                </c:pt>
                <c:pt idx="3058">
                  <c:v>0.99678340876096438</c:v>
                </c:pt>
                <c:pt idx="3059">
                  <c:v>0.99678340876096438</c:v>
                </c:pt>
                <c:pt idx="3060">
                  <c:v>0.99678340876096438</c:v>
                </c:pt>
                <c:pt idx="3061">
                  <c:v>0.99678340876096438</c:v>
                </c:pt>
                <c:pt idx="3062">
                  <c:v>0.99678340876096438</c:v>
                </c:pt>
                <c:pt idx="3063">
                  <c:v>0.99678340876096438</c:v>
                </c:pt>
                <c:pt idx="3064">
                  <c:v>0.99681355261741933</c:v>
                </c:pt>
                <c:pt idx="3065">
                  <c:v>0.99681355261741933</c:v>
                </c:pt>
                <c:pt idx="3066">
                  <c:v>0.99681355261741933</c:v>
                </c:pt>
                <c:pt idx="3067">
                  <c:v>0.99681355261741933</c:v>
                </c:pt>
                <c:pt idx="3068">
                  <c:v>0.99681355261741933</c:v>
                </c:pt>
                <c:pt idx="3069">
                  <c:v>0.99681355261741933</c:v>
                </c:pt>
                <c:pt idx="3070">
                  <c:v>0.9968634146356169</c:v>
                </c:pt>
                <c:pt idx="3071">
                  <c:v>0.9968634146356169</c:v>
                </c:pt>
                <c:pt idx="3072">
                  <c:v>0.9968634146356169</c:v>
                </c:pt>
                <c:pt idx="3073">
                  <c:v>0.9968634146356169</c:v>
                </c:pt>
                <c:pt idx="3074">
                  <c:v>0.9968634146356169</c:v>
                </c:pt>
                <c:pt idx="3075">
                  <c:v>0.9968634146356169</c:v>
                </c:pt>
                <c:pt idx="3076">
                  <c:v>0.9968634146356169</c:v>
                </c:pt>
                <c:pt idx="3077">
                  <c:v>0.9968634146356169</c:v>
                </c:pt>
                <c:pt idx="3078">
                  <c:v>0.9968634146356169</c:v>
                </c:pt>
                <c:pt idx="3079">
                  <c:v>0.9968634146356169</c:v>
                </c:pt>
                <c:pt idx="3080">
                  <c:v>0.99687338703925643</c:v>
                </c:pt>
                <c:pt idx="3081">
                  <c:v>0.99687338703925643</c:v>
                </c:pt>
                <c:pt idx="3082">
                  <c:v>0.99696177879878733</c:v>
                </c:pt>
                <c:pt idx="3083">
                  <c:v>0.99696177879878733</c:v>
                </c:pt>
                <c:pt idx="3084">
                  <c:v>0.99696177879878733</c:v>
                </c:pt>
                <c:pt idx="3085">
                  <c:v>0.99696177879878733</c:v>
                </c:pt>
                <c:pt idx="3086">
                  <c:v>0.99696177879878733</c:v>
                </c:pt>
                <c:pt idx="3087">
                  <c:v>0.99696177879878733</c:v>
                </c:pt>
                <c:pt idx="3088">
                  <c:v>0.99696177879878733</c:v>
                </c:pt>
                <c:pt idx="3089">
                  <c:v>0.99696177879878733</c:v>
                </c:pt>
                <c:pt idx="3090">
                  <c:v>0.99696177879878733</c:v>
                </c:pt>
                <c:pt idx="3091">
                  <c:v>0.99696177879878733</c:v>
                </c:pt>
                <c:pt idx="3092">
                  <c:v>0.99696177879878733</c:v>
                </c:pt>
                <c:pt idx="3093">
                  <c:v>0.99696177879878733</c:v>
                </c:pt>
                <c:pt idx="3094">
                  <c:v>0.99696177879878733</c:v>
                </c:pt>
                <c:pt idx="3095">
                  <c:v>0.99696177879878733</c:v>
                </c:pt>
                <c:pt idx="3096">
                  <c:v>0.99696177879878733</c:v>
                </c:pt>
                <c:pt idx="3097">
                  <c:v>0.99696177879878733</c:v>
                </c:pt>
                <c:pt idx="3098">
                  <c:v>0.99696177879878733</c:v>
                </c:pt>
                <c:pt idx="3099">
                  <c:v>0.99696177879878733</c:v>
                </c:pt>
                <c:pt idx="3100">
                  <c:v>0.99696665167783838</c:v>
                </c:pt>
                <c:pt idx="3101">
                  <c:v>0.99700533251619661</c:v>
                </c:pt>
                <c:pt idx="3102">
                  <c:v>0.99700533251619661</c:v>
                </c:pt>
                <c:pt idx="3103">
                  <c:v>0.99700533251619661</c:v>
                </c:pt>
                <c:pt idx="3104">
                  <c:v>0.99700533251619661</c:v>
                </c:pt>
                <c:pt idx="3105">
                  <c:v>0.99700533251619661</c:v>
                </c:pt>
                <c:pt idx="3106">
                  <c:v>0.99700533251619661</c:v>
                </c:pt>
                <c:pt idx="3107">
                  <c:v>0.99700533251619661</c:v>
                </c:pt>
                <c:pt idx="3108">
                  <c:v>0.99700533251619661</c:v>
                </c:pt>
                <c:pt idx="3109">
                  <c:v>0.99701485162876158</c:v>
                </c:pt>
                <c:pt idx="3110">
                  <c:v>0.99701485162876158</c:v>
                </c:pt>
                <c:pt idx="3111">
                  <c:v>0.99711956186697592</c:v>
                </c:pt>
                <c:pt idx="3112">
                  <c:v>0.99711956186697592</c:v>
                </c:pt>
                <c:pt idx="3113">
                  <c:v>0.99711956186697592</c:v>
                </c:pt>
                <c:pt idx="3114">
                  <c:v>0.99711956186697592</c:v>
                </c:pt>
                <c:pt idx="3115">
                  <c:v>0.99711956186697592</c:v>
                </c:pt>
                <c:pt idx="3116">
                  <c:v>0.99711956186697592</c:v>
                </c:pt>
                <c:pt idx="3117">
                  <c:v>0.99711956186697592</c:v>
                </c:pt>
                <c:pt idx="3118">
                  <c:v>0.99711956186697592</c:v>
                </c:pt>
                <c:pt idx="3119">
                  <c:v>0.99711956186697592</c:v>
                </c:pt>
                <c:pt idx="3120">
                  <c:v>0.99711956186697592</c:v>
                </c:pt>
                <c:pt idx="3121">
                  <c:v>0.99711956186697592</c:v>
                </c:pt>
                <c:pt idx="3122">
                  <c:v>0.99711956186697592</c:v>
                </c:pt>
                <c:pt idx="3123">
                  <c:v>0.99711956186697592</c:v>
                </c:pt>
                <c:pt idx="3124">
                  <c:v>0.99711956186697592</c:v>
                </c:pt>
                <c:pt idx="3125">
                  <c:v>0.99711956186697592</c:v>
                </c:pt>
                <c:pt idx="3126">
                  <c:v>0.99711956186697592</c:v>
                </c:pt>
                <c:pt idx="3127">
                  <c:v>0.99711956186697592</c:v>
                </c:pt>
                <c:pt idx="3128">
                  <c:v>0.99711956186697592</c:v>
                </c:pt>
                <c:pt idx="3129">
                  <c:v>0.99711956186697592</c:v>
                </c:pt>
                <c:pt idx="3130">
                  <c:v>0.99711956186697592</c:v>
                </c:pt>
                <c:pt idx="3131">
                  <c:v>0.99711956186697592</c:v>
                </c:pt>
                <c:pt idx="3132">
                  <c:v>0.99711956186697592</c:v>
                </c:pt>
                <c:pt idx="3133">
                  <c:v>0.99713844899508075</c:v>
                </c:pt>
                <c:pt idx="3134">
                  <c:v>0.99713844899508075</c:v>
                </c:pt>
                <c:pt idx="3135">
                  <c:v>0.99713844899508075</c:v>
                </c:pt>
                <c:pt idx="3136">
                  <c:v>0.99713844899508075</c:v>
                </c:pt>
                <c:pt idx="3137">
                  <c:v>0.9971525010183907</c:v>
                </c:pt>
                <c:pt idx="3138">
                  <c:v>0.9971525010183907</c:v>
                </c:pt>
                <c:pt idx="3139">
                  <c:v>0.9971525010183907</c:v>
                </c:pt>
                <c:pt idx="3140">
                  <c:v>0.99716621307339492</c:v>
                </c:pt>
                <c:pt idx="3141">
                  <c:v>0.99716621307339492</c:v>
                </c:pt>
                <c:pt idx="3142">
                  <c:v>0.99716621307339492</c:v>
                </c:pt>
                <c:pt idx="3143">
                  <c:v>0.99736566114618264</c:v>
                </c:pt>
                <c:pt idx="3144">
                  <c:v>0.99736566114618264</c:v>
                </c:pt>
                <c:pt idx="3145">
                  <c:v>0.99736566114618264</c:v>
                </c:pt>
                <c:pt idx="3146">
                  <c:v>0.99736566114618264</c:v>
                </c:pt>
                <c:pt idx="3147">
                  <c:v>0.99736566114618264</c:v>
                </c:pt>
                <c:pt idx="3148">
                  <c:v>0.99736566114618264</c:v>
                </c:pt>
                <c:pt idx="3149">
                  <c:v>0.99736566114618264</c:v>
                </c:pt>
                <c:pt idx="3150">
                  <c:v>0.99736566114618264</c:v>
                </c:pt>
                <c:pt idx="3151">
                  <c:v>0.99736566114618264</c:v>
                </c:pt>
                <c:pt idx="3152">
                  <c:v>0.99736566114618264</c:v>
                </c:pt>
                <c:pt idx="3153">
                  <c:v>0.99736566114618264</c:v>
                </c:pt>
                <c:pt idx="3154">
                  <c:v>0.99736566114618264</c:v>
                </c:pt>
                <c:pt idx="3155">
                  <c:v>0.99736566114618264</c:v>
                </c:pt>
                <c:pt idx="3156">
                  <c:v>0.99736566114618264</c:v>
                </c:pt>
                <c:pt idx="3157">
                  <c:v>0.99736566114618264</c:v>
                </c:pt>
                <c:pt idx="3158">
                  <c:v>0.99736566114618264</c:v>
                </c:pt>
                <c:pt idx="3159">
                  <c:v>0.99736566114618264</c:v>
                </c:pt>
                <c:pt idx="3160">
                  <c:v>0.99736566114618264</c:v>
                </c:pt>
                <c:pt idx="3161">
                  <c:v>0.99736566114618264</c:v>
                </c:pt>
                <c:pt idx="3162">
                  <c:v>0.99736566114618264</c:v>
                </c:pt>
                <c:pt idx="3163">
                  <c:v>0.99736566114618264</c:v>
                </c:pt>
                <c:pt idx="3164">
                  <c:v>0.99736566114618264</c:v>
                </c:pt>
                <c:pt idx="3165">
                  <c:v>0.99736566114618264</c:v>
                </c:pt>
                <c:pt idx="3166">
                  <c:v>0.99736566114618264</c:v>
                </c:pt>
                <c:pt idx="3167">
                  <c:v>0.99736566114618264</c:v>
                </c:pt>
                <c:pt idx="3168">
                  <c:v>0.99736566114618264</c:v>
                </c:pt>
                <c:pt idx="3169">
                  <c:v>0.99736566114618264</c:v>
                </c:pt>
                <c:pt idx="3170">
                  <c:v>0.99736566114618264</c:v>
                </c:pt>
                <c:pt idx="3171">
                  <c:v>0.99736566114618264</c:v>
                </c:pt>
                <c:pt idx="3172">
                  <c:v>0.99736566114618264</c:v>
                </c:pt>
                <c:pt idx="3173">
                  <c:v>0.99736566114618264</c:v>
                </c:pt>
                <c:pt idx="3174">
                  <c:v>0.99736566114618264</c:v>
                </c:pt>
                <c:pt idx="3175">
                  <c:v>0.99736566114618264</c:v>
                </c:pt>
                <c:pt idx="3176">
                  <c:v>0.99736566114618264</c:v>
                </c:pt>
                <c:pt idx="3177">
                  <c:v>0.99736566114618264</c:v>
                </c:pt>
                <c:pt idx="3178">
                  <c:v>0.99736566114618264</c:v>
                </c:pt>
                <c:pt idx="3179">
                  <c:v>0.99736566114618264</c:v>
                </c:pt>
                <c:pt idx="3180">
                  <c:v>0.99736566114618264</c:v>
                </c:pt>
                <c:pt idx="3181">
                  <c:v>0.99736566114618264</c:v>
                </c:pt>
                <c:pt idx="3182">
                  <c:v>0.99736566114618264</c:v>
                </c:pt>
                <c:pt idx="3183">
                  <c:v>0.99736566114618264</c:v>
                </c:pt>
                <c:pt idx="3184">
                  <c:v>0.99736566114618264</c:v>
                </c:pt>
                <c:pt idx="3185">
                  <c:v>0.99736566114618264</c:v>
                </c:pt>
                <c:pt idx="3186">
                  <c:v>0.99736566114618264</c:v>
                </c:pt>
                <c:pt idx="3187">
                  <c:v>0.99738813682862726</c:v>
                </c:pt>
                <c:pt idx="3188">
                  <c:v>0.99738813682862726</c:v>
                </c:pt>
                <c:pt idx="3189">
                  <c:v>0.99738813682862726</c:v>
                </c:pt>
                <c:pt idx="3190">
                  <c:v>0.99738813682862726</c:v>
                </c:pt>
                <c:pt idx="3191">
                  <c:v>0.99738813682862726</c:v>
                </c:pt>
                <c:pt idx="3192">
                  <c:v>0.99739263196511618</c:v>
                </c:pt>
                <c:pt idx="3193">
                  <c:v>0.99741914949297594</c:v>
                </c:pt>
                <c:pt idx="3194">
                  <c:v>0.99741914949297594</c:v>
                </c:pt>
                <c:pt idx="3195">
                  <c:v>0.99741914949297594</c:v>
                </c:pt>
                <c:pt idx="3196">
                  <c:v>0.99741914949297594</c:v>
                </c:pt>
                <c:pt idx="3197">
                  <c:v>0.99741914949297594</c:v>
                </c:pt>
                <c:pt idx="3198">
                  <c:v>0.99741914949297594</c:v>
                </c:pt>
                <c:pt idx="3199">
                  <c:v>0.99742356908095253</c:v>
                </c:pt>
                <c:pt idx="3200">
                  <c:v>0.99742795089467284</c:v>
                </c:pt>
                <c:pt idx="3201">
                  <c:v>0.99743233270839327</c:v>
                </c:pt>
                <c:pt idx="3202">
                  <c:v>0.99745405290571387</c:v>
                </c:pt>
                <c:pt idx="3203">
                  <c:v>0.99745405290571387</c:v>
                </c:pt>
                <c:pt idx="3204">
                  <c:v>0.99745405290571387</c:v>
                </c:pt>
                <c:pt idx="3205">
                  <c:v>0.99745405290571387</c:v>
                </c:pt>
                <c:pt idx="3206">
                  <c:v>0.99745405290571387</c:v>
                </c:pt>
                <c:pt idx="3207">
                  <c:v>0.9974626654361296</c:v>
                </c:pt>
                <c:pt idx="3208">
                  <c:v>0.9974626654361296</c:v>
                </c:pt>
                <c:pt idx="3209">
                  <c:v>0.99749280929258477</c:v>
                </c:pt>
                <c:pt idx="3210">
                  <c:v>0.99749280929258477</c:v>
                </c:pt>
                <c:pt idx="3211">
                  <c:v>0.99749280929258477</c:v>
                </c:pt>
                <c:pt idx="3212">
                  <c:v>0.99749280929258477</c:v>
                </c:pt>
                <c:pt idx="3213">
                  <c:v>0.99749280929258477</c:v>
                </c:pt>
                <c:pt idx="3214">
                  <c:v>0.99749280929258477</c:v>
                </c:pt>
                <c:pt idx="3215">
                  <c:v>0.99749280929258477</c:v>
                </c:pt>
                <c:pt idx="3216">
                  <c:v>0.99752665502614934</c:v>
                </c:pt>
                <c:pt idx="3217">
                  <c:v>0.99752665502614934</c:v>
                </c:pt>
                <c:pt idx="3218">
                  <c:v>0.99752665502614934</c:v>
                </c:pt>
                <c:pt idx="3219">
                  <c:v>0.99752665502614934</c:v>
                </c:pt>
                <c:pt idx="3220">
                  <c:v>0.99752665502614934</c:v>
                </c:pt>
                <c:pt idx="3221">
                  <c:v>0.99752665502614934</c:v>
                </c:pt>
                <c:pt idx="3222">
                  <c:v>0.99752665502614934</c:v>
                </c:pt>
                <c:pt idx="3223">
                  <c:v>0.99752665502614934</c:v>
                </c:pt>
                <c:pt idx="3224">
                  <c:v>0.99756050075971392</c:v>
                </c:pt>
                <c:pt idx="3225">
                  <c:v>0.99756050075971392</c:v>
                </c:pt>
                <c:pt idx="3226">
                  <c:v>0.99756050075971392</c:v>
                </c:pt>
                <c:pt idx="3227">
                  <c:v>0.99756050075971392</c:v>
                </c:pt>
                <c:pt idx="3228">
                  <c:v>0.99756050075971392</c:v>
                </c:pt>
                <c:pt idx="3229">
                  <c:v>0.99756050075971392</c:v>
                </c:pt>
                <c:pt idx="3230">
                  <c:v>0.99756050075971392</c:v>
                </c:pt>
                <c:pt idx="3231">
                  <c:v>0.99756050075971392</c:v>
                </c:pt>
                <c:pt idx="3232">
                  <c:v>0.99756469370215317</c:v>
                </c:pt>
                <c:pt idx="3233">
                  <c:v>0.99763117639308241</c:v>
                </c:pt>
                <c:pt idx="3234">
                  <c:v>0.99763117639308241</c:v>
                </c:pt>
                <c:pt idx="3235">
                  <c:v>0.99763117639308241</c:v>
                </c:pt>
                <c:pt idx="3236">
                  <c:v>0.99763117639308241</c:v>
                </c:pt>
                <c:pt idx="3237">
                  <c:v>0.99763117639308241</c:v>
                </c:pt>
                <c:pt idx="3238">
                  <c:v>0.99763117639308241</c:v>
                </c:pt>
                <c:pt idx="3239">
                  <c:v>0.99763117639308241</c:v>
                </c:pt>
                <c:pt idx="3240">
                  <c:v>0.99763117639308241</c:v>
                </c:pt>
                <c:pt idx="3241">
                  <c:v>0.99763117639308241</c:v>
                </c:pt>
                <c:pt idx="3242">
                  <c:v>0.99763117639308241</c:v>
                </c:pt>
                <c:pt idx="3243">
                  <c:v>0.99763117639308241</c:v>
                </c:pt>
                <c:pt idx="3244">
                  <c:v>0.99763117639308241</c:v>
                </c:pt>
                <c:pt idx="3245">
                  <c:v>0.99763117639308241</c:v>
                </c:pt>
                <c:pt idx="3246">
                  <c:v>0.99763117639308241</c:v>
                </c:pt>
                <c:pt idx="3247">
                  <c:v>0.99763117639308241</c:v>
                </c:pt>
                <c:pt idx="3248">
                  <c:v>0.99763117639308241</c:v>
                </c:pt>
                <c:pt idx="3249">
                  <c:v>0.99766789297011771</c:v>
                </c:pt>
                <c:pt idx="3250">
                  <c:v>0.99766789297011771</c:v>
                </c:pt>
                <c:pt idx="3251">
                  <c:v>0.99766789297011771</c:v>
                </c:pt>
                <c:pt idx="3252">
                  <c:v>0.99766789297011771</c:v>
                </c:pt>
                <c:pt idx="3253">
                  <c:v>0.99766789297011771</c:v>
                </c:pt>
                <c:pt idx="3254">
                  <c:v>0.99766789297011771</c:v>
                </c:pt>
                <c:pt idx="3255">
                  <c:v>0.99766789297011771</c:v>
                </c:pt>
                <c:pt idx="3256">
                  <c:v>0.99766789297011771</c:v>
                </c:pt>
                <c:pt idx="3257">
                  <c:v>0.99766789297011771</c:v>
                </c:pt>
                <c:pt idx="3258">
                  <c:v>0.99770460954715301</c:v>
                </c:pt>
                <c:pt idx="3259">
                  <c:v>0.99770460954715301</c:v>
                </c:pt>
                <c:pt idx="3260">
                  <c:v>0.99770460954715301</c:v>
                </c:pt>
                <c:pt idx="3261">
                  <c:v>0.99770460954715301</c:v>
                </c:pt>
                <c:pt idx="3262">
                  <c:v>0.99770460954715301</c:v>
                </c:pt>
                <c:pt idx="3263">
                  <c:v>0.99770460954715301</c:v>
                </c:pt>
                <c:pt idx="3264">
                  <c:v>0.99770460954715301</c:v>
                </c:pt>
                <c:pt idx="3265">
                  <c:v>0.99770460954715301</c:v>
                </c:pt>
                <c:pt idx="3266">
                  <c:v>0.99770460954715301</c:v>
                </c:pt>
                <c:pt idx="3267">
                  <c:v>0.99775617140687933</c:v>
                </c:pt>
                <c:pt idx="3268">
                  <c:v>0.99775617140687933</c:v>
                </c:pt>
                <c:pt idx="3269">
                  <c:v>0.99775617140687933</c:v>
                </c:pt>
                <c:pt idx="3270">
                  <c:v>0.99775617140687933</c:v>
                </c:pt>
                <c:pt idx="3271">
                  <c:v>0.99775617140687933</c:v>
                </c:pt>
                <c:pt idx="3272">
                  <c:v>0.99775617140687933</c:v>
                </c:pt>
                <c:pt idx="3273">
                  <c:v>0.99775617140687933</c:v>
                </c:pt>
                <c:pt idx="3274">
                  <c:v>0.99775617140687933</c:v>
                </c:pt>
                <c:pt idx="3275">
                  <c:v>0.99775617140687933</c:v>
                </c:pt>
                <c:pt idx="3276">
                  <c:v>0.99775617140687933</c:v>
                </c:pt>
                <c:pt idx="3277">
                  <c:v>0.99775617140687933</c:v>
                </c:pt>
                <c:pt idx="3278">
                  <c:v>0.99775617140687933</c:v>
                </c:pt>
                <c:pt idx="3279">
                  <c:v>0.99775617140687933</c:v>
                </c:pt>
                <c:pt idx="3280">
                  <c:v>0.99781117072392034</c:v>
                </c:pt>
                <c:pt idx="3281">
                  <c:v>0.99781117072392034</c:v>
                </c:pt>
                <c:pt idx="3282">
                  <c:v>0.99781117072392034</c:v>
                </c:pt>
                <c:pt idx="3283">
                  <c:v>0.99781117072392034</c:v>
                </c:pt>
                <c:pt idx="3284">
                  <c:v>0.99781117072392034</c:v>
                </c:pt>
                <c:pt idx="3285">
                  <c:v>0.99781117072392034</c:v>
                </c:pt>
                <c:pt idx="3286">
                  <c:v>0.99781117072392034</c:v>
                </c:pt>
                <c:pt idx="3287">
                  <c:v>0.99781117072392034</c:v>
                </c:pt>
                <c:pt idx="3288">
                  <c:v>0.99781117072392034</c:v>
                </c:pt>
                <c:pt idx="3289">
                  <c:v>0.99781117072392034</c:v>
                </c:pt>
                <c:pt idx="3290">
                  <c:v>0.99781117072392034</c:v>
                </c:pt>
                <c:pt idx="3291">
                  <c:v>0.99781117072392034</c:v>
                </c:pt>
                <c:pt idx="3292">
                  <c:v>0.99781117072392034</c:v>
                </c:pt>
                <c:pt idx="3293">
                  <c:v>0.99781117072392034</c:v>
                </c:pt>
                <c:pt idx="3294">
                  <c:v>0.99783043559458762</c:v>
                </c:pt>
                <c:pt idx="3295">
                  <c:v>0.99783043559458762</c:v>
                </c:pt>
                <c:pt idx="3296">
                  <c:v>0.99783043559458762</c:v>
                </c:pt>
                <c:pt idx="3297">
                  <c:v>0.99783043559458762</c:v>
                </c:pt>
                <c:pt idx="3298">
                  <c:v>0.99783043559458762</c:v>
                </c:pt>
                <c:pt idx="3299">
                  <c:v>0.99790220668138618</c:v>
                </c:pt>
                <c:pt idx="3300">
                  <c:v>0.99790220668138618</c:v>
                </c:pt>
                <c:pt idx="3301">
                  <c:v>0.99790220668138618</c:v>
                </c:pt>
                <c:pt idx="3302">
                  <c:v>0.99790220668138618</c:v>
                </c:pt>
                <c:pt idx="3303">
                  <c:v>0.99790220668138618</c:v>
                </c:pt>
                <c:pt idx="3304">
                  <c:v>0.99790220668138618</c:v>
                </c:pt>
                <c:pt idx="3305">
                  <c:v>0.99790220668138618</c:v>
                </c:pt>
                <c:pt idx="3306">
                  <c:v>0.99790220668138618</c:v>
                </c:pt>
                <c:pt idx="3307">
                  <c:v>0.99790220668138618</c:v>
                </c:pt>
                <c:pt idx="3308">
                  <c:v>0.99790220668138618</c:v>
                </c:pt>
                <c:pt idx="3309">
                  <c:v>0.99790220668138618</c:v>
                </c:pt>
                <c:pt idx="3310">
                  <c:v>0.99790220668138618</c:v>
                </c:pt>
                <c:pt idx="3311">
                  <c:v>0.99790220668138618</c:v>
                </c:pt>
                <c:pt idx="3312">
                  <c:v>0.99790220668138618</c:v>
                </c:pt>
                <c:pt idx="3313">
                  <c:v>0.99790220668138618</c:v>
                </c:pt>
                <c:pt idx="3314">
                  <c:v>0.99790220668138618</c:v>
                </c:pt>
                <c:pt idx="3315">
                  <c:v>0.99790220668138618</c:v>
                </c:pt>
                <c:pt idx="3316">
                  <c:v>0.99790220668138618</c:v>
                </c:pt>
                <c:pt idx="3317">
                  <c:v>0.99790220668138618</c:v>
                </c:pt>
                <c:pt idx="3318">
                  <c:v>0.99793586354366881</c:v>
                </c:pt>
                <c:pt idx="3319">
                  <c:v>0.99793586354366881</c:v>
                </c:pt>
                <c:pt idx="3320">
                  <c:v>0.99793586354366881</c:v>
                </c:pt>
                <c:pt idx="3321">
                  <c:v>0.99793586354366881</c:v>
                </c:pt>
                <c:pt idx="3322">
                  <c:v>0.99793586354366881</c:v>
                </c:pt>
                <c:pt idx="3323">
                  <c:v>0.99793586354366881</c:v>
                </c:pt>
                <c:pt idx="3324">
                  <c:v>0.99793586354366881</c:v>
                </c:pt>
                <c:pt idx="3325">
                  <c:v>0.99793586354366881</c:v>
                </c:pt>
                <c:pt idx="3326">
                  <c:v>0.99793586354366881</c:v>
                </c:pt>
                <c:pt idx="3327">
                  <c:v>0.9979433428463983</c:v>
                </c:pt>
                <c:pt idx="3328">
                  <c:v>0.9979433428463983</c:v>
                </c:pt>
                <c:pt idx="3329">
                  <c:v>0.99794704472350682</c:v>
                </c:pt>
                <c:pt idx="3330">
                  <c:v>0.99799146724880861</c:v>
                </c:pt>
                <c:pt idx="3331">
                  <c:v>0.99799146724880861</c:v>
                </c:pt>
                <c:pt idx="3332">
                  <c:v>0.99799146724880861</c:v>
                </c:pt>
                <c:pt idx="3333">
                  <c:v>0.99799146724880861</c:v>
                </c:pt>
                <c:pt idx="3334">
                  <c:v>0.99799146724880861</c:v>
                </c:pt>
                <c:pt idx="3335">
                  <c:v>0.99799146724880861</c:v>
                </c:pt>
                <c:pt idx="3336">
                  <c:v>0.99799146724880861</c:v>
                </c:pt>
                <c:pt idx="3337">
                  <c:v>0.99799146724880861</c:v>
                </c:pt>
                <c:pt idx="3338">
                  <c:v>0.99799146724880861</c:v>
                </c:pt>
                <c:pt idx="3339">
                  <c:v>0.99799146724880861</c:v>
                </c:pt>
                <c:pt idx="3340">
                  <c:v>0.99799146724880861</c:v>
                </c:pt>
                <c:pt idx="3341">
                  <c:v>0.99799146724880861</c:v>
                </c:pt>
                <c:pt idx="3342">
                  <c:v>0.99804223584915508</c:v>
                </c:pt>
                <c:pt idx="3343">
                  <c:v>0.99804223584915508</c:v>
                </c:pt>
                <c:pt idx="3344">
                  <c:v>0.99804223584915508</c:v>
                </c:pt>
                <c:pt idx="3345">
                  <c:v>0.99804223584915508</c:v>
                </c:pt>
                <c:pt idx="3346">
                  <c:v>0.99804223584915508</c:v>
                </c:pt>
                <c:pt idx="3347">
                  <c:v>0.99804223584915508</c:v>
                </c:pt>
                <c:pt idx="3348">
                  <c:v>0.99804223584915508</c:v>
                </c:pt>
                <c:pt idx="3349">
                  <c:v>0.99804223584915508</c:v>
                </c:pt>
                <c:pt idx="3350">
                  <c:v>0.99804223584915508</c:v>
                </c:pt>
                <c:pt idx="3351">
                  <c:v>0.99804223584915508</c:v>
                </c:pt>
                <c:pt idx="3352">
                  <c:v>0.99804223584915508</c:v>
                </c:pt>
                <c:pt idx="3353">
                  <c:v>0.99804223584915508</c:v>
                </c:pt>
                <c:pt idx="3354">
                  <c:v>0.99804223584915508</c:v>
                </c:pt>
                <c:pt idx="3355">
                  <c:v>0.99804223584915508</c:v>
                </c:pt>
                <c:pt idx="3356">
                  <c:v>0.998082125463713</c:v>
                </c:pt>
                <c:pt idx="3357">
                  <c:v>0.998082125463713</c:v>
                </c:pt>
                <c:pt idx="3358">
                  <c:v>0.998082125463713</c:v>
                </c:pt>
                <c:pt idx="3359">
                  <c:v>0.998082125463713</c:v>
                </c:pt>
                <c:pt idx="3360">
                  <c:v>0.998082125463713</c:v>
                </c:pt>
                <c:pt idx="3361">
                  <c:v>0.998082125463713</c:v>
                </c:pt>
                <c:pt idx="3362">
                  <c:v>0.998082125463713</c:v>
                </c:pt>
                <c:pt idx="3363">
                  <c:v>0.998082125463713</c:v>
                </c:pt>
                <c:pt idx="3364">
                  <c:v>0.998082125463713</c:v>
                </c:pt>
                <c:pt idx="3365">
                  <c:v>0.998082125463713</c:v>
                </c:pt>
                <c:pt idx="3366">
                  <c:v>0.998082125463713</c:v>
                </c:pt>
                <c:pt idx="3367">
                  <c:v>0.99811442245277238</c:v>
                </c:pt>
                <c:pt idx="3368">
                  <c:v>0.99811442245277238</c:v>
                </c:pt>
                <c:pt idx="3369">
                  <c:v>0.99811442245277238</c:v>
                </c:pt>
                <c:pt idx="3370">
                  <c:v>0.99811442245277238</c:v>
                </c:pt>
                <c:pt idx="3371">
                  <c:v>0.99811442245277238</c:v>
                </c:pt>
                <c:pt idx="3372">
                  <c:v>0.99811442245277238</c:v>
                </c:pt>
                <c:pt idx="3373">
                  <c:v>0.99811442245277238</c:v>
                </c:pt>
                <c:pt idx="3374">
                  <c:v>0.99811442245277238</c:v>
                </c:pt>
                <c:pt idx="3375">
                  <c:v>0.99811442245277238</c:v>
                </c:pt>
                <c:pt idx="3376">
                  <c:v>0.99811793545859984</c:v>
                </c:pt>
                <c:pt idx="3377">
                  <c:v>0.99813183638488534</c:v>
                </c:pt>
                <c:pt idx="3378">
                  <c:v>0.99813183638488534</c:v>
                </c:pt>
                <c:pt idx="3379">
                  <c:v>0.99813183638488534</c:v>
                </c:pt>
                <c:pt idx="3380">
                  <c:v>0.99813183638488534</c:v>
                </c:pt>
                <c:pt idx="3381">
                  <c:v>0.99817308587266684</c:v>
                </c:pt>
                <c:pt idx="3382">
                  <c:v>0.99817308587266684</c:v>
                </c:pt>
                <c:pt idx="3383">
                  <c:v>0.99817308587266684</c:v>
                </c:pt>
                <c:pt idx="3384">
                  <c:v>0.99817308587266684</c:v>
                </c:pt>
                <c:pt idx="3385">
                  <c:v>0.99817308587266684</c:v>
                </c:pt>
                <c:pt idx="3386">
                  <c:v>0.99817308587266684</c:v>
                </c:pt>
                <c:pt idx="3387">
                  <c:v>0.99817308587266684</c:v>
                </c:pt>
                <c:pt idx="3388">
                  <c:v>0.99817308587266684</c:v>
                </c:pt>
                <c:pt idx="3389">
                  <c:v>0.99817308587266684</c:v>
                </c:pt>
                <c:pt idx="3390">
                  <c:v>0.99817308587266684</c:v>
                </c:pt>
                <c:pt idx="3391">
                  <c:v>0.99817308587266684</c:v>
                </c:pt>
                <c:pt idx="3392">
                  <c:v>0.99817308587266684</c:v>
                </c:pt>
                <c:pt idx="3393">
                  <c:v>0.9982716766813744</c:v>
                </c:pt>
                <c:pt idx="3394">
                  <c:v>0.9982716766813744</c:v>
                </c:pt>
                <c:pt idx="3395">
                  <c:v>0.9982716766813744</c:v>
                </c:pt>
                <c:pt idx="3396">
                  <c:v>0.9982716766813744</c:v>
                </c:pt>
                <c:pt idx="3397">
                  <c:v>0.9982716766813744</c:v>
                </c:pt>
                <c:pt idx="3398">
                  <c:v>0.9982716766813744</c:v>
                </c:pt>
                <c:pt idx="3399">
                  <c:v>0.9982716766813744</c:v>
                </c:pt>
                <c:pt idx="3400">
                  <c:v>0.9982716766813744</c:v>
                </c:pt>
                <c:pt idx="3401">
                  <c:v>0.9982716766813744</c:v>
                </c:pt>
                <c:pt idx="3402">
                  <c:v>0.9982716766813744</c:v>
                </c:pt>
                <c:pt idx="3403">
                  <c:v>0.9982716766813744</c:v>
                </c:pt>
                <c:pt idx="3404">
                  <c:v>0.9982716766813744</c:v>
                </c:pt>
                <c:pt idx="3405">
                  <c:v>0.9982716766813744</c:v>
                </c:pt>
                <c:pt idx="3406">
                  <c:v>0.9982716766813744</c:v>
                </c:pt>
                <c:pt idx="3407">
                  <c:v>0.9982716766813744</c:v>
                </c:pt>
                <c:pt idx="3408">
                  <c:v>0.9982716766813744</c:v>
                </c:pt>
                <c:pt idx="3409">
                  <c:v>0.9982716766813744</c:v>
                </c:pt>
                <c:pt idx="3410">
                  <c:v>0.9982716766813744</c:v>
                </c:pt>
                <c:pt idx="3411">
                  <c:v>0.9982716766813744</c:v>
                </c:pt>
                <c:pt idx="3412">
                  <c:v>0.9982716766813744</c:v>
                </c:pt>
                <c:pt idx="3413">
                  <c:v>0.9982716766813744</c:v>
                </c:pt>
                <c:pt idx="3414">
                  <c:v>0.9982716766813744</c:v>
                </c:pt>
                <c:pt idx="3415">
                  <c:v>0.9982716766813744</c:v>
                </c:pt>
                <c:pt idx="3416">
                  <c:v>0.9982716766813744</c:v>
                </c:pt>
                <c:pt idx="3417">
                  <c:v>0.9982716766813744</c:v>
                </c:pt>
                <c:pt idx="3418">
                  <c:v>0.9982716766813744</c:v>
                </c:pt>
                <c:pt idx="3419">
                  <c:v>0.9982716766813744</c:v>
                </c:pt>
                <c:pt idx="3420">
                  <c:v>0.9982716766813744</c:v>
                </c:pt>
                <c:pt idx="3421">
                  <c:v>0.9982716766813744</c:v>
                </c:pt>
                <c:pt idx="3422">
                  <c:v>0.99830491802683829</c:v>
                </c:pt>
                <c:pt idx="3423">
                  <c:v>0.99830491802683829</c:v>
                </c:pt>
                <c:pt idx="3424">
                  <c:v>0.99830491802683829</c:v>
                </c:pt>
                <c:pt idx="3425">
                  <c:v>0.99830491802683829</c:v>
                </c:pt>
                <c:pt idx="3426">
                  <c:v>0.99830491802683829</c:v>
                </c:pt>
                <c:pt idx="3427">
                  <c:v>0.99830491802683829</c:v>
                </c:pt>
                <c:pt idx="3428">
                  <c:v>0.99830491802683829</c:v>
                </c:pt>
                <c:pt idx="3429">
                  <c:v>0.99830491802683829</c:v>
                </c:pt>
                <c:pt idx="3430">
                  <c:v>0.99830491802683829</c:v>
                </c:pt>
                <c:pt idx="3431">
                  <c:v>0.99830491802683829</c:v>
                </c:pt>
                <c:pt idx="3432">
                  <c:v>0.99830820438712853</c:v>
                </c:pt>
                <c:pt idx="3433">
                  <c:v>0.99832746925779559</c:v>
                </c:pt>
                <c:pt idx="3434">
                  <c:v>0.99832746925779559</c:v>
                </c:pt>
                <c:pt idx="3435">
                  <c:v>0.99832746925779559</c:v>
                </c:pt>
                <c:pt idx="3436">
                  <c:v>0.99832746925779559</c:v>
                </c:pt>
                <c:pt idx="3437">
                  <c:v>0.99832746925779559</c:v>
                </c:pt>
                <c:pt idx="3438">
                  <c:v>0.99832746925779559</c:v>
                </c:pt>
                <c:pt idx="3439">
                  <c:v>0.99835919963301145</c:v>
                </c:pt>
                <c:pt idx="3440">
                  <c:v>0.99835919963301145</c:v>
                </c:pt>
                <c:pt idx="3441">
                  <c:v>0.99835919963301145</c:v>
                </c:pt>
                <c:pt idx="3442">
                  <c:v>0.99835919963301145</c:v>
                </c:pt>
                <c:pt idx="3443">
                  <c:v>0.99835919963301145</c:v>
                </c:pt>
                <c:pt idx="3444">
                  <c:v>0.99835919963301145</c:v>
                </c:pt>
                <c:pt idx="3445">
                  <c:v>0.99835919963301145</c:v>
                </c:pt>
                <c:pt idx="3446">
                  <c:v>0.99835919963301145</c:v>
                </c:pt>
                <c:pt idx="3447">
                  <c:v>0.99835919963301145</c:v>
                </c:pt>
                <c:pt idx="3448">
                  <c:v>0.99835919963301145</c:v>
                </c:pt>
                <c:pt idx="3449">
                  <c:v>0.99839727608327045</c:v>
                </c:pt>
                <c:pt idx="3450">
                  <c:v>0.99839727608327045</c:v>
                </c:pt>
                <c:pt idx="3451">
                  <c:v>0.99839727608327045</c:v>
                </c:pt>
                <c:pt idx="3452">
                  <c:v>0.99839727608327045</c:v>
                </c:pt>
                <c:pt idx="3453">
                  <c:v>0.99839727608327045</c:v>
                </c:pt>
                <c:pt idx="3454">
                  <c:v>0.99839727608327045</c:v>
                </c:pt>
                <c:pt idx="3455">
                  <c:v>0.99839727608327045</c:v>
                </c:pt>
                <c:pt idx="3456">
                  <c:v>0.99839727608327045</c:v>
                </c:pt>
                <c:pt idx="3457">
                  <c:v>0.99839727608327045</c:v>
                </c:pt>
                <c:pt idx="3458">
                  <c:v>0.99839727608327045</c:v>
                </c:pt>
                <c:pt idx="3459">
                  <c:v>0.99839727608327045</c:v>
                </c:pt>
                <c:pt idx="3460">
                  <c:v>0.99839727608327045</c:v>
                </c:pt>
                <c:pt idx="3461">
                  <c:v>0.99840037357227973</c:v>
                </c:pt>
                <c:pt idx="3462">
                  <c:v>0.99840343328703274</c:v>
                </c:pt>
                <c:pt idx="3463">
                  <c:v>0.99842485129030401</c:v>
                </c:pt>
                <c:pt idx="3464">
                  <c:v>0.99842485129030401</c:v>
                </c:pt>
                <c:pt idx="3465">
                  <c:v>0.99842485129030401</c:v>
                </c:pt>
                <c:pt idx="3466">
                  <c:v>0.99842485129030401</c:v>
                </c:pt>
                <c:pt idx="3467">
                  <c:v>0.99842485129030401</c:v>
                </c:pt>
                <c:pt idx="3468">
                  <c:v>0.99842485129030401</c:v>
                </c:pt>
                <c:pt idx="3469">
                  <c:v>0.99842485129030401</c:v>
                </c:pt>
                <c:pt idx="3470">
                  <c:v>0.99847924621924611</c:v>
                </c:pt>
                <c:pt idx="3471">
                  <c:v>0.99847924621924611</c:v>
                </c:pt>
                <c:pt idx="3472">
                  <c:v>0.99847924621924611</c:v>
                </c:pt>
                <c:pt idx="3473">
                  <c:v>0.99847924621924611</c:v>
                </c:pt>
                <c:pt idx="3474">
                  <c:v>0.99847924621924611</c:v>
                </c:pt>
                <c:pt idx="3475">
                  <c:v>0.99847924621924611</c:v>
                </c:pt>
                <c:pt idx="3476">
                  <c:v>0.99847924621924611</c:v>
                </c:pt>
                <c:pt idx="3477">
                  <c:v>0.99847924621924611</c:v>
                </c:pt>
                <c:pt idx="3478">
                  <c:v>0.99847924621924611</c:v>
                </c:pt>
                <c:pt idx="3479">
                  <c:v>0.99847924621924611</c:v>
                </c:pt>
                <c:pt idx="3480">
                  <c:v>0.99847924621924611</c:v>
                </c:pt>
                <c:pt idx="3481">
                  <c:v>0.99847924621924611</c:v>
                </c:pt>
                <c:pt idx="3482">
                  <c:v>0.99847924621924611</c:v>
                </c:pt>
                <c:pt idx="3483">
                  <c:v>0.99847924621924611</c:v>
                </c:pt>
                <c:pt idx="3484">
                  <c:v>0.99847924621924611</c:v>
                </c:pt>
                <c:pt idx="3485">
                  <c:v>0.99847924621924611</c:v>
                </c:pt>
                <c:pt idx="3486">
                  <c:v>0.99847924621924611</c:v>
                </c:pt>
                <c:pt idx="3487">
                  <c:v>0.99847924621924611</c:v>
                </c:pt>
                <c:pt idx="3488">
                  <c:v>0.99848223038548656</c:v>
                </c:pt>
                <c:pt idx="3489">
                  <c:v>0.99850285512937664</c:v>
                </c:pt>
                <c:pt idx="3490">
                  <c:v>0.99850285512937664</c:v>
                </c:pt>
                <c:pt idx="3491">
                  <c:v>0.99850285512937664</c:v>
                </c:pt>
                <c:pt idx="3492">
                  <c:v>0.99850285512937664</c:v>
                </c:pt>
                <c:pt idx="3493">
                  <c:v>0.99850285512937664</c:v>
                </c:pt>
                <c:pt idx="3494">
                  <c:v>0.99850285512937664</c:v>
                </c:pt>
                <c:pt idx="3495">
                  <c:v>0.99850285512937664</c:v>
                </c:pt>
                <c:pt idx="3496">
                  <c:v>0.99851464069731377</c:v>
                </c:pt>
                <c:pt idx="3497">
                  <c:v>0.99851464069731377</c:v>
                </c:pt>
                <c:pt idx="3498">
                  <c:v>0.99851464069731377</c:v>
                </c:pt>
                <c:pt idx="3499">
                  <c:v>0.99851464069731377</c:v>
                </c:pt>
                <c:pt idx="3500">
                  <c:v>0.99853790963913958</c:v>
                </c:pt>
                <c:pt idx="3501">
                  <c:v>0.99853790963913958</c:v>
                </c:pt>
                <c:pt idx="3502">
                  <c:v>0.99853790963913958</c:v>
                </c:pt>
                <c:pt idx="3503">
                  <c:v>0.99853790963913958</c:v>
                </c:pt>
                <c:pt idx="3504">
                  <c:v>0.99853790963913958</c:v>
                </c:pt>
                <c:pt idx="3505">
                  <c:v>0.99853790963913958</c:v>
                </c:pt>
                <c:pt idx="3506">
                  <c:v>0.99853790963913958</c:v>
                </c:pt>
                <c:pt idx="3507">
                  <c:v>0.99853790963913958</c:v>
                </c:pt>
                <c:pt idx="3508">
                  <c:v>0.99855826996323716</c:v>
                </c:pt>
                <c:pt idx="3509">
                  <c:v>0.99855826996323716</c:v>
                </c:pt>
                <c:pt idx="3510">
                  <c:v>0.99855826996323716</c:v>
                </c:pt>
                <c:pt idx="3511">
                  <c:v>0.99855826996323716</c:v>
                </c:pt>
                <c:pt idx="3512">
                  <c:v>0.99855826996323716</c:v>
                </c:pt>
                <c:pt idx="3513">
                  <c:v>0.99855826996323716</c:v>
                </c:pt>
                <c:pt idx="3514">
                  <c:v>0.99855826996323716</c:v>
                </c:pt>
                <c:pt idx="3515">
                  <c:v>0.99857836586754101</c:v>
                </c:pt>
                <c:pt idx="3516">
                  <c:v>0.99857836586754101</c:v>
                </c:pt>
                <c:pt idx="3517">
                  <c:v>0.99857836586754101</c:v>
                </c:pt>
                <c:pt idx="3518">
                  <c:v>0.99857836586754101</c:v>
                </c:pt>
                <c:pt idx="3519">
                  <c:v>0.99857836586754101</c:v>
                </c:pt>
                <c:pt idx="3520">
                  <c:v>0.99857836586754101</c:v>
                </c:pt>
                <c:pt idx="3521">
                  <c:v>0.99857836586754101</c:v>
                </c:pt>
                <c:pt idx="3522">
                  <c:v>0.99861236269812981</c:v>
                </c:pt>
                <c:pt idx="3523">
                  <c:v>0.99861236269812981</c:v>
                </c:pt>
                <c:pt idx="3524">
                  <c:v>0.99861236269812981</c:v>
                </c:pt>
                <c:pt idx="3525">
                  <c:v>0.99861236269812981</c:v>
                </c:pt>
                <c:pt idx="3526">
                  <c:v>0.99861236269812981</c:v>
                </c:pt>
                <c:pt idx="3527">
                  <c:v>0.99861236269812981</c:v>
                </c:pt>
                <c:pt idx="3528">
                  <c:v>0.99861236269812981</c:v>
                </c:pt>
                <c:pt idx="3529">
                  <c:v>0.99861236269812981</c:v>
                </c:pt>
                <c:pt idx="3530">
                  <c:v>0.99861236269812981</c:v>
                </c:pt>
                <c:pt idx="3531">
                  <c:v>0.99861236269812981</c:v>
                </c:pt>
                <c:pt idx="3532">
                  <c:v>0.99861236269812981</c:v>
                </c:pt>
                <c:pt idx="3533">
                  <c:v>0.99861236269812981</c:v>
                </c:pt>
                <c:pt idx="3534">
                  <c:v>0.99861795328804881</c:v>
                </c:pt>
                <c:pt idx="3535">
                  <c:v>0.99861795328804881</c:v>
                </c:pt>
                <c:pt idx="3536">
                  <c:v>0.99867506796343952</c:v>
                </c:pt>
                <c:pt idx="3537">
                  <c:v>0.99867506796343952</c:v>
                </c:pt>
                <c:pt idx="3538">
                  <c:v>0.99867506796343952</c:v>
                </c:pt>
                <c:pt idx="3539">
                  <c:v>0.99867506796343952</c:v>
                </c:pt>
                <c:pt idx="3540">
                  <c:v>0.99867506796343952</c:v>
                </c:pt>
                <c:pt idx="3541">
                  <c:v>0.99867506796343952</c:v>
                </c:pt>
                <c:pt idx="3542">
                  <c:v>0.99867506796343952</c:v>
                </c:pt>
                <c:pt idx="3543">
                  <c:v>0.99867506796343952</c:v>
                </c:pt>
                <c:pt idx="3544">
                  <c:v>0.99867506796343952</c:v>
                </c:pt>
                <c:pt idx="3545">
                  <c:v>0.99867506796343952</c:v>
                </c:pt>
                <c:pt idx="3546">
                  <c:v>0.99867506796343952</c:v>
                </c:pt>
                <c:pt idx="3547">
                  <c:v>0.99867506796343952</c:v>
                </c:pt>
                <c:pt idx="3548">
                  <c:v>0.99867506796343952</c:v>
                </c:pt>
                <c:pt idx="3549">
                  <c:v>0.99867506796343952</c:v>
                </c:pt>
                <c:pt idx="3550">
                  <c:v>0.99867506796343952</c:v>
                </c:pt>
                <c:pt idx="3551">
                  <c:v>0.99867506796343952</c:v>
                </c:pt>
                <c:pt idx="3552">
                  <c:v>0.99867506796343952</c:v>
                </c:pt>
                <c:pt idx="3553">
                  <c:v>0.99867506796343952</c:v>
                </c:pt>
                <c:pt idx="3554">
                  <c:v>0.99867506796343952</c:v>
                </c:pt>
                <c:pt idx="3555">
                  <c:v>0.99867506796343952</c:v>
                </c:pt>
                <c:pt idx="3556">
                  <c:v>0.99867506796343952</c:v>
                </c:pt>
                <c:pt idx="3557">
                  <c:v>0.99870770492080563</c:v>
                </c:pt>
                <c:pt idx="3558">
                  <c:v>0.99870770492080563</c:v>
                </c:pt>
                <c:pt idx="3559">
                  <c:v>0.99870770492080563</c:v>
                </c:pt>
                <c:pt idx="3560">
                  <c:v>0.99870770492080563</c:v>
                </c:pt>
                <c:pt idx="3561">
                  <c:v>0.99870770492080563</c:v>
                </c:pt>
                <c:pt idx="3562">
                  <c:v>0.99870770492080563</c:v>
                </c:pt>
                <c:pt idx="3563">
                  <c:v>0.99870770492080563</c:v>
                </c:pt>
                <c:pt idx="3564">
                  <c:v>0.99870770492080563</c:v>
                </c:pt>
                <c:pt idx="3565">
                  <c:v>0.99870770492080563</c:v>
                </c:pt>
                <c:pt idx="3566">
                  <c:v>0.99870770492080563</c:v>
                </c:pt>
                <c:pt idx="3567">
                  <c:v>0.99870770492080563</c:v>
                </c:pt>
                <c:pt idx="3568">
                  <c:v>0.99870770492080563</c:v>
                </c:pt>
                <c:pt idx="3569">
                  <c:v>0.99877645406710736</c:v>
                </c:pt>
                <c:pt idx="3570">
                  <c:v>0.99877645406710736</c:v>
                </c:pt>
                <c:pt idx="3571">
                  <c:v>0.99877645406710736</c:v>
                </c:pt>
                <c:pt idx="3572">
                  <c:v>0.99877645406710736</c:v>
                </c:pt>
                <c:pt idx="3573">
                  <c:v>0.99877645406710736</c:v>
                </c:pt>
                <c:pt idx="3574">
                  <c:v>0.99877645406710736</c:v>
                </c:pt>
                <c:pt idx="3575">
                  <c:v>0.99877645406710736</c:v>
                </c:pt>
                <c:pt idx="3576">
                  <c:v>0.99877645406710736</c:v>
                </c:pt>
                <c:pt idx="3577">
                  <c:v>0.99877645406710736</c:v>
                </c:pt>
                <c:pt idx="3578">
                  <c:v>0.99877645406710736</c:v>
                </c:pt>
                <c:pt idx="3579">
                  <c:v>0.99877645406710736</c:v>
                </c:pt>
                <c:pt idx="3580">
                  <c:v>0.99877645406710736</c:v>
                </c:pt>
                <c:pt idx="3581">
                  <c:v>0.99877645406710736</c:v>
                </c:pt>
                <c:pt idx="3582">
                  <c:v>0.99877645406710736</c:v>
                </c:pt>
                <c:pt idx="3583">
                  <c:v>0.99877645406710736</c:v>
                </c:pt>
                <c:pt idx="3584">
                  <c:v>0.99877645406710736</c:v>
                </c:pt>
                <c:pt idx="3585">
                  <c:v>0.99877645406710736</c:v>
                </c:pt>
                <c:pt idx="3586">
                  <c:v>0.99877645406710736</c:v>
                </c:pt>
                <c:pt idx="3587">
                  <c:v>0.99877645406710736</c:v>
                </c:pt>
                <c:pt idx="3588">
                  <c:v>0.99877645406710736</c:v>
                </c:pt>
                <c:pt idx="3589">
                  <c:v>0.99877645406710736</c:v>
                </c:pt>
                <c:pt idx="3590">
                  <c:v>0.99877645406710736</c:v>
                </c:pt>
                <c:pt idx="3591">
                  <c:v>0.99877645406710736</c:v>
                </c:pt>
                <c:pt idx="3592">
                  <c:v>0.99877645406710736</c:v>
                </c:pt>
                <c:pt idx="3593">
                  <c:v>0.99877645406710736</c:v>
                </c:pt>
                <c:pt idx="3594">
                  <c:v>0.99877645406710736</c:v>
                </c:pt>
                <c:pt idx="3595">
                  <c:v>0.9987790604907858</c:v>
                </c:pt>
                <c:pt idx="3596">
                  <c:v>0.99878162914020807</c:v>
                </c:pt>
                <c:pt idx="3597">
                  <c:v>0.99879704103674116</c:v>
                </c:pt>
                <c:pt idx="3598">
                  <c:v>0.99879704103674116</c:v>
                </c:pt>
                <c:pt idx="3599">
                  <c:v>0.99879704103674116</c:v>
                </c:pt>
                <c:pt idx="3600">
                  <c:v>0.99879704103674116</c:v>
                </c:pt>
                <c:pt idx="3601">
                  <c:v>0.99879704103674116</c:v>
                </c:pt>
                <c:pt idx="3602">
                  <c:v>0.99879704103674116</c:v>
                </c:pt>
                <c:pt idx="3603">
                  <c:v>0.99882446514674994</c:v>
                </c:pt>
                <c:pt idx="3604">
                  <c:v>0.99882446514674994</c:v>
                </c:pt>
                <c:pt idx="3605">
                  <c:v>0.99882446514674994</c:v>
                </c:pt>
                <c:pt idx="3606">
                  <c:v>0.99882446514674994</c:v>
                </c:pt>
                <c:pt idx="3607">
                  <c:v>0.99882446514674994</c:v>
                </c:pt>
                <c:pt idx="3608">
                  <c:v>0.99882446514674994</c:v>
                </c:pt>
                <c:pt idx="3609">
                  <c:v>0.99882446514674994</c:v>
                </c:pt>
                <c:pt idx="3610">
                  <c:v>0.99882446514674994</c:v>
                </c:pt>
                <c:pt idx="3611">
                  <c:v>0.99882446514674994</c:v>
                </c:pt>
                <c:pt idx="3612">
                  <c:v>0.99882446514674994</c:v>
                </c:pt>
                <c:pt idx="3613">
                  <c:v>0.99882446514674994</c:v>
                </c:pt>
                <c:pt idx="3614">
                  <c:v>0.99884690305493884</c:v>
                </c:pt>
                <c:pt idx="3615">
                  <c:v>0.99884690305493884</c:v>
                </c:pt>
                <c:pt idx="3616">
                  <c:v>0.99884690305493884</c:v>
                </c:pt>
                <c:pt idx="3617">
                  <c:v>0.99884690305493884</c:v>
                </c:pt>
                <c:pt idx="3618">
                  <c:v>0.99884690305493884</c:v>
                </c:pt>
                <c:pt idx="3619">
                  <c:v>0.99884690305493884</c:v>
                </c:pt>
                <c:pt idx="3620">
                  <c:v>0.99884690305493884</c:v>
                </c:pt>
                <c:pt idx="3621">
                  <c:v>0.99884690305493884</c:v>
                </c:pt>
                <c:pt idx="3622">
                  <c:v>0.99884690305493884</c:v>
                </c:pt>
                <c:pt idx="3623">
                  <c:v>0.99886163501486069</c:v>
                </c:pt>
                <c:pt idx="3624">
                  <c:v>0.99886163501486069</c:v>
                </c:pt>
                <c:pt idx="3625">
                  <c:v>0.99886163501486069</c:v>
                </c:pt>
                <c:pt idx="3626">
                  <c:v>0.99886163501486069</c:v>
                </c:pt>
                <c:pt idx="3627">
                  <c:v>0.99886163501486069</c:v>
                </c:pt>
                <c:pt idx="3628">
                  <c:v>0.99886163501486069</c:v>
                </c:pt>
                <c:pt idx="3629">
                  <c:v>0.99887614032924499</c:v>
                </c:pt>
                <c:pt idx="3630">
                  <c:v>0.99887614032924499</c:v>
                </c:pt>
                <c:pt idx="3631">
                  <c:v>0.99887614032924499</c:v>
                </c:pt>
                <c:pt idx="3632">
                  <c:v>0.99887614032924499</c:v>
                </c:pt>
                <c:pt idx="3633">
                  <c:v>0.99887614032924499</c:v>
                </c:pt>
                <c:pt idx="3634">
                  <c:v>0.99887614032924499</c:v>
                </c:pt>
                <c:pt idx="3635">
                  <c:v>0.99888089988552731</c:v>
                </c:pt>
                <c:pt idx="3636">
                  <c:v>0.99888089988552731</c:v>
                </c:pt>
                <c:pt idx="3637">
                  <c:v>0.99890707744507989</c:v>
                </c:pt>
                <c:pt idx="3638">
                  <c:v>0.99890707744507989</c:v>
                </c:pt>
                <c:pt idx="3639">
                  <c:v>0.99890707744507989</c:v>
                </c:pt>
                <c:pt idx="3640">
                  <c:v>0.99890707744507989</c:v>
                </c:pt>
                <c:pt idx="3641">
                  <c:v>0.99890707744507989</c:v>
                </c:pt>
                <c:pt idx="3642">
                  <c:v>0.99890707744507989</c:v>
                </c:pt>
                <c:pt idx="3643">
                  <c:v>0.99890707744507989</c:v>
                </c:pt>
                <c:pt idx="3644">
                  <c:v>0.99890707744507989</c:v>
                </c:pt>
                <c:pt idx="3645">
                  <c:v>0.99890707744507989</c:v>
                </c:pt>
                <c:pt idx="3646">
                  <c:v>0.99890707744507989</c:v>
                </c:pt>
                <c:pt idx="3647">
                  <c:v>0.99890707744507989</c:v>
                </c:pt>
                <c:pt idx="3648">
                  <c:v>0.9989818704723753</c:v>
                </c:pt>
                <c:pt idx="3649">
                  <c:v>0.9989818704723753</c:v>
                </c:pt>
                <c:pt idx="3650">
                  <c:v>0.9989818704723753</c:v>
                </c:pt>
                <c:pt idx="3651">
                  <c:v>0.9989818704723753</c:v>
                </c:pt>
                <c:pt idx="3652">
                  <c:v>0.9989818704723753</c:v>
                </c:pt>
                <c:pt idx="3653">
                  <c:v>0.9989818704723753</c:v>
                </c:pt>
                <c:pt idx="3654">
                  <c:v>0.9989818704723753</c:v>
                </c:pt>
                <c:pt idx="3655">
                  <c:v>0.9989818704723753</c:v>
                </c:pt>
                <c:pt idx="3656">
                  <c:v>0.9989818704723753</c:v>
                </c:pt>
                <c:pt idx="3657">
                  <c:v>0.9989818704723753</c:v>
                </c:pt>
                <c:pt idx="3658">
                  <c:v>0.9989818704723753</c:v>
                </c:pt>
                <c:pt idx="3659">
                  <c:v>0.9989818704723753</c:v>
                </c:pt>
                <c:pt idx="3660">
                  <c:v>0.9989818704723753</c:v>
                </c:pt>
                <c:pt idx="3661">
                  <c:v>0.9989818704723753</c:v>
                </c:pt>
                <c:pt idx="3662">
                  <c:v>0.9989818704723753</c:v>
                </c:pt>
                <c:pt idx="3663">
                  <c:v>0.9989818704723753</c:v>
                </c:pt>
                <c:pt idx="3664">
                  <c:v>0.9989818704723753</c:v>
                </c:pt>
                <c:pt idx="3665">
                  <c:v>0.9989818704723753</c:v>
                </c:pt>
                <c:pt idx="3666">
                  <c:v>0.9989818704723753</c:v>
                </c:pt>
                <c:pt idx="3667">
                  <c:v>0.9989818704723753</c:v>
                </c:pt>
                <c:pt idx="3668">
                  <c:v>0.9989818704723753</c:v>
                </c:pt>
                <c:pt idx="3669">
                  <c:v>0.9989818704723753</c:v>
                </c:pt>
                <c:pt idx="3670">
                  <c:v>0.9989818704723753</c:v>
                </c:pt>
                <c:pt idx="3671">
                  <c:v>0.9989818704723753</c:v>
                </c:pt>
                <c:pt idx="3672">
                  <c:v>0.9989818704723753</c:v>
                </c:pt>
                <c:pt idx="3673">
                  <c:v>0.9989818704723753</c:v>
                </c:pt>
                <c:pt idx="3674">
                  <c:v>0.9989818704723753</c:v>
                </c:pt>
                <c:pt idx="3675">
                  <c:v>0.9989818704723753</c:v>
                </c:pt>
                <c:pt idx="3676">
                  <c:v>0.9989818704723753</c:v>
                </c:pt>
                <c:pt idx="3677">
                  <c:v>0.9989818704723753</c:v>
                </c:pt>
                <c:pt idx="3678">
                  <c:v>0.9989818704723753</c:v>
                </c:pt>
                <c:pt idx="3679">
                  <c:v>0.9989818704723753</c:v>
                </c:pt>
                <c:pt idx="3680">
                  <c:v>0.9989818704723753</c:v>
                </c:pt>
                <c:pt idx="3681">
                  <c:v>0.99898406137923534</c:v>
                </c:pt>
                <c:pt idx="3682">
                  <c:v>0.99898621451183933</c:v>
                </c:pt>
                <c:pt idx="3683">
                  <c:v>0.99899267390965152</c:v>
                </c:pt>
                <c:pt idx="3684">
                  <c:v>0.99899267390965152</c:v>
                </c:pt>
                <c:pt idx="3685">
                  <c:v>0.99899267390965152</c:v>
                </c:pt>
                <c:pt idx="3686">
                  <c:v>0.99901382749312928</c:v>
                </c:pt>
                <c:pt idx="3687">
                  <c:v>0.99901382749312928</c:v>
                </c:pt>
                <c:pt idx="3688">
                  <c:v>0.99901382749312928</c:v>
                </c:pt>
                <c:pt idx="3689">
                  <c:v>0.99901382749312928</c:v>
                </c:pt>
                <c:pt idx="3690">
                  <c:v>0.99901382749312928</c:v>
                </c:pt>
                <c:pt idx="3691">
                  <c:v>0.99901382749312928</c:v>
                </c:pt>
                <c:pt idx="3692">
                  <c:v>0.99901382749312928</c:v>
                </c:pt>
                <c:pt idx="3693">
                  <c:v>0.99901382749312928</c:v>
                </c:pt>
                <c:pt idx="3694">
                  <c:v>0.99901382749312928</c:v>
                </c:pt>
                <c:pt idx="3695">
                  <c:v>0.99901382749312928</c:v>
                </c:pt>
                <c:pt idx="3696">
                  <c:v>0.99904767322669386</c:v>
                </c:pt>
                <c:pt idx="3697">
                  <c:v>0.99904767322669386</c:v>
                </c:pt>
                <c:pt idx="3698">
                  <c:v>0.99904767322669386</c:v>
                </c:pt>
                <c:pt idx="3699">
                  <c:v>0.99904767322669386</c:v>
                </c:pt>
                <c:pt idx="3700">
                  <c:v>0.99904767322669386</c:v>
                </c:pt>
                <c:pt idx="3701">
                  <c:v>0.99904767322669386</c:v>
                </c:pt>
                <c:pt idx="3702">
                  <c:v>0.99904767322669386</c:v>
                </c:pt>
                <c:pt idx="3703">
                  <c:v>0.99904767322669386</c:v>
                </c:pt>
                <c:pt idx="3704">
                  <c:v>0.99904767322669386</c:v>
                </c:pt>
                <c:pt idx="3705">
                  <c:v>0.99904767322669386</c:v>
                </c:pt>
                <c:pt idx="3706">
                  <c:v>0.99904767322669386</c:v>
                </c:pt>
                <c:pt idx="3707">
                  <c:v>0.99904767322669386</c:v>
                </c:pt>
                <c:pt idx="3708">
                  <c:v>0.99904767322669386</c:v>
                </c:pt>
                <c:pt idx="3709">
                  <c:v>0.99904767322669386</c:v>
                </c:pt>
                <c:pt idx="3710">
                  <c:v>0.99904767322669386</c:v>
                </c:pt>
                <c:pt idx="3711">
                  <c:v>0.99904767322669386</c:v>
                </c:pt>
                <c:pt idx="3712">
                  <c:v>0.99908299215624996</c:v>
                </c:pt>
                <c:pt idx="3713">
                  <c:v>0.99908299215624996</c:v>
                </c:pt>
                <c:pt idx="3714">
                  <c:v>0.99908299215624996</c:v>
                </c:pt>
                <c:pt idx="3715">
                  <c:v>0.99908299215624996</c:v>
                </c:pt>
                <c:pt idx="3716">
                  <c:v>0.99908299215624996</c:v>
                </c:pt>
                <c:pt idx="3717">
                  <c:v>0.99908299215624996</c:v>
                </c:pt>
                <c:pt idx="3718">
                  <c:v>0.99908299215624996</c:v>
                </c:pt>
                <c:pt idx="3719">
                  <c:v>0.99908299215624996</c:v>
                </c:pt>
                <c:pt idx="3720">
                  <c:v>0.99908299215624996</c:v>
                </c:pt>
                <c:pt idx="3721">
                  <c:v>0.99908299215624996</c:v>
                </c:pt>
                <c:pt idx="3722">
                  <c:v>0.99908299215624996</c:v>
                </c:pt>
                <c:pt idx="3723">
                  <c:v>0.99908299215624996</c:v>
                </c:pt>
                <c:pt idx="3724">
                  <c:v>0.99908299215624996</c:v>
                </c:pt>
                <c:pt idx="3725">
                  <c:v>0.99908299215624996</c:v>
                </c:pt>
                <c:pt idx="3726">
                  <c:v>0.99908299215624996</c:v>
                </c:pt>
                <c:pt idx="3727">
                  <c:v>0.99908299215624996</c:v>
                </c:pt>
                <c:pt idx="3728">
                  <c:v>0.99908299215624996</c:v>
                </c:pt>
                <c:pt idx="3729">
                  <c:v>0.99911970873328526</c:v>
                </c:pt>
                <c:pt idx="3730">
                  <c:v>0.99911970873328526</c:v>
                </c:pt>
                <c:pt idx="3731">
                  <c:v>0.99911970873328526</c:v>
                </c:pt>
                <c:pt idx="3732">
                  <c:v>0.99911970873328526</c:v>
                </c:pt>
                <c:pt idx="3733">
                  <c:v>0.99911970873328526</c:v>
                </c:pt>
                <c:pt idx="3734">
                  <c:v>0.99911970873328526</c:v>
                </c:pt>
                <c:pt idx="3735">
                  <c:v>0.99911970873328526</c:v>
                </c:pt>
                <c:pt idx="3736">
                  <c:v>0.99911970873328526</c:v>
                </c:pt>
                <c:pt idx="3737">
                  <c:v>0.99911970873328526</c:v>
                </c:pt>
                <c:pt idx="3738">
                  <c:v>0.99911970873328526</c:v>
                </c:pt>
                <c:pt idx="3739">
                  <c:v>0.99911970873328526</c:v>
                </c:pt>
                <c:pt idx="3740">
                  <c:v>0.99911970873328526</c:v>
                </c:pt>
                <c:pt idx="3741">
                  <c:v>0.99911970873328526</c:v>
                </c:pt>
                <c:pt idx="3742">
                  <c:v>0.99911970873328526</c:v>
                </c:pt>
                <c:pt idx="3743">
                  <c:v>0.99911970873328526</c:v>
                </c:pt>
                <c:pt idx="3744">
                  <c:v>0.99911970873328526</c:v>
                </c:pt>
                <c:pt idx="3745">
                  <c:v>0.99911970873328526</c:v>
                </c:pt>
                <c:pt idx="3746">
                  <c:v>0.99911970873328526</c:v>
                </c:pt>
                <c:pt idx="3747">
                  <c:v>0.99913194759229706</c:v>
                </c:pt>
                <c:pt idx="3748">
                  <c:v>0.99913194759229706</c:v>
                </c:pt>
                <c:pt idx="3749">
                  <c:v>0.99913194759229706</c:v>
                </c:pt>
                <c:pt idx="3750">
                  <c:v>0.99913194759229706</c:v>
                </c:pt>
                <c:pt idx="3751">
                  <c:v>0.99913194759229706</c:v>
                </c:pt>
                <c:pt idx="3752">
                  <c:v>0.99913194759229706</c:v>
                </c:pt>
                <c:pt idx="3753">
                  <c:v>0.99913394962787605</c:v>
                </c:pt>
                <c:pt idx="3754">
                  <c:v>0.99914573519581396</c:v>
                </c:pt>
                <c:pt idx="3755">
                  <c:v>0.99914573519581396</c:v>
                </c:pt>
                <c:pt idx="3756">
                  <c:v>0.99914573519581396</c:v>
                </c:pt>
                <c:pt idx="3757">
                  <c:v>0.99914573519581396</c:v>
                </c:pt>
                <c:pt idx="3758">
                  <c:v>0.99914573519581396</c:v>
                </c:pt>
                <c:pt idx="3759">
                  <c:v>0.99914573519581396</c:v>
                </c:pt>
                <c:pt idx="3760">
                  <c:v>0.99915151465701413</c:v>
                </c:pt>
                <c:pt idx="3761">
                  <c:v>0.99915151465701413</c:v>
                </c:pt>
                <c:pt idx="3762">
                  <c:v>0.99915151465701413</c:v>
                </c:pt>
                <c:pt idx="3763">
                  <c:v>0.999177956636361</c:v>
                </c:pt>
                <c:pt idx="3764">
                  <c:v>0.999177956636361</c:v>
                </c:pt>
                <c:pt idx="3765">
                  <c:v>0.999177956636361</c:v>
                </c:pt>
                <c:pt idx="3766">
                  <c:v>0.999177956636361</c:v>
                </c:pt>
                <c:pt idx="3767">
                  <c:v>0.999177956636361</c:v>
                </c:pt>
                <c:pt idx="3768">
                  <c:v>0.999177956636361</c:v>
                </c:pt>
                <c:pt idx="3769">
                  <c:v>0.999177956636361</c:v>
                </c:pt>
                <c:pt idx="3770">
                  <c:v>0.999177956636361</c:v>
                </c:pt>
                <c:pt idx="3771">
                  <c:v>0.999177956636361</c:v>
                </c:pt>
                <c:pt idx="3772">
                  <c:v>0.999177956636361</c:v>
                </c:pt>
                <c:pt idx="3773">
                  <c:v>0.999177956636361</c:v>
                </c:pt>
                <c:pt idx="3774">
                  <c:v>0.999177956636361</c:v>
                </c:pt>
                <c:pt idx="3775">
                  <c:v>0.999177956636361</c:v>
                </c:pt>
                <c:pt idx="3776">
                  <c:v>0.999177956636361</c:v>
                </c:pt>
                <c:pt idx="3777">
                  <c:v>0.9991798075749152</c:v>
                </c:pt>
                <c:pt idx="3778">
                  <c:v>0.99920386977612041</c:v>
                </c:pt>
                <c:pt idx="3779">
                  <c:v>0.99920386977612041</c:v>
                </c:pt>
                <c:pt idx="3780">
                  <c:v>0.99920386977612041</c:v>
                </c:pt>
                <c:pt idx="3781">
                  <c:v>0.99920386977612041</c:v>
                </c:pt>
                <c:pt idx="3782">
                  <c:v>0.99920386977612041</c:v>
                </c:pt>
                <c:pt idx="3783">
                  <c:v>0.99920386977612041</c:v>
                </c:pt>
                <c:pt idx="3784">
                  <c:v>0.99920386977612041</c:v>
                </c:pt>
                <c:pt idx="3785">
                  <c:v>0.99920386977612041</c:v>
                </c:pt>
                <c:pt idx="3786">
                  <c:v>0.99920386977612041</c:v>
                </c:pt>
                <c:pt idx="3787">
                  <c:v>0.99920386977612041</c:v>
                </c:pt>
                <c:pt idx="3788">
                  <c:v>0.99920386977612041</c:v>
                </c:pt>
                <c:pt idx="3789">
                  <c:v>0.99920386977612041</c:v>
                </c:pt>
                <c:pt idx="3790">
                  <c:v>0.99920386977612041</c:v>
                </c:pt>
                <c:pt idx="3791">
                  <c:v>0.99924375939067644</c:v>
                </c:pt>
                <c:pt idx="3792">
                  <c:v>0.99924375939067644</c:v>
                </c:pt>
                <c:pt idx="3793">
                  <c:v>0.99924375939067644</c:v>
                </c:pt>
                <c:pt idx="3794">
                  <c:v>0.99924375939067644</c:v>
                </c:pt>
                <c:pt idx="3795">
                  <c:v>0.99924375939067644</c:v>
                </c:pt>
                <c:pt idx="3796">
                  <c:v>0.99924375939067644</c:v>
                </c:pt>
                <c:pt idx="3797">
                  <c:v>0.99924375939067644</c:v>
                </c:pt>
                <c:pt idx="3798">
                  <c:v>0.99924375939067644</c:v>
                </c:pt>
                <c:pt idx="3799">
                  <c:v>0.99924375939067644</c:v>
                </c:pt>
                <c:pt idx="3800">
                  <c:v>0.99924375939067644</c:v>
                </c:pt>
                <c:pt idx="3801">
                  <c:v>0.99924375939067644</c:v>
                </c:pt>
                <c:pt idx="3802">
                  <c:v>0.99924375939067644</c:v>
                </c:pt>
                <c:pt idx="3803">
                  <c:v>0.99924375939067644</c:v>
                </c:pt>
                <c:pt idx="3804">
                  <c:v>0.99924375939067644</c:v>
                </c:pt>
                <c:pt idx="3805">
                  <c:v>0.99924375939067644</c:v>
                </c:pt>
                <c:pt idx="3806">
                  <c:v>0.99924375939067644</c:v>
                </c:pt>
                <c:pt idx="3807">
                  <c:v>0.99924375939067644</c:v>
                </c:pt>
                <c:pt idx="3808">
                  <c:v>0.99924375939067644</c:v>
                </c:pt>
                <c:pt idx="3809">
                  <c:v>0.99924375939067644</c:v>
                </c:pt>
                <c:pt idx="3810">
                  <c:v>0.99924375939067644</c:v>
                </c:pt>
                <c:pt idx="3811">
                  <c:v>0.99924375939067644</c:v>
                </c:pt>
                <c:pt idx="3812">
                  <c:v>0.99924375939067644</c:v>
                </c:pt>
                <c:pt idx="3813">
                  <c:v>0.9992745831837424</c:v>
                </c:pt>
                <c:pt idx="3814">
                  <c:v>0.9992745831837424</c:v>
                </c:pt>
                <c:pt idx="3815">
                  <c:v>0.9992745831837424</c:v>
                </c:pt>
                <c:pt idx="3816">
                  <c:v>0.9992745831837424</c:v>
                </c:pt>
                <c:pt idx="3817">
                  <c:v>0.9992745831837424</c:v>
                </c:pt>
                <c:pt idx="3818">
                  <c:v>0.9992745831837424</c:v>
                </c:pt>
                <c:pt idx="3819">
                  <c:v>0.9992745831837424</c:v>
                </c:pt>
                <c:pt idx="3820">
                  <c:v>0.9992745831837424</c:v>
                </c:pt>
                <c:pt idx="3821">
                  <c:v>0.9992745831837424</c:v>
                </c:pt>
                <c:pt idx="3822">
                  <c:v>0.9992745831837424</c:v>
                </c:pt>
                <c:pt idx="3823">
                  <c:v>0.9992745831837424</c:v>
                </c:pt>
                <c:pt idx="3824">
                  <c:v>0.9992745831837424</c:v>
                </c:pt>
                <c:pt idx="3825">
                  <c:v>0.9992745831837424</c:v>
                </c:pt>
                <c:pt idx="3826">
                  <c:v>0.9992745831837424</c:v>
                </c:pt>
                <c:pt idx="3827">
                  <c:v>0.9992745831837424</c:v>
                </c:pt>
                <c:pt idx="3828">
                  <c:v>0.9992745831837424</c:v>
                </c:pt>
                <c:pt idx="3829">
                  <c:v>0.9992745831837424</c:v>
                </c:pt>
                <c:pt idx="3830">
                  <c:v>0.99927632079952811</c:v>
                </c:pt>
                <c:pt idx="3831">
                  <c:v>0.99930181842246968</c:v>
                </c:pt>
                <c:pt idx="3832">
                  <c:v>0.99930181842246968</c:v>
                </c:pt>
                <c:pt idx="3833">
                  <c:v>0.99930181842246968</c:v>
                </c:pt>
                <c:pt idx="3834">
                  <c:v>0.99930181842246968</c:v>
                </c:pt>
                <c:pt idx="3835">
                  <c:v>0.99930181842246968</c:v>
                </c:pt>
                <c:pt idx="3836">
                  <c:v>0.99930181842246968</c:v>
                </c:pt>
                <c:pt idx="3837">
                  <c:v>0.99930181842246968</c:v>
                </c:pt>
                <c:pt idx="3838">
                  <c:v>0.99930181842246968</c:v>
                </c:pt>
                <c:pt idx="3839">
                  <c:v>0.99930181842246968</c:v>
                </c:pt>
                <c:pt idx="3840">
                  <c:v>0.99930181842246968</c:v>
                </c:pt>
                <c:pt idx="3841">
                  <c:v>0.99930181842246968</c:v>
                </c:pt>
                <c:pt idx="3842">
                  <c:v>0.99930181842246968</c:v>
                </c:pt>
                <c:pt idx="3843">
                  <c:v>0.99930181842246968</c:v>
                </c:pt>
                <c:pt idx="3844">
                  <c:v>0.99930181842246968</c:v>
                </c:pt>
                <c:pt idx="3845">
                  <c:v>0.99930181842246968</c:v>
                </c:pt>
                <c:pt idx="3846">
                  <c:v>0.99932176322974797</c:v>
                </c:pt>
                <c:pt idx="3847">
                  <c:v>0.99932176322974797</c:v>
                </c:pt>
                <c:pt idx="3848">
                  <c:v>0.99932176322974797</c:v>
                </c:pt>
                <c:pt idx="3849">
                  <c:v>0.99932176322974797</c:v>
                </c:pt>
                <c:pt idx="3850">
                  <c:v>0.99932176322974797</c:v>
                </c:pt>
                <c:pt idx="3851">
                  <c:v>0.99932176322974797</c:v>
                </c:pt>
                <c:pt idx="3852">
                  <c:v>0.99932176322974797</c:v>
                </c:pt>
                <c:pt idx="3853">
                  <c:v>0.99932176322974797</c:v>
                </c:pt>
                <c:pt idx="3854">
                  <c:v>0.99932176322974797</c:v>
                </c:pt>
                <c:pt idx="3855">
                  <c:v>0.99932176322974797</c:v>
                </c:pt>
                <c:pt idx="3856">
                  <c:v>0.99932176322974797</c:v>
                </c:pt>
                <c:pt idx="3857">
                  <c:v>0.99932176322974797</c:v>
                </c:pt>
                <c:pt idx="3858">
                  <c:v>0.99934556101116123</c:v>
                </c:pt>
                <c:pt idx="3859">
                  <c:v>0.99934556101116123</c:v>
                </c:pt>
                <c:pt idx="3860">
                  <c:v>0.99934556101116123</c:v>
                </c:pt>
                <c:pt idx="3861">
                  <c:v>0.99934556101116123</c:v>
                </c:pt>
                <c:pt idx="3862">
                  <c:v>0.99934556101116123</c:v>
                </c:pt>
                <c:pt idx="3863">
                  <c:v>0.99934556101116123</c:v>
                </c:pt>
                <c:pt idx="3864">
                  <c:v>0.99934556101116123</c:v>
                </c:pt>
                <c:pt idx="3865">
                  <c:v>0.99934556101116123</c:v>
                </c:pt>
                <c:pt idx="3866">
                  <c:v>0.99934556101116123</c:v>
                </c:pt>
                <c:pt idx="3867">
                  <c:v>0.99934556101116123</c:v>
                </c:pt>
                <c:pt idx="3868">
                  <c:v>0.99934556101116123</c:v>
                </c:pt>
                <c:pt idx="3869">
                  <c:v>0.99934556101116123</c:v>
                </c:pt>
                <c:pt idx="3870">
                  <c:v>0.99934556101116123</c:v>
                </c:pt>
                <c:pt idx="3871">
                  <c:v>0.99934556101116123</c:v>
                </c:pt>
                <c:pt idx="3872">
                  <c:v>0.99934556101116123</c:v>
                </c:pt>
                <c:pt idx="3873">
                  <c:v>0.99938363746142245</c:v>
                </c:pt>
                <c:pt idx="3874">
                  <c:v>0.99938363746142245</c:v>
                </c:pt>
                <c:pt idx="3875">
                  <c:v>0.99938363746142245</c:v>
                </c:pt>
                <c:pt idx="3876">
                  <c:v>0.99938363746142245</c:v>
                </c:pt>
                <c:pt idx="3877">
                  <c:v>0.99938363746142245</c:v>
                </c:pt>
                <c:pt idx="3878">
                  <c:v>0.99938363746142245</c:v>
                </c:pt>
                <c:pt idx="3879">
                  <c:v>0.99938363746142245</c:v>
                </c:pt>
                <c:pt idx="3880">
                  <c:v>0.99938363746142245</c:v>
                </c:pt>
                <c:pt idx="3881">
                  <c:v>0.99938363746142245</c:v>
                </c:pt>
                <c:pt idx="3882">
                  <c:v>0.99938363746142245</c:v>
                </c:pt>
                <c:pt idx="3883">
                  <c:v>0.99938363746142245</c:v>
                </c:pt>
                <c:pt idx="3884">
                  <c:v>0.99938363746142245</c:v>
                </c:pt>
                <c:pt idx="3885">
                  <c:v>0.99938363746142245</c:v>
                </c:pt>
                <c:pt idx="3886">
                  <c:v>0.99938363746142245</c:v>
                </c:pt>
                <c:pt idx="3887">
                  <c:v>0.99938363746142245</c:v>
                </c:pt>
                <c:pt idx="3888">
                  <c:v>0.99938363746142245</c:v>
                </c:pt>
                <c:pt idx="3889">
                  <c:v>0.99938363746142245</c:v>
                </c:pt>
                <c:pt idx="3890">
                  <c:v>0.99938363746142245</c:v>
                </c:pt>
                <c:pt idx="3891">
                  <c:v>0.99938363746142245</c:v>
                </c:pt>
                <c:pt idx="3892">
                  <c:v>0.99938363746142245</c:v>
                </c:pt>
                <c:pt idx="3893">
                  <c:v>0.99938363746142245</c:v>
                </c:pt>
                <c:pt idx="3894">
                  <c:v>0.99938363746142245</c:v>
                </c:pt>
                <c:pt idx="3895">
                  <c:v>0.99938363746142245</c:v>
                </c:pt>
                <c:pt idx="3896">
                  <c:v>0.99938363746142245</c:v>
                </c:pt>
                <c:pt idx="3897">
                  <c:v>0.99944860918210321</c:v>
                </c:pt>
                <c:pt idx="3898">
                  <c:v>0.99944860918210321</c:v>
                </c:pt>
                <c:pt idx="3899">
                  <c:v>0.99944860918210321</c:v>
                </c:pt>
                <c:pt idx="3900">
                  <c:v>0.99944860918210321</c:v>
                </c:pt>
                <c:pt idx="3901">
                  <c:v>0.99944860918210321</c:v>
                </c:pt>
                <c:pt idx="3902">
                  <c:v>0.99944860918210321</c:v>
                </c:pt>
                <c:pt idx="3903">
                  <c:v>0.99944860918210321</c:v>
                </c:pt>
                <c:pt idx="3904">
                  <c:v>0.99944860918210321</c:v>
                </c:pt>
                <c:pt idx="3905">
                  <c:v>0.99944860918210321</c:v>
                </c:pt>
                <c:pt idx="3906">
                  <c:v>0.99944860918210321</c:v>
                </c:pt>
                <c:pt idx="3907">
                  <c:v>0.99944860918210321</c:v>
                </c:pt>
                <c:pt idx="3908">
                  <c:v>0.99944860918210321</c:v>
                </c:pt>
                <c:pt idx="3909">
                  <c:v>0.99944860918210321</c:v>
                </c:pt>
                <c:pt idx="3910">
                  <c:v>0.99944860918210321</c:v>
                </c:pt>
                <c:pt idx="3911">
                  <c:v>0.99944860918210321</c:v>
                </c:pt>
                <c:pt idx="3912">
                  <c:v>0.99944860918210321</c:v>
                </c:pt>
                <c:pt idx="3913">
                  <c:v>0.99944860918210321</c:v>
                </c:pt>
                <c:pt idx="3914">
                  <c:v>0.99944860918210321</c:v>
                </c:pt>
                <c:pt idx="3915">
                  <c:v>0.99944860918210321</c:v>
                </c:pt>
                <c:pt idx="3916">
                  <c:v>0.99944860918210321</c:v>
                </c:pt>
                <c:pt idx="3917">
                  <c:v>0.99944860918210321</c:v>
                </c:pt>
                <c:pt idx="3918">
                  <c:v>0.99944860918210321</c:v>
                </c:pt>
                <c:pt idx="3919">
                  <c:v>0.99944860918210321</c:v>
                </c:pt>
                <c:pt idx="3920">
                  <c:v>0.99944860918210321</c:v>
                </c:pt>
                <c:pt idx="3921">
                  <c:v>0.99944860918210321</c:v>
                </c:pt>
                <c:pt idx="3922">
                  <c:v>0.99944860918210321</c:v>
                </c:pt>
                <c:pt idx="3923">
                  <c:v>0.99944860918210321</c:v>
                </c:pt>
                <c:pt idx="3924">
                  <c:v>0.99944860918210321</c:v>
                </c:pt>
                <c:pt idx="3925">
                  <c:v>0.99944860918210321</c:v>
                </c:pt>
                <c:pt idx="3926">
                  <c:v>0.99944860918210321</c:v>
                </c:pt>
                <c:pt idx="3927">
                  <c:v>0.99944860918210321</c:v>
                </c:pt>
                <c:pt idx="3928">
                  <c:v>0.99944860918210321</c:v>
                </c:pt>
                <c:pt idx="3929">
                  <c:v>0.99944860918210321</c:v>
                </c:pt>
                <c:pt idx="3930">
                  <c:v>0.99944860918210321</c:v>
                </c:pt>
                <c:pt idx="3931">
                  <c:v>0.99944860918210321</c:v>
                </c:pt>
                <c:pt idx="3932">
                  <c:v>0.99944860918210321</c:v>
                </c:pt>
                <c:pt idx="3933">
                  <c:v>0.99944860918210321</c:v>
                </c:pt>
                <c:pt idx="3934">
                  <c:v>0.99944860918210321</c:v>
                </c:pt>
                <c:pt idx="3935">
                  <c:v>0.99944860918210321</c:v>
                </c:pt>
                <c:pt idx="3936">
                  <c:v>0.99944860918210321</c:v>
                </c:pt>
                <c:pt idx="3937">
                  <c:v>0.99944860918210321</c:v>
                </c:pt>
                <c:pt idx="3938">
                  <c:v>0.99944860918210321</c:v>
                </c:pt>
                <c:pt idx="3939">
                  <c:v>0.99944860918210321</c:v>
                </c:pt>
                <c:pt idx="3940">
                  <c:v>0.99946334114202473</c:v>
                </c:pt>
                <c:pt idx="3941">
                  <c:v>0.99946334114202473</c:v>
                </c:pt>
                <c:pt idx="3942">
                  <c:v>0.99946334114202473</c:v>
                </c:pt>
                <c:pt idx="3943">
                  <c:v>0.99946334114202473</c:v>
                </c:pt>
                <c:pt idx="3944">
                  <c:v>0.99946334114202473</c:v>
                </c:pt>
                <c:pt idx="3945">
                  <c:v>0.99946334114202473</c:v>
                </c:pt>
                <c:pt idx="3946">
                  <c:v>0.99946334114202473</c:v>
                </c:pt>
                <c:pt idx="3947">
                  <c:v>0.99946334114202473</c:v>
                </c:pt>
                <c:pt idx="3948">
                  <c:v>0.99946334114202473</c:v>
                </c:pt>
                <c:pt idx="3949">
                  <c:v>0.99946334114202473</c:v>
                </c:pt>
                <c:pt idx="3950">
                  <c:v>0.99946477656376065</c:v>
                </c:pt>
                <c:pt idx="3951">
                  <c:v>0.99946764740723237</c:v>
                </c:pt>
                <c:pt idx="3952">
                  <c:v>0.99946764740723237</c:v>
                </c:pt>
                <c:pt idx="3953">
                  <c:v>0.99946904505471224</c:v>
                </c:pt>
                <c:pt idx="3954">
                  <c:v>0.99950304188530192</c:v>
                </c:pt>
                <c:pt idx="3955">
                  <c:v>0.99950304188530192</c:v>
                </c:pt>
                <c:pt idx="3956">
                  <c:v>0.99950304188530192</c:v>
                </c:pt>
                <c:pt idx="3957">
                  <c:v>0.99950304188530192</c:v>
                </c:pt>
                <c:pt idx="3958">
                  <c:v>0.99950304188530192</c:v>
                </c:pt>
                <c:pt idx="3959">
                  <c:v>0.99950304188530192</c:v>
                </c:pt>
                <c:pt idx="3960">
                  <c:v>0.99950304188530192</c:v>
                </c:pt>
                <c:pt idx="3961">
                  <c:v>0.99950304188530192</c:v>
                </c:pt>
                <c:pt idx="3962">
                  <c:v>0.99950304188530192</c:v>
                </c:pt>
                <c:pt idx="3963">
                  <c:v>0.99950304188530192</c:v>
                </c:pt>
                <c:pt idx="3964">
                  <c:v>0.99950304188530192</c:v>
                </c:pt>
                <c:pt idx="3965">
                  <c:v>0.99950304188530192</c:v>
                </c:pt>
                <c:pt idx="3966">
                  <c:v>0.99950304188530192</c:v>
                </c:pt>
                <c:pt idx="3967">
                  <c:v>0.99950304188530192</c:v>
                </c:pt>
                <c:pt idx="3968">
                  <c:v>0.99950304188530192</c:v>
                </c:pt>
                <c:pt idx="3969">
                  <c:v>0.99950304188530192</c:v>
                </c:pt>
                <c:pt idx="3970">
                  <c:v>0.99950304188530192</c:v>
                </c:pt>
                <c:pt idx="3971">
                  <c:v>0.99950304188530192</c:v>
                </c:pt>
                <c:pt idx="3972">
                  <c:v>0.99950304188530192</c:v>
                </c:pt>
                <c:pt idx="3973">
                  <c:v>0.99950304188530192</c:v>
                </c:pt>
                <c:pt idx="3974">
                  <c:v>0.99950304188530192</c:v>
                </c:pt>
                <c:pt idx="3975">
                  <c:v>0.99950304188530192</c:v>
                </c:pt>
                <c:pt idx="3976">
                  <c:v>0.99950304188530192</c:v>
                </c:pt>
                <c:pt idx="3977">
                  <c:v>0.99950304188530192</c:v>
                </c:pt>
                <c:pt idx="3978">
                  <c:v>0.99950304188530192</c:v>
                </c:pt>
                <c:pt idx="3979">
                  <c:v>0.99953295909622086</c:v>
                </c:pt>
                <c:pt idx="3980">
                  <c:v>0.99953295909622086</c:v>
                </c:pt>
                <c:pt idx="3981">
                  <c:v>0.99953295909622086</c:v>
                </c:pt>
                <c:pt idx="3982">
                  <c:v>0.99953295909622086</c:v>
                </c:pt>
                <c:pt idx="3983">
                  <c:v>0.99953295909622086</c:v>
                </c:pt>
                <c:pt idx="3984">
                  <c:v>0.99953295909622086</c:v>
                </c:pt>
                <c:pt idx="3985">
                  <c:v>0.99953295909622086</c:v>
                </c:pt>
                <c:pt idx="3986">
                  <c:v>0.99953295909622086</c:v>
                </c:pt>
                <c:pt idx="3987">
                  <c:v>0.99953295909622086</c:v>
                </c:pt>
                <c:pt idx="3988">
                  <c:v>0.99953295909622086</c:v>
                </c:pt>
                <c:pt idx="3989">
                  <c:v>0.99953295909622086</c:v>
                </c:pt>
                <c:pt idx="3990">
                  <c:v>0.99953295909622086</c:v>
                </c:pt>
                <c:pt idx="3991">
                  <c:v>0.99953295909622086</c:v>
                </c:pt>
                <c:pt idx="3992">
                  <c:v>0.99953295909622086</c:v>
                </c:pt>
                <c:pt idx="3993">
                  <c:v>0.99953295909622086</c:v>
                </c:pt>
                <c:pt idx="3994">
                  <c:v>0.99953295909622086</c:v>
                </c:pt>
                <c:pt idx="3995">
                  <c:v>0.99953295909622086</c:v>
                </c:pt>
                <c:pt idx="3996">
                  <c:v>0.99953295909622086</c:v>
                </c:pt>
                <c:pt idx="3997">
                  <c:v>0.99953295909622086</c:v>
                </c:pt>
                <c:pt idx="3998">
                  <c:v>0.99953295909622086</c:v>
                </c:pt>
                <c:pt idx="3999">
                  <c:v>0.99953295909622086</c:v>
                </c:pt>
                <c:pt idx="4000">
                  <c:v>0.99953295909622086</c:v>
                </c:pt>
                <c:pt idx="4001">
                  <c:v>0.99956204527350234</c:v>
                </c:pt>
                <c:pt idx="4002">
                  <c:v>0.99956204527350234</c:v>
                </c:pt>
                <c:pt idx="4003">
                  <c:v>0.99956204527350234</c:v>
                </c:pt>
                <c:pt idx="4004">
                  <c:v>0.99956204527350234</c:v>
                </c:pt>
                <c:pt idx="4005">
                  <c:v>0.99956204527350234</c:v>
                </c:pt>
                <c:pt idx="4006">
                  <c:v>0.99956204527350234</c:v>
                </c:pt>
                <c:pt idx="4007">
                  <c:v>0.99956204527350234</c:v>
                </c:pt>
                <c:pt idx="4008">
                  <c:v>0.99956204527350234</c:v>
                </c:pt>
                <c:pt idx="4009">
                  <c:v>0.99956204527350234</c:v>
                </c:pt>
                <c:pt idx="4010">
                  <c:v>0.99956204527350234</c:v>
                </c:pt>
                <c:pt idx="4011">
                  <c:v>0.99956204527350234</c:v>
                </c:pt>
                <c:pt idx="4012">
                  <c:v>0.99956204527350234</c:v>
                </c:pt>
                <c:pt idx="4013">
                  <c:v>0.99956204527350234</c:v>
                </c:pt>
                <c:pt idx="4014">
                  <c:v>0.99956204527350234</c:v>
                </c:pt>
                <c:pt idx="4015">
                  <c:v>0.99956204527350234</c:v>
                </c:pt>
                <c:pt idx="4016">
                  <c:v>0.99956204527350234</c:v>
                </c:pt>
                <c:pt idx="4017">
                  <c:v>0.99956204527350234</c:v>
                </c:pt>
                <c:pt idx="4018">
                  <c:v>0.99956204527350234</c:v>
                </c:pt>
                <c:pt idx="4019">
                  <c:v>0.99956204527350234</c:v>
                </c:pt>
                <c:pt idx="4020">
                  <c:v>0.99956204527350234</c:v>
                </c:pt>
                <c:pt idx="4021">
                  <c:v>0.99956204527350234</c:v>
                </c:pt>
                <c:pt idx="4022">
                  <c:v>0.99956204527350234</c:v>
                </c:pt>
                <c:pt idx="4023">
                  <c:v>0.99956332959821348</c:v>
                </c:pt>
                <c:pt idx="4024">
                  <c:v>0.99956718257234678</c:v>
                </c:pt>
                <c:pt idx="4025">
                  <c:v>0.99956718257234678</c:v>
                </c:pt>
                <c:pt idx="4026">
                  <c:v>0.99956718257234678</c:v>
                </c:pt>
                <c:pt idx="4027">
                  <c:v>0.99958588082916955</c:v>
                </c:pt>
                <c:pt idx="4028">
                  <c:v>0.99958588082916955</c:v>
                </c:pt>
                <c:pt idx="4029">
                  <c:v>0.99958588082916955</c:v>
                </c:pt>
                <c:pt idx="4030">
                  <c:v>0.99958588082916955</c:v>
                </c:pt>
                <c:pt idx="4031">
                  <c:v>0.99958588082916955</c:v>
                </c:pt>
                <c:pt idx="4032">
                  <c:v>0.99958588082916955</c:v>
                </c:pt>
                <c:pt idx="4033">
                  <c:v>0.99958588082916955</c:v>
                </c:pt>
                <c:pt idx="4034">
                  <c:v>0.99958588082916955</c:v>
                </c:pt>
                <c:pt idx="4035">
                  <c:v>0.99958588082916955</c:v>
                </c:pt>
                <c:pt idx="4036">
                  <c:v>0.99958588082916955</c:v>
                </c:pt>
                <c:pt idx="4037">
                  <c:v>0.99958588082916955</c:v>
                </c:pt>
                <c:pt idx="4038">
                  <c:v>0.99958588082916955</c:v>
                </c:pt>
                <c:pt idx="4039">
                  <c:v>0.99958588082916955</c:v>
                </c:pt>
                <c:pt idx="4040">
                  <c:v>0.99958588082916955</c:v>
                </c:pt>
                <c:pt idx="4041">
                  <c:v>0.99958588082916955</c:v>
                </c:pt>
                <c:pt idx="4042">
                  <c:v>0.9995933601318987</c:v>
                </c:pt>
                <c:pt idx="4043">
                  <c:v>0.9995933601318987</c:v>
                </c:pt>
                <c:pt idx="4044">
                  <c:v>0.9995933601318987</c:v>
                </c:pt>
                <c:pt idx="4045">
                  <c:v>0.9995933601318987</c:v>
                </c:pt>
                <c:pt idx="4046">
                  <c:v>0.9995933601318987</c:v>
                </c:pt>
                <c:pt idx="4047">
                  <c:v>0.9995933601318987</c:v>
                </c:pt>
                <c:pt idx="4048">
                  <c:v>0.99962720586546461</c:v>
                </c:pt>
                <c:pt idx="4049">
                  <c:v>0.99962720586546461</c:v>
                </c:pt>
                <c:pt idx="4050">
                  <c:v>0.99962720586546461</c:v>
                </c:pt>
                <c:pt idx="4051">
                  <c:v>0.99962720586546461</c:v>
                </c:pt>
                <c:pt idx="4052">
                  <c:v>0.99962720586546461</c:v>
                </c:pt>
                <c:pt idx="4053">
                  <c:v>0.99962720586546461</c:v>
                </c:pt>
                <c:pt idx="4054">
                  <c:v>0.99962720586546461</c:v>
                </c:pt>
                <c:pt idx="4055">
                  <c:v>0.99962720586546461</c:v>
                </c:pt>
                <c:pt idx="4056">
                  <c:v>0.99962720586546461</c:v>
                </c:pt>
                <c:pt idx="4057">
                  <c:v>0.99962720586546461</c:v>
                </c:pt>
                <c:pt idx="4058">
                  <c:v>0.99962720586546461</c:v>
                </c:pt>
                <c:pt idx="4059">
                  <c:v>0.99962720586546461</c:v>
                </c:pt>
                <c:pt idx="4060">
                  <c:v>0.99962720586546461</c:v>
                </c:pt>
                <c:pt idx="4061">
                  <c:v>0.99962720586546461</c:v>
                </c:pt>
                <c:pt idx="4062">
                  <c:v>0.99962720586546461</c:v>
                </c:pt>
                <c:pt idx="4063">
                  <c:v>0.99962720586546461</c:v>
                </c:pt>
                <c:pt idx="4064">
                  <c:v>0.99962720586546461</c:v>
                </c:pt>
                <c:pt idx="4065">
                  <c:v>0.99962720586546461</c:v>
                </c:pt>
                <c:pt idx="4066">
                  <c:v>0.99962720586546461</c:v>
                </c:pt>
                <c:pt idx="4067">
                  <c:v>0.99962720586546461</c:v>
                </c:pt>
                <c:pt idx="4068">
                  <c:v>0.99962720586546461</c:v>
                </c:pt>
                <c:pt idx="4069">
                  <c:v>0.99962720586546461</c:v>
                </c:pt>
                <c:pt idx="4070">
                  <c:v>0.99962720586546461</c:v>
                </c:pt>
                <c:pt idx="4071">
                  <c:v>0.99962720586546461</c:v>
                </c:pt>
                <c:pt idx="4072">
                  <c:v>0.99962720586546461</c:v>
                </c:pt>
                <c:pt idx="4073">
                  <c:v>0.99962720586546461</c:v>
                </c:pt>
                <c:pt idx="4074">
                  <c:v>0.99962720586546461</c:v>
                </c:pt>
                <c:pt idx="4075">
                  <c:v>0.99962720586546461</c:v>
                </c:pt>
                <c:pt idx="4076">
                  <c:v>0.99968386724977931</c:v>
                </c:pt>
                <c:pt idx="4077">
                  <c:v>0.99968386724977931</c:v>
                </c:pt>
                <c:pt idx="4078">
                  <c:v>0.99968386724977931</c:v>
                </c:pt>
                <c:pt idx="4079">
                  <c:v>0.99968386724977931</c:v>
                </c:pt>
                <c:pt idx="4080">
                  <c:v>0.99968386724977931</c:v>
                </c:pt>
                <c:pt idx="4081">
                  <c:v>0.99968386724977931</c:v>
                </c:pt>
                <c:pt idx="4082">
                  <c:v>0.99968386724977931</c:v>
                </c:pt>
                <c:pt idx="4083">
                  <c:v>0.99968386724977931</c:v>
                </c:pt>
                <c:pt idx="4084">
                  <c:v>0.99968386724977931</c:v>
                </c:pt>
                <c:pt idx="4085">
                  <c:v>0.99968386724977931</c:v>
                </c:pt>
                <c:pt idx="4086">
                  <c:v>0.99968386724977931</c:v>
                </c:pt>
                <c:pt idx="4087">
                  <c:v>0.99968386724977931</c:v>
                </c:pt>
                <c:pt idx="4088">
                  <c:v>0.99968386724977931</c:v>
                </c:pt>
                <c:pt idx="4089">
                  <c:v>0.99968386724977931</c:v>
                </c:pt>
                <c:pt idx="4090">
                  <c:v>0.99968386724977931</c:v>
                </c:pt>
                <c:pt idx="4091">
                  <c:v>0.99968386724977931</c:v>
                </c:pt>
                <c:pt idx="4092">
                  <c:v>0.99968386724977931</c:v>
                </c:pt>
                <c:pt idx="4093">
                  <c:v>0.99968386724977931</c:v>
                </c:pt>
                <c:pt idx="4094">
                  <c:v>0.99968386724977931</c:v>
                </c:pt>
                <c:pt idx="4095">
                  <c:v>0.99968386724977931</c:v>
                </c:pt>
                <c:pt idx="4096">
                  <c:v>0.99968386724977931</c:v>
                </c:pt>
                <c:pt idx="4097">
                  <c:v>0.99968386724977931</c:v>
                </c:pt>
                <c:pt idx="4098">
                  <c:v>0.99968386724977931</c:v>
                </c:pt>
                <c:pt idx="4099">
                  <c:v>0.99968386724977931</c:v>
                </c:pt>
                <c:pt idx="4100">
                  <c:v>0.99968386724977931</c:v>
                </c:pt>
                <c:pt idx="4101">
                  <c:v>0.99968386724977931</c:v>
                </c:pt>
                <c:pt idx="4102">
                  <c:v>0.99968386724977931</c:v>
                </c:pt>
                <c:pt idx="4103">
                  <c:v>0.99968386724977931</c:v>
                </c:pt>
                <c:pt idx="4104">
                  <c:v>0.99968386724977931</c:v>
                </c:pt>
                <c:pt idx="4105">
                  <c:v>0.99968386724977931</c:v>
                </c:pt>
                <c:pt idx="4106">
                  <c:v>0.99968386724977931</c:v>
                </c:pt>
                <c:pt idx="4107">
                  <c:v>0.99968386724977931</c:v>
                </c:pt>
                <c:pt idx="4108">
                  <c:v>0.99968386724977931</c:v>
                </c:pt>
                <c:pt idx="4109">
                  <c:v>0.99968386724977931</c:v>
                </c:pt>
                <c:pt idx="4110">
                  <c:v>0.99968386724977931</c:v>
                </c:pt>
                <c:pt idx="4111">
                  <c:v>0.99968386724977931</c:v>
                </c:pt>
                <c:pt idx="4112">
                  <c:v>0.99968386724977931</c:v>
                </c:pt>
                <c:pt idx="4113">
                  <c:v>0.99968386724977931</c:v>
                </c:pt>
                <c:pt idx="4114">
                  <c:v>0.99968386724977931</c:v>
                </c:pt>
                <c:pt idx="4115">
                  <c:v>0.99968386724977931</c:v>
                </c:pt>
                <c:pt idx="4116">
                  <c:v>0.99968386724977931</c:v>
                </c:pt>
                <c:pt idx="4117">
                  <c:v>0.99968386724977931</c:v>
                </c:pt>
                <c:pt idx="4118">
                  <c:v>0.99968386724977931</c:v>
                </c:pt>
                <c:pt idx="4119">
                  <c:v>0.99968386724977931</c:v>
                </c:pt>
                <c:pt idx="4120">
                  <c:v>0.99968386724977931</c:v>
                </c:pt>
                <c:pt idx="4121">
                  <c:v>0.99968386724977931</c:v>
                </c:pt>
                <c:pt idx="4122">
                  <c:v>0.99968386724977931</c:v>
                </c:pt>
                <c:pt idx="4123">
                  <c:v>0.99968386724977931</c:v>
                </c:pt>
                <c:pt idx="4124">
                  <c:v>0.99968386724977931</c:v>
                </c:pt>
                <c:pt idx="4125">
                  <c:v>0.99968386724977931</c:v>
                </c:pt>
                <c:pt idx="4126">
                  <c:v>0.99968704028730071</c:v>
                </c:pt>
                <c:pt idx="4127">
                  <c:v>0.99968704028730071</c:v>
                </c:pt>
                <c:pt idx="4128">
                  <c:v>0.99968704028730071</c:v>
                </c:pt>
                <c:pt idx="4129">
                  <c:v>0.9997198283416886</c:v>
                </c:pt>
                <c:pt idx="4130">
                  <c:v>0.9997198283416886</c:v>
                </c:pt>
                <c:pt idx="4131">
                  <c:v>0.9997198283416886</c:v>
                </c:pt>
                <c:pt idx="4132">
                  <c:v>0.9997198283416886</c:v>
                </c:pt>
                <c:pt idx="4133">
                  <c:v>0.9997198283416886</c:v>
                </c:pt>
                <c:pt idx="4134">
                  <c:v>0.9997198283416886</c:v>
                </c:pt>
                <c:pt idx="4135">
                  <c:v>0.9997198283416886</c:v>
                </c:pt>
                <c:pt idx="4136">
                  <c:v>0.9997198283416886</c:v>
                </c:pt>
                <c:pt idx="4137">
                  <c:v>0.9997198283416886</c:v>
                </c:pt>
                <c:pt idx="4138">
                  <c:v>0.9997198283416886</c:v>
                </c:pt>
                <c:pt idx="4139">
                  <c:v>0.9997198283416886</c:v>
                </c:pt>
                <c:pt idx="4140">
                  <c:v>0.9997198283416886</c:v>
                </c:pt>
                <c:pt idx="4141">
                  <c:v>0.9997198283416886</c:v>
                </c:pt>
                <c:pt idx="4142">
                  <c:v>0.9997198283416886</c:v>
                </c:pt>
                <c:pt idx="4143">
                  <c:v>0.9997198283416886</c:v>
                </c:pt>
                <c:pt idx="4144">
                  <c:v>0.9997198283416886</c:v>
                </c:pt>
                <c:pt idx="4145">
                  <c:v>0.9997198283416886</c:v>
                </c:pt>
                <c:pt idx="4146">
                  <c:v>0.9997198283416886</c:v>
                </c:pt>
                <c:pt idx="4147">
                  <c:v>0.9997198283416886</c:v>
                </c:pt>
                <c:pt idx="4148">
                  <c:v>0.9997198283416886</c:v>
                </c:pt>
                <c:pt idx="4149">
                  <c:v>0.9997198283416886</c:v>
                </c:pt>
                <c:pt idx="4150">
                  <c:v>0.9997198283416886</c:v>
                </c:pt>
                <c:pt idx="4151">
                  <c:v>0.9997198283416886</c:v>
                </c:pt>
                <c:pt idx="4152">
                  <c:v>0.9997198283416886</c:v>
                </c:pt>
                <c:pt idx="4153">
                  <c:v>0.9997198283416886</c:v>
                </c:pt>
                <c:pt idx="4154">
                  <c:v>0.9997198283416886</c:v>
                </c:pt>
                <c:pt idx="4155">
                  <c:v>0.9997198283416886</c:v>
                </c:pt>
                <c:pt idx="4156">
                  <c:v>0.9997198283416886</c:v>
                </c:pt>
                <c:pt idx="4157">
                  <c:v>0.9997198283416886</c:v>
                </c:pt>
                <c:pt idx="4158">
                  <c:v>0.9997198283416886</c:v>
                </c:pt>
                <c:pt idx="4159">
                  <c:v>0.9997198283416886</c:v>
                </c:pt>
                <c:pt idx="4160">
                  <c:v>0.9997392065351256</c:v>
                </c:pt>
                <c:pt idx="4161">
                  <c:v>0.9997392065351256</c:v>
                </c:pt>
                <c:pt idx="4162">
                  <c:v>0.9997392065351256</c:v>
                </c:pt>
                <c:pt idx="4163">
                  <c:v>0.9997392065351256</c:v>
                </c:pt>
                <c:pt idx="4164">
                  <c:v>0.9997392065351256</c:v>
                </c:pt>
                <c:pt idx="4165">
                  <c:v>0.9997392065351256</c:v>
                </c:pt>
                <c:pt idx="4166">
                  <c:v>0.9997392065351256</c:v>
                </c:pt>
                <c:pt idx="4167">
                  <c:v>0.9997392065351256</c:v>
                </c:pt>
                <c:pt idx="4168">
                  <c:v>0.9997392065351256</c:v>
                </c:pt>
                <c:pt idx="4169">
                  <c:v>0.9997392065351256</c:v>
                </c:pt>
                <c:pt idx="4170">
                  <c:v>0.9997392065351256</c:v>
                </c:pt>
                <c:pt idx="4171">
                  <c:v>0.9997392065351256</c:v>
                </c:pt>
                <c:pt idx="4172">
                  <c:v>0.9997392065351256</c:v>
                </c:pt>
                <c:pt idx="4173">
                  <c:v>0.9997392065351256</c:v>
                </c:pt>
                <c:pt idx="4174">
                  <c:v>0.9997392065351256</c:v>
                </c:pt>
                <c:pt idx="4175">
                  <c:v>0.9997392065351256</c:v>
                </c:pt>
                <c:pt idx="4176">
                  <c:v>0.9997392065351256</c:v>
                </c:pt>
                <c:pt idx="4177">
                  <c:v>0.9997392065351256</c:v>
                </c:pt>
                <c:pt idx="4178">
                  <c:v>0.9997392065351256</c:v>
                </c:pt>
                <c:pt idx="4179">
                  <c:v>0.99974022644004334</c:v>
                </c:pt>
                <c:pt idx="4180">
                  <c:v>0.99974906561599675</c:v>
                </c:pt>
                <c:pt idx="4181">
                  <c:v>0.99974906561599675</c:v>
                </c:pt>
                <c:pt idx="4182">
                  <c:v>0.99974906561599675</c:v>
                </c:pt>
                <c:pt idx="4183">
                  <c:v>0.99974906561599675</c:v>
                </c:pt>
                <c:pt idx="4184">
                  <c:v>0.99974906561599675</c:v>
                </c:pt>
                <c:pt idx="4185">
                  <c:v>0.99974906561599675</c:v>
                </c:pt>
                <c:pt idx="4186">
                  <c:v>0.99974906561599675</c:v>
                </c:pt>
                <c:pt idx="4187">
                  <c:v>0.99974906561599675</c:v>
                </c:pt>
                <c:pt idx="4188">
                  <c:v>0.99974906561599675</c:v>
                </c:pt>
                <c:pt idx="4189">
                  <c:v>0.99975567611083338</c:v>
                </c:pt>
                <c:pt idx="4190">
                  <c:v>0.99975567611083338</c:v>
                </c:pt>
                <c:pt idx="4191">
                  <c:v>0.99975567611083338</c:v>
                </c:pt>
                <c:pt idx="4192">
                  <c:v>0.99975567611083338</c:v>
                </c:pt>
                <c:pt idx="4193">
                  <c:v>0.99975567611083338</c:v>
                </c:pt>
                <c:pt idx="4194">
                  <c:v>0.99975567611083338</c:v>
                </c:pt>
                <c:pt idx="4195">
                  <c:v>0.99975567611083338</c:v>
                </c:pt>
                <c:pt idx="4196">
                  <c:v>0.99977924724670741</c:v>
                </c:pt>
                <c:pt idx="4197">
                  <c:v>0.99977924724670741</c:v>
                </c:pt>
                <c:pt idx="4198">
                  <c:v>0.99977924724670741</c:v>
                </c:pt>
                <c:pt idx="4199">
                  <c:v>0.99977924724670741</c:v>
                </c:pt>
                <c:pt idx="4200">
                  <c:v>0.99977924724670741</c:v>
                </c:pt>
                <c:pt idx="4201">
                  <c:v>0.99977924724670741</c:v>
                </c:pt>
                <c:pt idx="4202">
                  <c:v>0.99977924724670741</c:v>
                </c:pt>
                <c:pt idx="4203">
                  <c:v>0.99977924724670741</c:v>
                </c:pt>
                <c:pt idx="4204">
                  <c:v>0.99977924724670741</c:v>
                </c:pt>
                <c:pt idx="4205">
                  <c:v>0.99977924724670741</c:v>
                </c:pt>
                <c:pt idx="4206">
                  <c:v>0.99977924724670741</c:v>
                </c:pt>
                <c:pt idx="4207">
                  <c:v>0.99977924724670741</c:v>
                </c:pt>
                <c:pt idx="4208">
                  <c:v>0.99977924724670741</c:v>
                </c:pt>
                <c:pt idx="4209">
                  <c:v>0.99977924724670741</c:v>
                </c:pt>
                <c:pt idx="4210">
                  <c:v>0.99977924724670741</c:v>
                </c:pt>
                <c:pt idx="4211">
                  <c:v>0.99977924724670741</c:v>
                </c:pt>
                <c:pt idx="4212">
                  <c:v>0.99977924724670741</c:v>
                </c:pt>
                <c:pt idx="4213">
                  <c:v>0.99977924724670741</c:v>
                </c:pt>
                <c:pt idx="4214">
                  <c:v>0.99977924724670741</c:v>
                </c:pt>
                <c:pt idx="4215">
                  <c:v>0.99977924724670741</c:v>
                </c:pt>
                <c:pt idx="4216">
                  <c:v>0.99977924724670741</c:v>
                </c:pt>
                <c:pt idx="4217">
                  <c:v>0.99977924724670741</c:v>
                </c:pt>
                <c:pt idx="4218">
                  <c:v>0.99977924724670741</c:v>
                </c:pt>
                <c:pt idx="4219">
                  <c:v>0.99977924724670741</c:v>
                </c:pt>
                <c:pt idx="4220">
                  <c:v>0.99977924724670741</c:v>
                </c:pt>
                <c:pt idx="4221">
                  <c:v>0.99977924724670741</c:v>
                </c:pt>
                <c:pt idx="4222">
                  <c:v>0.99980735129332643</c:v>
                </c:pt>
                <c:pt idx="4223">
                  <c:v>0.99980735129332643</c:v>
                </c:pt>
                <c:pt idx="4224">
                  <c:v>0.99980735129332643</c:v>
                </c:pt>
                <c:pt idx="4225">
                  <c:v>0.99980735129332643</c:v>
                </c:pt>
                <c:pt idx="4226">
                  <c:v>0.99980735129332643</c:v>
                </c:pt>
                <c:pt idx="4227">
                  <c:v>0.99980735129332643</c:v>
                </c:pt>
                <c:pt idx="4228">
                  <c:v>0.99980735129332643</c:v>
                </c:pt>
                <c:pt idx="4229">
                  <c:v>0.99980735129332643</c:v>
                </c:pt>
                <c:pt idx="4230">
                  <c:v>0.99980735129332643</c:v>
                </c:pt>
                <c:pt idx="4231">
                  <c:v>0.99980735129332643</c:v>
                </c:pt>
                <c:pt idx="4232">
                  <c:v>0.99980735129332643</c:v>
                </c:pt>
                <c:pt idx="4233">
                  <c:v>0.99980735129332643</c:v>
                </c:pt>
                <c:pt idx="4234">
                  <c:v>0.99980735129332643</c:v>
                </c:pt>
                <c:pt idx="4235">
                  <c:v>0.99980735129332643</c:v>
                </c:pt>
                <c:pt idx="4236">
                  <c:v>0.99980735129332643</c:v>
                </c:pt>
                <c:pt idx="4237">
                  <c:v>0.99980735129332643</c:v>
                </c:pt>
                <c:pt idx="4238">
                  <c:v>0.99980735129332643</c:v>
                </c:pt>
                <c:pt idx="4239">
                  <c:v>0.99980735129332643</c:v>
                </c:pt>
                <c:pt idx="4240">
                  <c:v>0.99980735129332643</c:v>
                </c:pt>
                <c:pt idx="4241">
                  <c:v>0.99980735129332643</c:v>
                </c:pt>
                <c:pt idx="4242">
                  <c:v>0.99980735129332643</c:v>
                </c:pt>
                <c:pt idx="4243">
                  <c:v>0.99980735129332643</c:v>
                </c:pt>
                <c:pt idx="4244">
                  <c:v>0.99980735129332643</c:v>
                </c:pt>
                <c:pt idx="4245">
                  <c:v>0.99980735129332643</c:v>
                </c:pt>
                <c:pt idx="4246">
                  <c:v>0.99980735129332643</c:v>
                </c:pt>
                <c:pt idx="4247">
                  <c:v>0.99980735129332643</c:v>
                </c:pt>
                <c:pt idx="4248">
                  <c:v>0.99980735129332643</c:v>
                </c:pt>
                <c:pt idx="4249">
                  <c:v>0.99980735129332643</c:v>
                </c:pt>
                <c:pt idx="4250">
                  <c:v>0.99980735129332643</c:v>
                </c:pt>
                <c:pt idx="4251">
                  <c:v>0.99980735129332643</c:v>
                </c:pt>
                <c:pt idx="4252">
                  <c:v>0.99980735129332643</c:v>
                </c:pt>
                <c:pt idx="4253">
                  <c:v>0.99980822010121917</c:v>
                </c:pt>
                <c:pt idx="4254">
                  <c:v>0.99981736147122269</c:v>
                </c:pt>
                <c:pt idx="4255">
                  <c:v>0.99981736147122269</c:v>
                </c:pt>
                <c:pt idx="4256">
                  <c:v>0.99981736147122269</c:v>
                </c:pt>
                <c:pt idx="4257">
                  <c:v>0.99981736147122269</c:v>
                </c:pt>
                <c:pt idx="4258">
                  <c:v>0.99981736147122269</c:v>
                </c:pt>
                <c:pt idx="4259">
                  <c:v>0.99981736147122269</c:v>
                </c:pt>
                <c:pt idx="4260">
                  <c:v>0.99981736147122269</c:v>
                </c:pt>
                <c:pt idx="4261">
                  <c:v>0.99981736147122269</c:v>
                </c:pt>
                <c:pt idx="4262">
                  <c:v>0.99981736147122269</c:v>
                </c:pt>
                <c:pt idx="4263">
                  <c:v>0.99981736147122269</c:v>
                </c:pt>
                <c:pt idx="4264">
                  <c:v>0.99981736147122269</c:v>
                </c:pt>
                <c:pt idx="4265">
                  <c:v>0.99982212102750534</c:v>
                </c:pt>
                <c:pt idx="4266">
                  <c:v>0.99982212102750534</c:v>
                </c:pt>
                <c:pt idx="4267">
                  <c:v>0.99982212102750534</c:v>
                </c:pt>
                <c:pt idx="4268">
                  <c:v>0.99982212102750534</c:v>
                </c:pt>
                <c:pt idx="4269">
                  <c:v>0.99982212102750534</c:v>
                </c:pt>
                <c:pt idx="4270">
                  <c:v>0.99982212102750534</c:v>
                </c:pt>
                <c:pt idx="4271">
                  <c:v>0.99983957273387503</c:v>
                </c:pt>
                <c:pt idx="4272">
                  <c:v>0.99983957273387503</c:v>
                </c:pt>
                <c:pt idx="4273">
                  <c:v>0.99983957273387503</c:v>
                </c:pt>
                <c:pt idx="4274">
                  <c:v>0.99983957273387503</c:v>
                </c:pt>
                <c:pt idx="4275">
                  <c:v>0.99983957273387503</c:v>
                </c:pt>
                <c:pt idx="4276">
                  <c:v>0.99983957273387503</c:v>
                </c:pt>
                <c:pt idx="4277">
                  <c:v>0.99983957273387503</c:v>
                </c:pt>
                <c:pt idx="4278">
                  <c:v>0.99983957273387503</c:v>
                </c:pt>
                <c:pt idx="4279">
                  <c:v>0.99983957273387503</c:v>
                </c:pt>
                <c:pt idx="4280">
                  <c:v>0.99983957273387503</c:v>
                </c:pt>
                <c:pt idx="4281">
                  <c:v>0.99983957273387503</c:v>
                </c:pt>
                <c:pt idx="4282">
                  <c:v>0.99983957273387503</c:v>
                </c:pt>
                <c:pt idx="4283">
                  <c:v>0.99983957273387503</c:v>
                </c:pt>
                <c:pt idx="4284">
                  <c:v>0.99983957273387503</c:v>
                </c:pt>
                <c:pt idx="4285">
                  <c:v>0.99983957273387503</c:v>
                </c:pt>
                <c:pt idx="4286">
                  <c:v>0.99983957273387503</c:v>
                </c:pt>
                <c:pt idx="4287">
                  <c:v>0.99983957273387503</c:v>
                </c:pt>
                <c:pt idx="4288">
                  <c:v>0.99983957273387503</c:v>
                </c:pt>
                <c:pt idx="4289">
                  <c:v>0.99983957273387503</c:v>
                </c:pt>
                <c:pt idx="4290">
                  <c:v>0.99983957273387503</c:v>
                </c:pt>
                <c:pt idx="4291">
                  <c:v>0.99983957273387503</c:v>
                </c:pt>
                <c:pt idx="4292">
                  <c:v>0.99983957273387503</c:v>
                </c:pt>
                <c:pt idx="4293">
                  <c:v>0.99986677019834613</c:v>
                </c:pt>
                <c:pt idx="4294">
                  <c:v>0.99986677019834613</c:v>
                </c:pt>
                <c:pt idx="4295">
                  <c:v>0.99986677019834613</c:v>
                </c:pt>
                <c:pt idx="4296">
                  <c:v>0.99986677019834613</c:v>
                </c:pt>
                <c:pt idx="4297">
                  <c:v>0.99986677019834613</c:v>
                </c:pt>
                <c:pt idx="4298">
                  <c:v>0.99986677019834613</c:v>
                </c:pt>
                <c:pt idx="4299">
                  <c:v>0.99986677019834613</c:v>
                </c:pt>
                <c:pt idx="4300">
                  <c:v>0.99986677019834613</c:v>
                </c:pt>
                <c:pt idx="4301">
                  <c:v>0.99986677019834613</c:v>
                </c:pt>
                <c:pt idx="4302">
                  <c:v>0.99986677019834613</c:v>
                </c:pt>
                <c:pt idx="4303">
                  <c:v>0.99986677019834613</c:v>
                </c:pt>
                <c:pt idx="4304">
                  <c:v>0.99986677019834613</c:v>
                </c:pt>
                <c:pt idx="4305">
                  <c:v>0.99986677019834613</c:v>
                </c:pt>
                <c:pt idx="4306">
                  <c:v>0.99986677019834613</c:v>
                </c:pt>
                <c:pt idx="4307">
                  <c:v>0.99986677019834613</c:v>
                </c:pt>
                <c:pt idx="4308">
                  <c:v>0.99986677019834613</c:v>
                </c:pt>
                <c:pt idx="4309">
                  <c:v>0.99986677019834613</c:v>
                </c:pt>
                <c:pt idx="4310">
                  <c:v>0.99986677019834613</c:v>
                </c:pt>
                <c:pt idx="4311">
                  <c:v>0.99986677019834613</c:v>
                </c:pt>
                <c:pt idx="4312">
                  <c:v>0.99986677019834613</c:v>
                </c:pt>
                <c:pt idx="4313">
                  <c:v>0.99986677019834613</c:v>
                </c:pt>
                <c:pt idx="4314">
                  <c:v>0.99986677019834613</c:v>
                </c:pt>
                <c:pt idx="4315">
                  <c:v>0.99986677019834613</c:v>
                </c:pt>
                <c:pt idx="4316">
                  <c:v>0.99986677019834613</c:v>
                </c:pt>
                <c:pt idx="4317">
                  <c:v>0.99986677019834613</c:v>
                </c:pt>
                <c:pt idx="4318">
                  <c:v>0.99986677019834613</c:v>
                </c:pt>
                <c:pt idx="4319">
                  <c:v>0.99986677019834613</c:v>
                </c:pt>
                <c:pt idx="4320">
                  <c:v>0.99986677019834613</c:v>
                </c:pt>
                <c:pt idx="4321">
                  <c:v>0.99986677019834613</c:v>
                </c:pt>
                <c:pt idx="4322">
                  <c:v>0.99986677019834613</c:v>
                </c:pt>
                <c:pt idx="4323">
                  <c:v>0.99986677019834613</c:v>
                </c:pt>
                <c:pt idx="4324">
                  <c:v>0.99986677019834613</c:v>
                </c:pt>
                <c:pt idx="4325">
                  <c:v>0.99986677019834613</c:v>
                </c:pt>
                <c:pt idx="4326">
                  <c:v>0.99986677019834613</c:v>
                </c:pt>
                <c:pt idx="4327">
                  <c:v>0.99986677019834613</c:v>
                </c:pt>
                <c:pt idx="4328">
                  <c:v>0.99986677019834613</c:v>
                </c:pt>
                <c:pt idx="4329">
                  <c:v>0.99986748790921398</c:v>
                </c:pt>
                <c:pt idx="4330">
                  <c:v>0.9998689233309499</c:v>
                </c:pt>
                <c:pt idx="4331">
                  <c:v>0.9998689233309499</c:v>
                </c:pt>
                <c:pt idx="4332">
                  <c:v>0.99988048225334891</c:v>
                </c:pt>
                <c:pt idx="4333">
                  <c:v>0.99988048225334891</c:v>
                </c:pt>
                <c:pt idx="4334">
                  <c:v>0.99988048225334891</c:v>
                </c:pt>
                <c:pt idx="4335">
                  <c:v>0.99988048225334891</c:v>
                </c:pt>
                <c:pt idx="4336">
                  <c:v>0.99988048225334891</c:v>
                </c:pt>
                <c:pt idx="4337">
                  <c:v>0.99988048225334891</c:v>
                </c:pt>
                <c:pt idx="4338">
                  <c:v>0.99988048225334891</c:v>
                </c:pt>
                <c:pt idx="4339">
                  <c:v>0.99988048225334891</c:v>
                </c:pt>
                <c:pt idx="4340">
                  <c:v>0.99988048225334891</c:v>
                </c:pt>
                <c:pt idx="4341">
                  <c:v>0.99988048225334891</c:v>
                </c:pt>
                <c:pt idx="4342">
                  <c:v>0.99988048225334891</c:v>
                </c:pt>
                <c:pt idx="4343">
                  <c:v>0.99988048225334891</c:v>
                </c:pt>
                <c:pt idx="4344">
                  <c:v>0.99988048225334891</c:v>
                </c:pt>
                <c:pt idx="4345">
                  <c:v>0.99988048225334891</c:v>
                </c:pt>
                <c:pt idx="4346">
                  <c:v>0.99988048225334891</c:v>
                </c:pt>
                <c:pt idx="4347">
                  <c:v>0.99988048225334891</c:v>
                </c:pt>
                <c:pt idx="4348">
                  <c:v>0.99988048225334891</c:v>
                </c:pt>
                <c:pt idx="4349">
                  <c:v>0.99989476092219476</c:v>
                </c:pt>
                <c:pt idx="4350">
                  <c:v>0.99989476092219476</c:v>
                </c:pt>
                <c:pt idx="4351">
                  <c:v>0.99989476092219476</c:v>
                </c:pt>
                <c:pt idx="4352">
                  <c:v>0.99989476092219476</c:v>
                </c:pt>
                <c:pt idx="4353">
                  <c:v>0.99989476092219476</c:v>
                </c:pt>
                <c:pt idx="4354">
                  <c:v>0.99989476092219476</c:v>
                </c:pt>
                <c:pt idx="4355">
                  <c:v>0.99989476092219476</c:v>
                </c:pt>
                <c:pt idx="4356">
                  <c:v>0.99989476092219476</c:v>
                </c:pt>
                <c:pt idx="4357">
                  <c:v>0.99989476092219476</c:v>
                </c:pt>
                <c:pt idx="4358">
                  <c:v>0.99989476092219476</c:v>
                </c:pt>
                <c:pt idx="4359">
                  <c:v>0.99989476092219476</c:v>
                </c:pt>
                <c:pt idx="4360">
                  <c:v>0.99989476092219476</c:v>
                </c:pt>
                <c:pt idx="4361">
                  <c:v>0.99989476092219476</c:v>
                </c:pt>
                <c:pt idx="4362">
                  <c:v>0.99989476092219476</c:v>
                </c:pt>
                <c:pt idx="4363">
                  <c:v>0.99989476092219476</c:v>
                </c:pt>
                <c:pt idx="4364">
                  <c:v>0.99989476092219476</c:v>
                </c:pt>
                <c:pt idx="4365">
                  <c:v>0.99989476092219476</c:v>
                </c:pt>
                <c:pt idx="4366">
                  <c:v>0.99989476092219476</c:v>
                </c:pt>
                <c:pt idx="4367">
                  <c:v>0.99989476092219476</c:v>
                </c:pt>
                <c:pt idx="4368">
                  <c:v>0.99989476092219476</c:v>
                </c:pt>
                <c:pt idx="4369">
                  <c:v>0.99989476092219476</c:v>
                </c:pt>
                <c:pt idx="4370">
                  <c:v>0.99989540308455038</c:v>
                </c:pt>
                <c:pt idx="4371">
                  <c:v>0.99990809523463764</c:v>
                </c:pt>
                <c:pt idx="4372">
                  <c:v>0.99990809523463764</c:v>
                </c:pt>
                <c:pt idx="4373">
                  <c:v>0.99990809523463764</c:v>
                </c:pt>
                <c:pt idx="4374">
                  <c:v>0.99990809523463764</c:v>
                </c:pt>
                <c:pt idx="4375">
                  <c:v>0.99990809523463764</c:v>
                </c:pt>
                <c:pt idx="4376">
                  <c:v>0.99990809523463764</c:v>
                </c:pt>
                <c:pt idx="4377">
                  <c:v>0.99990809523463764</c:v>
                </c:pt>
                <c:pt idx="4378">
                  <c:v>0.99990809523463764</c:v>
                </c:pt>
                <c:pt idx="4379">
                  <c:v>0.99990809523463764</c:v>
                </c:pt>
                <c:pt idx="4380">
                  <c:v>0.99990809523463764</c:v>
                </c:pt>
                <c:pt idx="4381">
                  <c:v>0.99990809523463764</c:v>
                </c:pt>
                <c:pt idx="4382">
                  <c:v>0.99990809523463764</c:v>
                </c:pt>
                <c:pt idx="4383">
                  <c:v>0.99990809523463764</c:v>
                </c:pt>
                <c:pt idx="4384">
                  <c:v>0.99990809523463764</c:v>
                </c:pt>
                <c:pt idx="4385">
                  <c:v>0.99990809523463764</c:v>
                </c:pt>
                <c:pt idx="4386">
                  <c:v>0.99990809523463764</c:v>
                </c:pt>
                <c:pt idx="4387">
                  <c:v>0.99990809523463764</c:v>
                </c:pt>
                <c:pt idx="4388">
                  <c:v>0.99990809523463764</c:v>
                </c:pt>
                <c:pt idx="4389">
                  <c:v>0.99990809523463764</c:v>
                </c:pt>
                <c:pt idx="4390">
                  <c:v>0.99990809523463764</c:v>
                </c:pt>
                <c:pt idx="4391">
                  <c:v>0.99990809523463764</c:v>
                </c:pt>
                <c:pt idx="4392">
                  <c:v>0.99991602782844169</c:v>
                </c:pt>
                <c:pt idx="4393">
                  <c:v>0.99991602782844169</c:v>
                </c:pt>
                <c:pt idx="4394">
                  <c:v>0.99991602782844169</c:v>
                </c:pt>
                <c:pt idx="4395">
                  <c:v>0.99991602782844169</c:v>
                </c:pt>
                <c:pt idx="4396">
                  <c:v>0.99991602782844169</c:v>
                </c:pt>
                <c:pt idx="4397">
                  <c:v>0.99991602782844169</c:v>
                </c:pt>
                <c:pt idx="4398">
                  <c:v>0.99991602782844169</c:v>
                </c:pt>
                <c:pt idx="4399">
                  <c:v>0.99991602782844169</c:v>
                </c:pt>
                <c:pt idx="4400">
                  <c:v>0.99991602782844169</c:v>
                </c:pt>
                <c:pt idx="4401">
                  <c:v>0.99991602782844169</c:v>
                </c:pt>
                <c:pt idx="4402">
                  <c:v>0.99991602782844169</c:v>
                </c:pt>
                <c:pt idx="4403">
                  <c:v>0.99991602782844169</c:v>
                </c:pt>
                <c:pt idx="4404">
                  <c:v>0.99991602782844169</c:v>
                </c:pt>
                <c:pt idx="4405">
                  <c:v>0.99991602782844169</c:v>
                </c:pt>
                <c:pt idx="4406">
                  <c:v>0.99992819113894038</c:v>
                </c:pt>
                <c:pt idx="4407">
                  <c:v>0.99992819113894038</c:v>
                </c:pt>
                <c:pt idx="4408">
                  <c:v>0.99992819113894038</c:v>
                </c:pt>
                <c:pt idx="4409">
                  <c:v>0.99992819113894038</c:v>
                </c:pt>
                <c:pt idx="4410">
                  <c:v>0.99992819113894038</c:v>
                </c:pt>
                <c:pt idx="4411">
                  <c:v>0.99992819113894038</c:v>
                </c:pt>
                <c:pt idx="4412">
                  <c:v>0.99992819113894038</c:v>
                </c:pt>
                <c:pt idx="4413">
                  <c:v>0.99992819113894038</c:v>
                </c:pt>
                <c:pt idx="4414">
                  <c:v>0.99992819113894038</c:v>
                </c:pt>
                <c:pt idx="4415">
                  <c:v>0.99992819113894038</c:v>
                </c:pt>
                <c:pt idx="4416">
                  <c:v>0.99992819113894038</c:v>
                </c:pt>
                <c:pt idx="4417">
                  <c:v>0.99992819113894038</c:v>
                </c:pt>
                <c:pt idx="4418">
                  <c:v>0.99992819113894038</c:v>
                </c:pt>
                <c:pt idx="4419">
                  <c:v>0.99992819113894038</c:v>
                </c:pt>
                <c:pt idx="4420">
                  <c:v>0.99992819113894038</c:v>
                </c:pt>
                <c:pt idx="4421">
                  <c:v>0.99992819113894038</c:v>
                </c:pt>
                <c:pt idx="4422">
                  <c:v>0.99992819113894038</c:v>
                </c:pt>
                <c:pt idx="4423">
                  <c:v>0.99992819113894038</c:v>
                </c:pt>
                <c:pt idx="4424">
                  <c:v>0.99992819113894038</c:v>
                </c:pt>
                <c:pt idx="4425">
                  <c:v>0.99992819113894038</c:v>
                </c:pt>
                <c:pt idx="4426">
                  <c:v>0.99992819113894038</c:v>
                </c:pt>
                <c:pt idx="4427">
                  <c:v>0.99992819113894038</c:v>
                </c:pt>
                <c:pt idx="4428">
                  <c:v>0.99992819113894038</c:v>
                </c:pt>
                <c:pt idx="4429">
                  <c:v>0.99993162859625506</c:v>
                </c:pt>
                <c:pt idx="4430">
                  <c:v>0.99993162859625506</c:v>
                </c:pt>
                <c:pt idx="4431">
                  <c:v>0.99993162859625506</c:v>
                </c:pt>
                <c:pt idx="4432">
                  <c:v>0.99993162859625506</c:v>
                </c:pt>
                <c:pt idx="4433">
                  <c:v>0.99993162859625506</c:v>
                </c:pt>
                <c:pt idx="4434">
                  <c:v>0.99993162859625506</c:v>
                </c:pt>
                <c:pt idx="4435">
                  <c:v>0.99993162859625506</c:v>
                </c:pt>
                <c:pt idx="4436">
                  <c:v>0.99993525492485169</c:v>
                </c:pt>
                <c:pt idx="4437">
                  <c:v>0.99993525492485169</c:v>
                </c:pt>
                <c:pt idx="4438">
                  <c:v>0.99993525492485169</c:v>
                </c:pt>
                <c:pt idx="4439">
                  <c:v>0.99993525492485169</c:v>
                </c:pt>
                <c:pt idx="4440">
                  <c:v>0.99993525492485169</c:v>
                </c:pt>
                <c:pt idx="4441">
                  <c:v>0.99993525492485169</c:v>
                </c:pt>
                <c:pt idx="4442">
                  <c:v>0.99993525492485169</c:v>
                </c:pt>
                <c:pt idx="4443">
                  <c:v>0.99993525492485169</c:v>
                </c:pt>
                <c:pt idx="4444">
                  <c:v>0.99994794707494017</c:v>
                </c:pt>
                <c:pt idx="4445">
                  <c:v>0.99994794707494017</c:v>
                </c:pt>
                <c:pt idx="4446">
                  <c:v>0.99994794707494017</c:v>
                </c:pt>
                <c:pt idx="4447">
                  <c:v>0.99994794707494017</c:v>
                </c:pt>
                <c:pt idx="4448">
                  <c:v>0.99994794707494017</c:v>
                </c:pt>
                <c:pt idx="4449">
                  <c:v>0.99994794707494017</c:v>
                </c:pt>
                <c:pt idx="4450">
                  <c:v>0.99994794707494017</c:v>
                </c:pt>
                <c:pt idx="4451">
                  <c:v>0.99994794707494017</c:v>
                </c:pt>
                <c:pt idx="4452">
                  <c:v>0.99994794707494017</c:v>
                </c:pt>
                <c:pt idx="4453">
                  <c:v>0.99994794707494017</c:v>
                </c:pt>
                <c:pt idx="4454">
                  <c:v>0.99994794707494017</c:v>
                </c:pt>
                <c:pt idx="4455">
                  <c:v>0.99994794707494017</c:v>
                </c:pt>
                <c:pt idx="4456">
                  <c:v>0.99994794707494017</c:v>
                </c:pt>
                <c:pt idx="4457">
                  <c:v>0.99994794707494017</c:v>
                </c:pt>
                <c:pt idx="4458">
                  <c:v>0.99994794707494017</c:v>
                </c:pt>
                <c:pt idx="4459">
                  <c:v>0.99994794707494017</c:v>
                </c:pt>
                <c:pt idx="4460">
                  <c:v>0.99994794707494017</c:v>
                </c:pt>
                <c:pt idx="4461">
                  <c:v>0.99994794707494017</c:v>
                </c:pt>
                <c:pt idx="4462">
                  <c:v>0.99994794707494017</c:v>
                </c:pt>
                <c:pt idx="4463">
                  <c:v>0.99994794707494017</c:v>
                </c:pt>
                <c:pt idx="4464">
                  <c:v>0.99994794707494017</c:v>
                </c:pt>
                <c:pt idx="4465">
                  <c:v>0.99994794707494017</c:v>
                </c:pt>
                <c:pt idx="4466">
                  <c:v>0.99994794707494017</c:v>
                </c:pt>
                <c:pt idx="4467">
                  <c:v>0.99994794707494017</c:v>
                </c:pt>
                <c:pt idx="4468">
                  <c:v>0.99994794707494017</c:v>
                </c:pt>
                <c:pt idx="4469">
                  <c:v>0.99994794707494017</c:v>
                </c:pt>
                <c:pt idx="4470">
                  <c:v>0.99994794707494017</c:v>
                </c:pt>
                <c:pt idx="4471">
                  <c:v>0.99994794707494017</c:v>
                </c:pt>
                <c:pt idx="4472">
                  <c:v>0.9999516867263053</c:v>
                </c:pt>
                <c:pt idx="4473">
                  <c:v>0.9999516867263053</c:v>
                </c:pt>
                <c:pt idx="4474">
                  <c:v>0.9999516867263053</c:v>
                </c:pt>
                <c:pt idx="4475">
                  <c:v>0.9999516867263053</c:v>
                </c:pt>
                <c:pt idx="4476">
                  <c:v>0.9999516867263053</c:v>
                </c:pt>
                <c:pt idx="4477">
                  <c:v>0.9999516867263053</c:v>
                </c:pt>
                <c:pt idx="4478">
                  <c:v>0.9999516867263053</c:v>
                </c:pt>
                <c:pt idx="4479">
                  <c:v>0.9999516867263053</c:v>
                </c:pt>
                <c:pt idx="4480">
                  <c:v>0.9999516867263053</c:v>
                </c:pt>
                <c:pt idx="4481">
                  <c:v>0.99996264126060608</c:v>
                </c:pt>
                <c:pt idx="4482">
                  <c:v>0.99996264126060608</c:v>
                </c:pt>
                <c:pt idx="4483">
                  <c:v>0.99996264126060608</c:v>
                </c:pt>
                <c:pt idx="4484">
                  <c:v>0.99996264126060608</c:v>
                </c:pt>
                <c:pt idx="4485">
                  <c:v>0.99996264126060608</c:v>
                </c:pt>
                <c:pt idx="4486">
                  <c:v>0.99996264126060608</c:v>
                </c:pt>
                <c:pt idx="4487">
                  <c:v>0.99996264126060608</c:v>
                </c:pt>
                <c:pt idx="4488">
                  <c:v>0.99996264126060608</c:v>
                </c:pt>
                <c:pt idx="4489">
                  <c:v>0.99996264126060608</c:v>
                </c:pt>
                <c:pt idx="4490">
                  <c:v>0.99996264126060608</c:v>
                </c:pt>
                <c:pt idx="4491">
                  <c:v>0.99996264126060608</c:v>
                </c:pt>
                <c:pt idx="4492">
                  <c:v>0.99996264126060608</c:v>
                </c:pt>
                <c:pt idx="4493">
                  <c:v>0.99996264126060608</c:v>
                </c:pt>
                <c:pt idx="4494">
                  <c:v>0.99996264126060608</c:v>
                </c:pt>
                <c:pt idx="4495">
                  <c:v>0.99996264126060608</c:v>
                </c:pt>
                <c:pt idx="4496">
                  <c:v>0.99996264126060608</c:v>
                </c:pt>
                <c:pt idx="4497">
                  <c:v>0.99996264126060608</c:v>
                </c:pt>
                <c:pt idx="4498">
                  <c:v>0.99996264126060608</c:v>
                </c:pt>
                <c:pt idx="4499">
                  <c:v>0.99996264126060608</c:v>
                </c:pt>
                <c:pt idx="4500">
                  <c:v>0.99996264126060608</c:v>
                </c:pt>
                <c:pt idx="4501">
                  <c:v>0.99996264126060608</c:v>
                </c:pt>
                <c:pt idx="4502">
                  <c:v>0.99996264126060608</c:v>
                </c:pt>
                <c:pt idx="4503">
                  <c:v>0.99996264126060608</c:v>
                </c:pt>
                <c:pt idx="4504">
                  <c:v>0.99996264126060608</c:v>
                </c:pt>
                <c:pt idx="4505">
                  <c:v>0.99996264126060608</c:v>
                </c:pt>
                <c:pt idx="4506">
                  <c:v>0.99996264126060608</c:v>
                </c:pt>
                <c:pt idx="4507">
                  <c:v>0.99996264126060608</c:v>
                </c:pt>
                <c:pt idx="4508">
                  <c:v>0.99996264126060608</c:v>
                </c:pt>
                <c:pt idx="4509">
                  <c:v>0.99996264126060608</c:v>
                </c:pt>
                <c:pt idx="4510">
                  <c:v>0.99996740081688806</c:v>
                </c:pt>
                <c:pt idx="4511">
                  <c:v>0.99996740081688806</c:v>
                </c:pt>
                <c:pt idx="4512">
                  <c:v>0.99996740081688806</c:v>
                </c:pt>
                <c:pt idx="4513">
                  <c:v>0.99996740081688806</c:v>
                </c:pt>
                <c:pt idx="4514">
                  <c:v>0.99996740081688806</c:v>
                </c:pt>
                <c:pt idx="4515">
                  <c:v>0.99996740081688806</c:v>
                </c:pt>
                <c:pt idx="4516">
                  <c:v>0.99996740081688806</c:v>
                </c:pt>
                <c:pt idx="4517">
                  <c:v>0.99996740081688806</c:v>
                </c:pt>
                <c:pt idx="4518">
                  <c:v>0.99996740081688806</c:v>
                </c:pt>
                <c:pt idx="4519">
                  <c:v>0.99996740081688806</c:v>
                </c:pt>
                <c:pt idx="4520">
                  <c:v>0.99996740081688806</c:v>
                </c:pt>
                <c:pt idx="4521">
                  <c:v>0.99996740081688806</c:v>
                </c:pt>
                <c:pt idx="4522">
                  <c:v>0.99996740081688806</c:v>
                </c:pt>
                <c:pt idx="4523">
                  <c:v>0.99996740081688806</c:v>
                </c:pt>
                <c:pt idx="4524">
                  <c:v>0.99996978059502906</c:v>
                </c:pt>
                <c:pt idx="4525">
                  <c:v>0.99996978059502906</c:v>
                </c:pt>
                <c:pt idx="4526">
                  <c:v>0.99996978059502906</c:v>
                </c:pt>
                <c:pt idx="4527">
                  <c:v>0.99996978059502906</c:v>
                </c:pt>
                <c:pt idx="4528">
                  <c:v>0.99996978059502906</c:v>
                </c:pt>
                <c:pt idx="4529">
                  <c:v>0.99996978059502906</c:v>
                </c:pt>
                <c:pt idx="4530">
                  <c:v>0.99996978059502906</c:v>
                </c:pt>
                <c:pt idx="4531">
                  <c:v>0.99997582447602118</c:v>
                </c:pt>
                <c:pt idx="4532">
                  <c:v>0.99997582447602118</c:v>
                </c:pt>
                <c:pt idx="4533">
                  <c:v>0.99997582447602118</c:v>
                </c:pt>
                <c:pt idx="4534">
                  <c:v>0.99997582447602118</c:v>
                </c:pt>
                <c:pt idx="4535">
                  <c:v>0.99997582447602118</c:v>
                </c:pt>
                <c:pt idx="4536">
                  <c:v>0.99997582447602118</c:v>
                </c:pt>
                <c:pt idx="4537">
                  <c:v>0.99997582447602118</c:v>
                </c:pt>
                <c:pt idx="4538">
                  <c:v>0.99997582447602118</c:v>
                </c:pt>
                <c:pt idx="4539">
                  <c:v>0.99997582447602118</c:v>
                </c:pt>
                <c:pt idx="4540">
                  <c:v>0.99997582447602118</c:v>
                </c:pt>
                <c:pt idx="4541">
                  <c:v>0.99997582447602118</c:v>
                </c:pt>
                <c:pt idx="4542">
                  <c:v>0.99997582447602118</c:v>
                </c:pt>
                <c:pt idx="4543">
                  <c:v>0.99997582447602118</c:v>
                </c:pt>
                <c:pt idx="4544">
                  <c:v>0.99997582447602118</c:v>
                </c:pt>
                <c:pt idx="4545">
                  <c:v>0.99997582447602118</c:v>
                </c:pt>
                <c:pt idx="4546">
                  <c:v>0.99997582447602118</c:v>
                </c:pt>
                <c:pt idx="4547">
                  <c:v>0.99997582447602118</c:v>
                </c:pt>
                <c:pt idx="4548">
                  <c:v>0.99997582447602118</c:v>
                </c:pt>
                <c:pt idx="4549">
                  <c:v>0.99997582447602118</c:v>
                </c:pt>
                <c:pt idx="4550">
                  <c:v>0.99997582447602118</c:v>
                </c:pt>
                <c:pt idx="4551">
                  <c:v>0.99997608889581469</c:v>
                </c:pt>
                <c:pt idx="4552">
                  <c:v>0.99998375706982734</c:v>
                </c:pt>
                <c:pt idx="4553">
                  <c:v>0.99998375706982734</c:v>
                </c:pt>
                <c:pt idx="4554">
                  <c:v>0.99998375706982734</c:v>
                </c:pt>
                <c:pt idx="4555">
                  <c:v>0.99998375706982734</c:v>
                </c:pt>
                <c:pt idx="4556">
                  <c:v>0.99998375706982734</c:v>
                </c:pt>
                <c:pt idx="4557">
                  <c:v>0.99998375706982734</c:v>
                </c:pt>
                <c:pt idx="4558">
                  <c:v>0.99998375706982734</c:v>
                </c:pt>
                <c:pt idx="4559">
                  <c:v>0.99998375706982734</c:v>
                </c:pt>
                <c:pt idx="4560">
                  <c:v>0.99998375706982734</c:v>
                </c:pt>
                <c:pt idx="4561">
                  <c:v>0.99998375706982734</c:v>
                </c:pt>
                <c:pt idx="4562">
                  <c:v>0.99998375706982734</c:v>
                </c:pt>
                <c:pt idx="4563">
                  <c:v>0.99998375706982734</c:v>
                </c:pt>
                <c:pt idx="4564">
                  <c:v>0.99998375706982734</c:v>
                </c:pt>
                <c:pt idx="4565">
                  <c:v>0.99998375706982734</c:v>
                </c:pt>
                <c:pt idx="4566">
                  <c:v>0.99998375706982734</c:v>
                </c:pt>
                <c:pt idx="4567">
                  <c:v>0.99998375706982734</c:v>
                </c:pt>
                <c:pt idx="4568">
                  <c:v>0.99998375706982734</c:v>
                </c:pt>
                <c:pt idx="4569">
                  <c:v>0.99998375706982734</c:v>
                </c:pt>
                <c:pt idx="4570">
                  <c:v>0.99998375706982734</c:v>
                </c:pt>
                <c:pt idx="4571">
                  <c:v>0.99998375706982734</c:v>
                </c:pt>
                <c:pt idx="4572">
                  <c:v>0.99998375706982734</c:v>
                </c:pt>
                <c:pt idx="4573">
                  <c:v>0.99998375706982734</c:v>
                </c:pt>
                <c:pt idx="4574">
                  <c:v>0.99998375706982734</c:v>
                </c:pt>
                <c:pt idx="4575">
                  <c:v>0.99998375706982734</c:v>
                </c:pt>
                <c:pt idx="4576">
                  <c:v>0.99998375706982734</c:v>
                </c:pt>
                <c:pt idx="4577">
                  <c:v>0.99998375706982734</c:v>
                </c:pt>
                <c:pt idx="4578">
                  <c:v>0.99998375706982734</c:v>
                </c:pt>
                <c:pt idx="4579">
                  <c:v>0.99998375706982734</c:v>
                </c:pt>
                <c:pt idx="4580">
                  <c:v>0.99998375706982734</c:v>
                </c:pt>
                <c:pt idx="4581">
                  <c:v>0.99998602352520027</c:v>
                </c:pt>
                <c:pt idx="4582">
                  <c:v>0.99998602352520027</c:v>
                </c:pt>
                <c:pt idx="4583">
                  <c:v>0.99998602352520027</c:v>
                </c:pt>
                <c:pt idx="4584">
                  <c:v>0.99998602352520027</c:v>
                </c:pt>
                <c:pt idx="4585">
                  <c:v>0.99998602352520027</c:v>
                </c:pt>
                <c:pt idx="4586">
                  <c:v>0.99998602352520027</c:v>
                </c:pt>
                <c:pt idx="4587">
                  <c:v>0.99998602352520027</c:v>
                </c:pt>
                <c:pt idx="4588">
                  <c:v>0.99998602352520027</c:v>
                </c:pt>
                <c:pt idx="4589">
                  <c:v>0.99998602352520027</c:v>
                </c:pt>
                <c:pt idx="4590">
                  <c:v>0.99998602352520027</c:v>
                </c:pt>
                <c:pt idx="4591">
                  <c:v>0.99999282289131908</c:v>
                </c:pt>
                <c:pt idx="4592">
                  <c:v>0.99999282289131908</c:v>
                </c:pt>
                <c:pt idx="4593">
                  <c:v>0.99999282289131908</c:v>
                </c:pt>
                <c:pt idx="4594">
                  <c:v>0.99999282289131908</c:v>
                </c:pt>
                <c:pt idx="4595">
                  <c:v>0.99999282289131908</c:v>
                </c:pt>
                <c:pt idx="4596">
                  <c:v>0.99999282289131908</c:v>
                </c:pt>
                <c:pt idx="4597">
                  <c:v>0.99999282289131908</c:v>
                </c:pt>
                <c:pt idx="4598">
                  <c:v>0.99999282289131908</c:v>
                </c:pt>
                <c:pt idx="4599">
                  <c:v>0.99999282289131908</c:v>
                </c:pt>
                <c:pt idx="4600">
                  <c:v>0.99999282289131908</c:v>
                </c:pt>
                <c:pt idx="4601">
                  <c:v>0.99999282289131908</c:v>
                </c:pt>
                <c:pt idx="4602">
                  <c:v>0.99999282289131908</c:v>
                </c:pt>
                <c:pt idx="4603">
                  <c:v>0.99999282289131908</c:v>
                </c:pt>
                <c:pt idx="4604">
                  <c:v>0.99999282289131908</c:v>
                </c:pt>
                <c:pt idx="4605">
                  <c:v>0.99999282289131908</c:v>
                </c:pt>
                <c:pt idx="4606">
                  <c:v>0.99999282289131908</c:v>
                </c:pt>
                <c:pt idx="4607">
                  <c:v>0.99999282289131908</c:v>
                </c:pt>
                <c:pt idx="4608">
                  <c:v>0.99999282289131908</c:v>
                </c:pt>
                <c:pt idx="4609">
                  <c:v>0.99999282289131908</c:v>
                </c:pt>
                <c:pt idx="4610">
                  <c:v>0.99999282289131908</c:v>
                </c:pt>
                <c:pt idx="4611">
                  <c:v>0.99999282289131908</c:v>
                </c:pt>
                <c:pt idx="4612">
                  <c:v>0.99999282289131908</c:v>
                </c:pt>
                <c:pt idx="4613">
                  <c:v>0.99999282289131908</c:v>
                </c:pt>
                <c:pt idx="4614">
                  <c:v>0.99999282289131908</c:v>
                </c:pt>
                <c:pt idx="4615">
                  <c:v>0.99999282289131908</c:v>
                </c:pt>
                <c:pt idx="4616">
                  <c:v>0.99999282289131908</c:v>
                </c:pt>
                <c:pt idx="4617">
                  <c:v>0.99999282289131908</c:v>
                </c:pt>
                <c:pt idx="4618">
                  <c:v>0.99999282289131908</c:v>
                </c:pt>
                <c:pt idx="4619">
                  <c:v>0.99999282289131908</c:v>
                </c:pt>
                <c:pt idx="4620">
                  <c:v>0.99999282289131908</c:v>
                </c:pt>
                <c:pt idx="4621">
                  <c:v>0.99999565596053486</c:v>
                </c:pt>
                <c:pt idx="4622">
                  <c:v>0.99999565596053486</c:v>
                </c:pt>
                <c:pt idx="4623">
                  <c:v>0.99999565596053486</c:v>
                </c:pt>
                <c:pt idx="4624">
                  <c:v>0.99999565596053486</c:v>
                </c:pt>
                <c:pt idx="4625">
                  <c:v>0.99999565596053486</c:v>
                </c:pt>
                <c:pt idx="4626">
                  <c:v>0.99999565596053486</c:v>
                </c:pt>
                <c:pt idx="4627">
                  <c:v>0.99999565596053486</c:v>
                </c:pt>
                <c:pt idx="4628">
                  <c:v>0.99999565596053486</c:v>
                </c:pt>
                <c:pt idx="4629">
                  <c:v>0.99999565596053486</c:v>
                </c:pt>
                <c:pt idx="4630">
                  <c:v>0.99999565596053486</c:v>
                </c:pt>
                <c:pt idx="4631">
                  <c:v>0.99999565596053486</c:v>
                </c:pt>
                <c:pt idx="4632">
                  <c:v>0.99999565596053486</c:v>
                </c:pt>
                <c:pt idx="4633">
                  <c:v>0.99999565596053486</c:v>
                </c:pt>
                <c:pt idx="4634">
                  <c:v>0.99999565596053486</c:v>
                </c:pt>
                <c:pt idx="4635">
                  <c:v>0.99999565596053486</c:v>
                </c:pt>
                <c:pt idx="4636">
                  <c:v>0.99999731802780767</c:v>
                </c:pt>
                <c:pt idx="4637">
                  <c:v>0.99999731802780767</c:v>
                </c:pt>
                <c:pt idx="4638">
                  <c:v>0.99999731802780767</c:v>
                </c:pt>
                <c:pt idx="4639">
                  <c:v>0.99999731802780767</c:v>
                </c:pt>
                <c:pt idx="4640">
                  <c:v>0.99999731802780767</c:v>
                </c:pt>
                <c:pt idx="4641">
                  <c:v>0.99999731802780767</c:v>
                </c:pt>
                <c:pt idx="4642">
                  <c:v>0.99999731802780767</c:v>
                </c:pt>
                <c:pt idx="4643">
                  <c:v>0.99999731802780767</c:v>
                </c:pt>
                <c:pt idx="4644">
                  <c:v>0.99999731802780767</c:v>
                </c:pt>
                <c:pt idx="4645">
                  <c:v>0.99999731802780767</c:v>
                </c:pt>
                <c:pt idx="4646">
                  <c:v>0.99999731802780767</c:v>
                </c:pt>
                <c:pt idx="4647">
                  <c:v>0.99999754467334478</c:v>
                </c:pt>
                <c:pt idx="4648">
                  <c:v>0.99999754467334478</c:v>
                </c:pt>
                <c:pt idx="4649">
                  <c:v>0.99999799796441902</c:v>
                </c:pt>
                <c:pt idx="4650">
                  <c:v>0.99999799796441902</c:v>
                </c:pt>
                <c:pt idx="4651">
                  <c:v>0.99999799796441902</c:v>
                </c:pt>
                <c:pt idx="4652">
                  <c:v>0.99999799796441902</c:v>
                </c:pt>
                <c:pt idx="4653">
                  <c:v>0.99999898009508137</c:v>
                </c:pt>
                <c:pt idx="4654">
                  <c:v>0.99999898009508137</c:v>
                </c:pt>
                <c:pt idx="4655">
                  <c:v>0.99999898009508137</c:v>
                </c:pt>
                <c:pt idx="4656">
                  <c:v>0.99999898009508137</c:v>
                </c:pt>
                <c:pt idx="4657">
                  <c:v>0.99999898009508137</c:v>
                </c:pt>
                <c:pt idx="4658">
                  <c:v>0.99999898009508137</c:v>
                </c:pt>
                <c:pt idx="4659">
                  <c:v>0.99999898009508137</c:v>
                </c:pt>
                <c:pt idx="4660">
                  <c:v>0.99999898009508137</c:v>
                </c:pt>
                <c:pt idx="4661">
                  <c:v>0.99999898009508137</c:v>
                </c:pt>
                <c:pt idx="4662">
                  <c:v>0.99999898009508137</c:v>
                </c:pt>
                <c:pt idx="4663">
                  <c:v>0.99999898009508137</c:v>
                </c:pt>
                <c:pt idx="4664">
                  <c:v>0.99999898009508137</c:v>
                </c:pt>
                <c:pt idx="4665">
                  <c:v>0.99999898009508137</c:v>
                </c:pt>
                <c:pt idx="4666">
                  <c:v>1</c:v>
                </c:pt>
                <c:pt idx="4667">
                  <c:v>1</c:v>
                </c:pt>
                <c:pt idx="4668">
                  <c:v>1</c:v>
                </c:pt>
                <c:pt idx="4669">
                  <c:v>1</c:v>
                </c:pt>
                <c:pt idx="4670">
                  <c:v>1</c:v>
                </c:pt>
                <c:pt idx="4671">
                  <c:v>1</c:v>
                </c:pt>
                <c:pt idx="4672">
                  <c:v>1</c:v>
                </c:pt>
                <c:pt idx="4673">
                  <c:v>1</c:v>
                </c:pt>
                <c:pt idx="4674">
                  <c:v>1</c:v>
                </c:pt>
                <c:pt idx="4675">
                  <c:v>1</c:v>
                </c:pt>
                <c:pt idx="4676">
                  <c:v>1</c:v>
                </c:pt>
                <c:pt idx="4677">
                  <c:v>1</c:v>
                </c:pt>
                <c:pt idx="4678">
                  <c:v>1</c:v>
                </c:pt>
                <c:pt idx="4679">
                  <c:v>1</c:v>
                </c:pt>
                <c:pt idx="4680">
                  <c:v>1</c:v>
                </c:pt>
                <c:pt idx="4681">
                  <c:v>1</c:v>
                </c:pt>
                <c:pt idx="4682">
                  <c:v>1</c:v>
                </c:pt>
                <c:pt idx="4683">
                  <c:v>1</c:v>
                </c:pt>
                <c:pt idx="4684">
                  <c:v>1</c:v>
                </c:pt>
                <c:pt idx="4685">
                  <c:v>1</c:v>
                </c:pt>
                <c:pt idx="4686">
                  <c:v>1</c:v>
                </c:pt>
                <c:pt idx="4687">
                  <c:v>1</c:v>
                </c:pt>
                <c:pt idx="4688">
                  <c:v>1</c:v>
                </c:pt>
                <c:pt idx="4689">
                  <c:v>1</c:v>
                </c:pt>
                <c:pt idx="4690">
                  <c:v>1</c:v>
                </c:pt>
                <c:pt idx="4691">
                  <c:v>1</c:v>
                </c:pt>
                <c:pt idx="4692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'ABC Analysis'!$N$6</c:f>
              <c:strCache>
                <c:ptCount val="1"/>
                <c:pt idx="0">
                  <c:v>ABC Class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1"/>
            <c:plus>
              <c:numRef>
                <c:f>'ABC Analysis'!$S$7:$S$9</c:f>
                <c:numCache>
                  <c:formatCode>General</c:formatCode>
                  <c:ptCount val="3"/>
                  <c:pt idx="0">
                    <c:v>16475.600000000002</c:v>
                  </c:pt>
                  <c:pt idx="1">
                    <c:v>57664.6</c:v>
                  </c:pt>
                  <c:pt idx="2">
                    <c:v>0</c:v>
                  </c:pt>
                </c:numCache>
              </c:numRef>
            </c:plus>
            <c:minus>
              <c:numRef>
                <c:f>'ABC Analysis'!$R$7:$R$9</c:f>
                <c:numCache>
                  <c:formatCode>General</c:formatCode>
                  <c:ptCount val="3"/>
                  <c:pt idx="0">
                    <c:v>8237.8000000000011</c:v>
                  </c:pt>
                  <c:pt idx="1">
                    <c:v>16475.600000000002</c:v>
                  </c:pt>
                  <c:pt idx="2">
                    <c:v>57664.6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1"/>
            <c:plus>
              <c:numRef>
                <c:f>'ABC Analysis'!$U$7:$U$9</c:f>
                <c:numCache>
                  <c:formatCode>General</c:formatCode>
                  <c:ptCount val="3"/>
                  <c:pt idx="0">
                    <c:v>0.14995238932747201</c:v>
                  </c:pt>
                  <c:pt idx="1">
                    <c:v>5.3478298840907712E-2</c:v>
                  </c:pt>
                  <c:pt idx="2">
                    <c:v>0</c:v>
                  </c:pt>
                </c:numCache>
              </c:numRef>
            </c:plus>
            <c:minus>
              <c:numRef>
                <c:f>'ABC Analysis'!$T$7:$T$9</c:f>
                <c:numCache>
                  <c:formatCode>General</c:formatCode>
                  <c:ptCount val="3"/>
                  <c:pt idx="0">
                    <c:v>0.79656931183162027</c:v>
                  </c:pt>
                  <c:pt idx="1">
                    <c:v>0.14995238932747201</c:v>
                  </c:pt>
                  <c:pt idx="2">
                    <c:v>5.3478298840907712E-2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'ABC Analysis'!$P$7:$P$9</c:f>
              <c:numCache>
                <c:formatCode>_(* #,##0_);_(* \(#,##0\);_(* "-"??_);_(@_)</c:formatCode>
                <c:ptCount val="3"/>
                <c:pt idx="0">
                  <c:v>8237.8000000000011</c:v>
                </c:pt>
                <c:pt idx="1">
                  <c:v>24713.4</c:v>
                </c:pt>
                <c:pt idx="2">
                  <c:v>82378</c:v>
                </c:pt>
              </c:numCache>
            </c:numRef>
          </c:xVal>
          <c:yVal>
            <c:numRef>
              <c:f>'ABC Analysis'!$Q$7:$Q$9</c:f>
              <c:numCache>
                <c:formatCode>0%</c:formatCode>
                <c:ptCount val="3"/>
                <c:pt idx="0">
                  <c:v>0.79656931183162027</c:v>
                </c:pt>
                <c:pt idx="1">
                  <c:v>0.94652170115909229</c:v>
                </c:pt>
                <c:pt idx="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632464"/>
        <c:axId val="856465472"/>
      </c:scatterChart>
      <c:valAx>
        <c:axId val="30563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9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465472"/>
        <c:crosses val="autoZero"/>
        <c:crossBetween val="midCat"/>
      </c:valAx>
      <c:valAx>
        <c:axId val="856465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9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632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133350</xdr:rowOff>
    </xdr:from>
    <xdr:to>
      <xdr:col>12</xdr:col>
      <xdr:colOff>0</xdr:colOff>
      <xdr:row>5</xdr:row>
      <xdr:rowOff>0</xdr:rowOff>
    </xdr:to>
    <xdr:sp macro="" textlink="">
      <xdr:nvSpPr>
        <xdr:cNvPr id="5" name="Left Brace 4"/>
        <xdr:cNvSpPr/>
      </xdr:nvSpPr>
      <xdr:spPr>
        <a:xfrm rot="5400000" flipV="1">
          <a:off x="6867525" y="-1123950"/>
          <a:ext cx="247650" cy="4610100"/>
        </a:xfrm>
        <a:prstGeom prst="leftBrace">
          <a:avLst>
            <a:gd name="adj1" fmla="val 35256"/>
            <a:gd name="adj2" fmla="val 50000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16</xdr:row>
      <xdr:rowOff>114300</xdr:rowOff>
    </xdr:from>
    <xdr:to>
      <xdr:col>19</xdr:col>
      <xdr:colOff>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133351</xdr:rowOff>
    </xdr:from>
    <xdr:to>
      <xdr:col>5</xdr:col>
      <xdr:colOff>2</xdr:colOff>
      <xdr:row>5</xdr:row>
      <xdr:rowOff>1</xdr:rowOff>
    </xdr:to>
    <xdr:sp macro="" textlink="">
      <xdr:nvSpPr>
        <xdr:cNvPr id="4" name="Left Brace 3"/>
        <xdr:cNvSpPr/>
      </xdr:nvSpPr>
      <xdr:spPr>
        <a:xfrm rot="5400000">
          <a:off x="2457451" y="-790575"/>
          <a:ext cx="247650" cy="3943352"/>
        </a:xfrm>
        <a:prstGeom prst="leftBrace">
          <a:avLst>
            <a:gd name="adj1" fmla="val 35256"/>
            <a:gd name="adj2" fmla="val 50000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</xdr:colOff>
      <xdr:row>2</xdr:row>
      <xdr:rowOff>30715</xdr:rowOff>
    </xdr:from>
    <xdr:ext cx="4076700" cy="264560"/>
    <xdr:sp macro="" textlink="">
      <xdr:nvSpPr>
        <xdr:cNvPr id="6" name="TextBox 5"/>
        <xdr:cNvSpPr txBox="1"/>
      </xdr:nvSpPr>
      <xdr:spPr>
        <a:xfrm>
          <a:off x="609601" y="764140"/>
          <a:ext cx="4076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Input Range</a:t>
          </a:r>
        </a:p>
      </xdr:txBody>
    </xdr:sp>
    <xdr:clientData/>
  </xdr:oneCellAnchor>
  <xdr:oneCellAnchor>
    <xdr:from>
      <xdr:col>5</xdr:col>
      <xdr:colOff>1</xdr:colOff>
      <xdr:row>2</xdr:row>
      <xdr:rowOff>0</xdr:rowOff>
    </xdr:from>
    <xdr:ext cx="3867149" cy="264560"/>
    <xdr:sp macro="" textlink="">
      <xdr:nvSpPr>
        <xdr:cNvPr id="7" name="TextBox 6"/>
        <xdr:cNvSpPr txBox="1"/>
      </xdr:nvSpPr>
      <xdr:spPr>
        <a:xfrm>
          <a:off x="4686301" y="733425"/>
          <a:ext cx="38671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Calculations</a:t>
          </a:r>
        </a:p>
      </xdr:txBody>
    </xdr:sp>
    <xdr:clientData/>
  </xdr:oneCellAnchor>
  <xdr:twoCellAnchor>
    <xdr:from>
      <xdr:col>12</xdr:col>
      <xdr:colOff>552449</xdr:colOff>
      <xdr:row>3</xdr:row>
      <xdr:rowOff>133351</xdr:rowOff>
    </xdr:from>
    <xdr:to>
      <xdr:col>14</xdr:col>
      <xdr:colOff>1095374</xdr:colOff>
      <xdr:row>5</xdr:row>
      <xdr:rowOff>1</xdr:rowOff>
    </xdr:to>
    <xdr:sp macro="" textlink="">
      <xdr:nvSpPr>
        <xdr:cNvPr id="8" name="Left Brace 7"/>
        <xdr:cNvSpPr/>
      </xdr:nvSpPr>
      <xdr:spPr>
        <a:xfrm rot="5400000">
          <a:off x="10158412" y="4763"/>
          <a:ext cx="247650" cy="2352675"/>
        </a:xfrm>
        <a:prstGeom prst="leftBrace">
          <a:avLst>
            <a:gd name="adj1" fmla="val 35256"/>
            <a:gd name="adj2" fmla="val 50000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13</xdr:col>
      <xdr:colOff>1</xdr:colOff>
      <xdr:row>2</xdr:row>
      <xdr:rowOff>0</xdr:rowOff>
    </xdr:from>
    <xdr:ext cx="2352674" cy="264560"/>
    <xdr:sp macro="" textlink="">
      <xdr:nvSpPr>
        <xdr:cNvPr id="9" name="TextBox 8"/>
        <xdr:cNvSpPr txBox="1"/>
      </xdr:nvSpPr>
      <xdr:spPr>
        <a:xfrm>
          <a:off x="9105901" y="733425"/>
          <a:ext cx="23526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Input Range</a:t>
          </a:r>
        </a:p>
      </xdr:txBody>
    </xdr:sp>
    <xdr:clientData/>
  </xdr:oneCellAnchor>
  <xdr:twoCellAnchor>
    <xdr:from>
      <xdr:col>15</xdr:col>
      <xdr:colOff>0</xdr:colOff>
      <xdr:row>3</xdr:row>
      <xdr:rowOff>133350</xdr:rowOff>
    </xdr:from>
    <xdr:to>
      <xdr:col>21</xdr:col>
      <xdr:colOff>0</xdr:colOff>
      <xdr:row>5</xdr:row>
      <xdr:rowOff>0</xdr:rowOff>
    </xdr:to>
    <xdr:sp macro="" textlink="">
      <xdr:nvSpPr>
        <xdr:cNvPr id="10" name="Left Brace 9"/>
        <xdr:cNvSpPr/>
      </xdr:nvSpPr>
      <xdr:spPr>
        <a:xfrm rot="5400000" flipV="1">
          <a:off x="13468350" y="-952500"/>
          <a:ext cx="247650" cy="4267200"/>
        </a:xfrm>
        <a:prstGeom prst="leftBrace">
          <a:avLst>
            <a:gd name="adj1" fmla="val 35256"/>
            <a:gd name="adj2" fmla="val 50000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15</xdr:col>
      <xdr:colOff>1</xdr:colOff>
      <xdr:row>2</xdr:row>
      <xdr:rowOff>0</xdr:rowOff>
    </xdr:from>
    <xdr:ext cx="4267200" cy="264560"/>
    <xdr:sp macro="" textlink="">
      <xdr:nvSpPr>
        <xdr:cNvPr id="11" name="TextBox 10"/>
        <xdr:cNvSpPr txBox="1"/>
      </xdr:nvSpPr>
      <xdr:spPr>
        <a:xfrm>
          <a:off x="11458576" y="733425"/>
          <a:ext cx="4267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Calculations for markerts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</a:rPr>
            <a:t> &amp; 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</a:rPr>
            <a:t>error bars</a:t>
          </a:r>
        </a:p>
      </xdr:txBody>
    </xdr:sp>
    <xdr:clientData/>
  </xdr:oneCellAnchor>
  <xdr:twoCellAnchor>
    <xdr:from>
      <xdr:col>5</xdr:col>
      <xdr:colOff>0</xdr:colOff>
      <xdr:row>0</xdr:row>
      <xdr:rowOff>128587</xdr:rowOff>
    </xdr:from>
    <xdr:to>
      <xdr:col>8</xdr:col>
      <xdr:colOff>0</xdr:colOff>
      <xdr:row>0</xdr:row>
      <xdr:rowOff>423863</xdr:rowOff>
    </xdr:to>
    <xdr:sp macro="" textlink="">
      <xdr:nvSpPr>
        <xdr:cNvPr id="16" name="Rounded Rectangle 15">
          <a:hlinkClick xmlns:r="http://schemas.openxmlformats.org/officeDocument/2006/relationships" r:id="rId2"/>
        </xdr:cNvPr>
        <xdr:cNvSpPr/>
      </xdr:nvSpPr>
      <xdr:spPr>
        <a:xfrm>
          <a:off x="4686300" y="128587"/>
          <a:ext cx="1590675" cy="295276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8</xdr:col>
      <xdr:colOff>190500</xdr:colOff>
      <xdr:row>0</xdr:row>
      <xdr:rowOff>129921</xdr:rowOff>
    </xdr:from>
    <xdr:to>
      <xdr:col>12</xdr:col>
      <xdr:colOff>0</xdr:colOff>
      <xdr:row>0</xdr:row>
      <xdr:rowOff>422529</xdr:rowOff>
    </xdr:to>
    <xdr:sp macro="" textlink="">
      <xdr:nvSpPr>
        <xdr:cNvPr id="17" name="Rounded Rectangle 16">
          <a:hlinkClick xmlns:r="http://schemas.openxmlformats.org/officeDocument/2006/relationships" r:id="rId2"/>
        </xdr:cNvPr>
        <xdr:cNvSpPr/>
      </xdr:nvSpPr>
      <xdr:spPr>
        <a:xfrm>
          <a:off x="6467475" y="129921"/>
          <a:ext cx="2085975" cy="292608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FREE Excel Tips Newsletter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0.09838</cdr:y>
    </cdr:from>
    <cdr:to>
      <cdr:x>0.1583</cdr:x>
      <cdr:y>0.18339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0" y="269875"/>
          <a:ext cx="85491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% of</a:t>
          </a:r>
          <a:r>
            <a:rPr lang="en-US" sz="900" baseline="0">
              <a:solidFill>
                <a:schemeClr val="tx1">
                  <a:lumMod val="50000"/>
                  <a:lumOff val="50000"/>
                </a:schemeClr>
              </a:solidFill>
            </a:rPr>
            <a:t> total cost</a:t>
          </a:r>
          <a:endParaRPr lang="en-US" sz="9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0.72722</cdr:x>
      <cdr:y>0.81366</cdr:y>
    </cdr:from>
    <cdr:to>
      <cdr:x>0.94942</cdr:x>
      <cdr:y>0.89867</cdr:y>
    </cdr:to>
    <cdr:sp macro="" textlink="">
      <cdr:nvSpPr>
        <cdr:cNvPr id="3" name="TextBox 12"/>
        <cdr:cNvSpPr txBox="1"/>
      </cdr:nvSpPr>
      <cdr:spPr>
        <a:xfrm xmlns:a="http://schemas.openxmlformats.org/drawingml/2006/main">
          <a:off x="3927475" y="2232025"/>
          <a:ext cx="1200008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Total</a:t>
          </a:r>
          <a:r>
            <a:rPr lang="en-US" sz="900" baseline="0">
              <a:solidFill>
                <a:schemeClr val="tx1">
                  <a:lumMod val="50000"/>
                  <a:lumOff val="50000"/>
                </a:schemeClr>
              </a:solidFill>
            </a:rPr>
            <a:t> number of units</a:t>
          </a:r>
          <a:endParaRPr lang="en-US" sz="9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0.16578</cdr:x>
      <cdr:y>0.64931</cdr:y>
    </cdr:from>
    <cdr:to>
      <cdr:x>0.43668</cdr:x>
      <cdr:y>0.84931</cdr:y>
    </cdr:to>
    <cdr:sp macro="" textlink="'ABC Analysis'!$R$12">
      <cdr:nvSpPr>
        <cdr:cNvPr id="4" name="TextBox 3"/>
        <cdr:cNvSpPr txBox="1"/>
      </cdr:nvSpPr>
      <cdr:spPr>
        <a:xfrm xmlns:a="http://schemas.openxmlformats.org/drawingml/2006/main">
          <a:off x="895350" y="1781174"/>
          <a:ext cx="1463040" cy="5486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bg1">
              <a:lumMod val="85000"/>
            </a:schemeClr>
          </a:solidFill>
        </a:ln>
      </cdr:spPr>
      <cdr:txBody>
        <a:bodyPr xmlns:a="http://schemas.openxmlformats.org/drawingml/2006/main" vertOverflow="clip" wrap="none" lIns="91440" tIns="0" rIns="0" bIns="0" rtlCol="0" anchor="ctr" anchorCtr="0"/>
        <a:lstStyle xmlns:a="http://schemas.openxmlformats.org/drawingml/2006/main"/>
        <a:p xmlns:a="http://schemas.openxmlformats.org/drawingml/2006/main">
          <a:fld id="{96F27524-55CC-4EC1-8F4D-C99238A69A19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 Class
8,238 items
79.7% total cost ( $2,109k )</a:t>
          </a:fld>
          <a:endParaRPr lang="en-US" sz="9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0.30688</cdr:x>
      <cdr:y>0.34722</cdr:y>
    </cdr:from>
    <cdr:to>
      <cdr:x>0.57778</cdr:x>
      <cdr:y>0.54722</cdr:y>
    </cdr:to>
    <cdr:sp macro="" textlink="'ABC Analysis'!$R$13">
      <cdr:nvSpPr>
        <cdr:cNvPr id="5" name="TextBox 4"/>
        <cdr:cNvSpPr txBox="1"/>
      </cdr:nvSpPr>
      <cdr:spPr>
        <a:xfrm xmlns:a="http://schemas.openxmlformats.org/drawingml/2006/main">
          <a:off x="1657350" y="952499"/>
          <a:ext cx="1463040" cy="5486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bg1">
              <a:lumMod val="85000"/>
            </a:schemeClr>
          </a:solidFill>
        </a:ln>
      </cdr:spPr>
      <cdr:txBody>
        <a:bodyPr xmlns:a="http://schemas.openxmlformats.org/drawingml/2006/main" vertOverflow="clip" wrap="none" lIns="91440" tIns="0" rIns="0" bIns="0" rtlCol="0" anchor="ctr" anchorCtr="0"/>
        <a:lstStyle xmlns:a="http://schemas.openxmlformats.org/drawingml/2006/main"/>
        <a:p xmlns:a="http://schemas.openxmlformats.org/drawingml/2006/main">
          <a:fld id="{587B000C-FE73-44B8-9EE9-B446A9D32DAD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B Class
16,476 items
15.0% total cost ( $397k )</a:t>
          </a:fld>
          <a:endParaRPr lang="en-US" sz="9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0.67725</cdr:x>
      <cdr:y>0.23611</cdr:y>
    </cdr:from>
    <cdr:to>
      <cdr:x>0.94815</cdr:x>
      <cdr:y>0.43611</cdr:y>
    </cdr:to>
    <cdr:sp macro="" textlink="'ABC Analysis'!$R$14">
      <cdr:nvSpPr>
        <cdr:cNvPr id="6" name="TextBox 5"/>
        <cdr:cNvSpPr txBox="1"/>
      </cdr:nvSpPr>
      <cdr:spPr>
        <a:xfrm xmlns:a="http://schemas.openxmlformats.org/drawingml/2006/main">
          <a:off x="3657600" y="647699"/>
          <a:ext cx="1463040" cy="5486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bg1">
              <a:lumMod val="85000"/>
            </a:schemeClr>
          </a:solidFill>
        </a:ln>
      </cdr:spPr>
      <cdr:txBody>
        <a:bodyPr xmlns:a="http://schemas.openxmlformats.org/drawingml/2006/main" vertOverflow="clip" wrap="none" lIns="91440" tIns="0" rIns="0" bIns="0" rtlCol="0" anchor="ctr" anchorCtr="0"/>
        <a:lstStyle xmlns:a="http://schemas.openxmlformats.org/drawingml/2006/main"/>
        <a:p xmlns:a="http://schemas.openxmlformats.org/drawingml/2006/main">
          <a:fld id="{5F5FA3DC-68CF-433E-ABC9-8BD5B6EBDFF4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C Class
57,665 items
5.3% total cost ( $142k )</a:t>
          </a:fld>
          <a:endParaRPr lang="en-US" sz="9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0.57143</cdr:x>
      <cdr:y>0.17708</cdr:y>
    </cdr:from>
    <cdr:to>
      <cdr:x>0.74074</cdr:x>
      <cdr:y>0.51042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086100" y="485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0.00353</cdr:x>
      <cdr:y>0.00579</cdr:y>
    </cdr:from>
    <cdr:to>
      <cdr:x>0.99471</cdr:x>
      <cdr:y>0.09028</cdr:y>
    </cdr:to>
    <cdr:sp macro="" textlink="">
      <cdr:nvSpPr>
        <cdr:cNvPr id="8" name="TextBox 14"/>
        <cdr:cNvSpPr txBox="1"/>
      </cdr:nvSpPr>
      <cdr:spPr>
        <a:xfrm xmlns:a="http://schemas.openxmlformats.org/drawingml/2006/main">
          <a:off x="19050" y="15875"/>
          <a:ext cx="5353050" cy="2317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solidFill>
                <a:schemeClr val="tx1"/>
              </a:solidFill>
            </a:rPr>
            <a:t>ABC</a:t>
          </a:r>
          <a:r>
            <a:rPr lang="en-US" sz="1100" b="1" baseline="0">
              <a:solidFill>
                <a:schemeClr val="tx1"/>
              </a:solidFill>
            </a:rPr>
            <a:t> Inventory Analysis</a:t>
          </a:r>
          <a:endParaRPr lang="en-US" sz="1100" b="1">
            <a:solidFill>
              <a:schemeClr val="tx1"/>
            </a:solidFill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inventory" displayName="inventory" ref="B6:L4699" totalsRowShown="0">
  <tableColumns count="11">
    <tableColumn id="6" name="#" dataDxfId="10"/>
    <tableColumn id="1" name="Name"/>
    <tableColumn id="2" name="Unit Cost" dataDxfId="2" dataCellStyle="Currency"/>
    <tableColumn id="4" name="# Units" dataDxfId="0"/>
    <tableColumn id="5" name="Total Cost" dataDxfId="1" dataCellStyle="Currency">
      <calculatedColumnFormula>inventory[[#This Row],[Unit Cost]]*inventory[[#This Row],['# Units]]</calculatedColumnFormula>
    </tableColumn>
    <tableColumn id="3" name="Rank" dataDxfId="3">
      <calculatedColumnFormula>_xlfn.RANK.EQ(inventory[[#This Row],[Total Cost]],inventory[Total Cost],0)</calculatedColumnFormula>
    </tableColumn>
    <tableColumn id="7" name="c Units" dataDxfId="9">
      <calculatedColumnFormula>SUMIFS(inventory['# Units],inventory[Rank],"&lt;="&amp;inventory[[#This Row],['#]])</calculatedColumnFormula>
    </tableColumn>
    <tableColumn id="13" name="c Units %" dataDxfId="8" dataCellStyle="Percent">
      <calculatedColumnFormula>inventory[[#This Row],[c Units]]/MAX(inventory[c Units])</calculatedColumnFormula>
    </tableColumn>
    <tableColumn id="9" name="c Cost" dataDxfId="7" dataCellStyle="Currency">
      <calculatedColumnFormula>SUMIFS(inventory[Total Cost],inventory[Rank],"&lt;="&amp;inventory[[#This Row],['#]])</calculatedColumnFormula>
    </tableColumn>
    <tableColumn id="10" name="c Cost %" dataDxfId="6" dataCellStyle="Percent">
      <calculatedColumnFormula>inventory[[#This Row],[c Cost]]/MAX(inventory[c Cost])</calculatedColumnFormula>
    </tableColumn>
    <tableColumn id="12" name="Class" dataDxfId="5" dataCellStyle="Percent">
      <calculatedColumnFormula>IF(inventory[[#This Row],[c Units %]]&lt;=$O$7,$N$7,IF(inventory[[#This Row],[c Units %]]&lt;=$O$8,$N$8,$N$9))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4699"/>
  <sheetViews>
    <sheetView showGridLines="0" tabSelected="1" zoomScaleNormal="100" workbookViewId="0">
      <selection activeCell="X32" sqref="X32"/>
    </sheetView>
  </sheetViews>
  <sheetFormatPr defaultRowHeight="15" x14ac:dyDescent="0.25"/>
  <cols>
    <col min="1" max="1" width="3.85546875" customWidth="1"/>
    <col min="2" max="2" width="6" style="1" customWidth="1"/>
    <col min="3" max="3" width="35.42578125" customWidth="1"/>
    <col min="4" max="4" width="10.5703125" bestFit="1" customWidth="1"/>
    <col min="5" max="5" width="9.140625" customWidth="1"/>
    <col min="6" max="6" width="11.5703125" customWidth="1"/>
    <col min="7" max="7" width="5.28515625" customWidth="1"/>
    <col min="8" max="8" width="7" bestFit="1" customWidth="1"/>
    <col min="9" max="9" width="9" bestFit="1" customWidth="1"/>
    <col min="10" max="10" width="11.5703125" customWidth="1"/>
    <col min="11" max="11" width="8.140625" bestFit="1" customWidth="1"/>
    <col min="12" max="12" width="5.42578125" bestFit="1" customWidth="1"/>
    <col min="13" max="13" width="3.42578125" customWidth="1"/>
    <col min="14" max="14" width="18.85546875" customWidth="1"/>
    <col min="15" max="15" width="16.42578125" customWidth="1"/>
    <col min="16" max="16" width="14.28515625" bestFit="1" customWidth="1"/>
    <col min="17" max="17" width="11.28515625" bestFit="1" customWidth="1"/>
    <col min="18" max="18" width="10.5703125" bestFit="1" customWidth="1"/>
    <col min="19" max="19" width="9.5703125" bestFit="1" customWidth="1"/>
  </cols>
  <sheetData>
    <row r="1" spans="2:21" s="23" customFormat="1" ht="42.75" customHeight="1" x14ac:dyDescent="0.25">
      <c r="B1" s="22" t="s">
        <v>4715</v>
      </c>
    </row>
    <row r="6" spans="2:21" x14ac:dyDescent="0.25">
      <c r="B6" s="1" t="s">
        <v>4697</v>
      </c>
      <c r="C6" t="s">
        <v>0</v>
      </c>
      <c r="D6" s="1" t="s">
        <v>4694</v>
      </c>
      <c r="E6" s="3" t="s">
        <v>4693</v>
      </c>
      <c r="F6" s="13" t="s">
        <v>4695</v>
      </c>
      <c r="G6" s="12" t="s">
        <v>4696</v>
      </c>
      <c r="H6" s="12" t="s">
        <v>4706</v>
      </c>
      <c r="I6" s="12" t="s">
        <v>4714</v>
      </c>
      <c r="J6" s="12" t="s">
        <v>4707</v>
      </c>
      <c r="K6" s="12" t="s">
        <v>4708</v>
      </c>
      <c r="L6" s="12" t="s">
        <v>4713</v>
      </c>
      <c r="N6" s="6" t="s">
        <v>4700</v>
      </c>
      <c r="O6" s="7" t="s">
        <v>4703</v>
      </c>
      <c r="P6" s="16" t="s">
        <v>4705</v>
      </c>
      <c r="Q6" s="17" t="s">
        <v>4704</v>
      </c>
      <c r="R6" s="16" t="s">
        <v>4709</v>
      </c>
      <c r="S6" s="16" t="s">
        <v>4710</v>
      </c>
      <c r="T6" s="16" t="s">
        <v>4711</v>
      </c>
      <c r="U6" s="16" t="s">
        <v>4712</v>
      </c>
    </row>
    <row r="7" spans="2:21" x14ac:dyDescent="0.25">
      <c r="B7" s="1">
        <v>1</v>
      </c>
      <c r="C7" t="s">
        <v>1</v>
      </c>
      <c r="D7" s="2">
        <v>4266.1000000000004</v>
      </c>
      <c r="E7" s="15">
        <v>8</v>
      </c>
      <c r="F7" s="14">
        <f>inventory[[#This Row],[Unit Cost]]*inventory[[#This Row],['# Units]]</f>
        <v>34128.800000000003</v>
      </c>
      <c r="G7" s="8">
        <f>_xlfn.RANK.EQ(inventory[[#This Row],[Total Cost]],inventory[Total Cost],0)</f>
        <v>6</v>
      </c>
      <c r="H7" s="8">
        <f>SUMIFS(inventory['# Units],inventory[Rank],"&lt;="&amp;inventory[[#This Row],['#]])</f>
        <v>39</v>
      </c>
      <c r="I7" s="9">
        <f>inventory[[#This Row],[c Units]]/MAX(inventory[c Units])</f>
        <v>4.7342737138556413E-4</v>
      </c>
      <c r="J7" s="10">
        <f>SUMIFS(inventory[Total Cost],inventory[Rank],"&lt;="&amp;inventory[[#This Row],['#]])</f>
        <v>76631.100000000006</v>
      </c>
      <c r="K7" s="9">
        <f>inventory[[#This Row],[c Cost]]/MAX(inventory[c Cost])</f>
        <v>2.8946828050376891E-2</v>
      </c>
      <c r="L7" s="11" t="str">
        <f>IF(inventory[[#This Row],[c Units %]]&lt;=$O$7,$N$7,IF(inventory[[#This Row],[c Units %]]&lt;=$O$8,$N$8,$N$9))</f>
        <v>A</v>
      </c>
      <c r="N7" s="4" t="s">
        <v>4699</v>
      </c>
      <c r="O7" s="5">
        <v>0.1</v>
      </c>
      <c r="P7" s="18">
        <f>SUM(O7*SUM(inventory['# Units]),P6)</f>
        <v>8237.8000000000011</v>
      </c>
      <c r="Q7" s="19">
        <f>INDEX(inventory[c Cost],MATCH(P7,inventory[c Units]))/MAX(inventory[c Cost])</f>
        <v>0.79656931183162027</v>
      </c>
      <c r="R7" s="20">
        <f>O7*$P$9</f>
        <v>8237.8000000000011</v>
      </c>
      <c r="S7" s="20">
        <f>O8*$P$9</f>
        <v>16475.600000000002</v>
      </c>
      <c r="T7" s="21">
        <f>-SUM(-Q7,Q6)</f>
        <v>0.79656931183162027</v>
      </c>
      <c r="U7" s="21">
        <f>T8</f>
        <v>0.14995238932747201</v>
      </c>
    </row>
    <row r="8" spans="2:21" x14ac:dyDescent="0.25">
      <c r="B8" s="1">
        <v>2</v>
      </c>
      <c r="C8" t="s">
        <v>2</v>
      </c>
      <c r="D8" s="2">
        <v>3476.4</v>
      </c>
      <c r="E8" s="15">
        <v>10</v>
      </c>
      <c r="F8" s="14">
        <f>inventory[[#This Row],[Unit Cost]]*inventory[[#This Row],['# Units]]</f>
        <v>34764</v>
      </c>
      <c r="G8" s="8">
        <f>_xlfn.RANK.EQ(inventory[[#This Row],[Total Cost]],inventory[Total Cost],0)</f>
        <v>4</v>
      </c>
      <c r="H8" s="8">
        <f>SUMIFS(inventory['# Units],inventory[Rank],"&lt;="&amp;inventory[[#This Row],['#]])</f>
        <v>61</v>
      </c>
      <c r="I8" s="9">
        <f>inventory[[#This Row],[c Units]]/MAX(inventory[c Units])</f>
        <v>7.4048896550049767E-4</v>
      </c>
      <c r="J8" s="10">
        <f>SUMIFS(inventory[Total Cost],inventory[Rank],"&lt;="&amp;inventory[[#This Row],['#]])</f>
        <v>120818.1</v>
      </c>
      <c r="K8" s="9">
        <f>inventory[[#This Row],[c Cost]]/MAX(inventory[c Cost])</f>
        <v>4.5638138641794786E-2</v>
      </c>
      <c r="L8" s="11" t="str">
        <f>IF(inventory[[#This Row],[c Units %]]&lt;=$O$7,$N$7,IF(inventory[[#This Row],[c Units %]]&lt;=$O$8,$N$8,$N$9))</f>
        <v>A</v>
      </c>
      <c r="N8" s="4" t="s">
        <v>4701</v>
      </c>
      <c r="O8" s="5">
        <v>0.2</v>
      </c>
      <c r="P8" s="18">
        <f>SUM(O8*SUM(inventory['# Units]),P7)</f>
        <v>24713.4</v>
      </c>
      <c r="Q8" s="19">
        <f>INDEX(inventory[c Cost],MATCH(P8,inventory[c Units]))/MAX(inventory[c Cost])</f>
        <v>0.94652170115909229</v>
      </c>
      <c r="R8" s="20">
        <f>O8*$P$9</f>
        <v>16475.600000000002</v>
      </c>
      <c r="S8" s="20">
        <f t="shared" ref="S8:S9" si="0">O9*$P$9</f>
        <v>57664.6</v>
      </c>
      <c r="T8" s="21">
        <f>-SUM(-Q8,Q7)</f>
        <v>0.14995238932747201</v>
      </c>
      <c r="U8" s="21">
        <f>T9</f>
        <v>5.3478298840907712E-2</v>
      </c>
    </row>
    <row r="9" spans="2:21" x14ac:dyDescent="0.25">
      <c r="B9" s="1">
        <v>3</v>
      </c>
      <c r="C9" t="s">
        <v>3</v>
      </c>
      <c r="D9" s="2">
        <v>2636.4</v>
      </c>
      <c r="E9" s="15">
        <v>7</v>
      </c>
      <c r="F9" s="14">
        <f>inventory[[#This Row],[Unit Cost]]*inventory[[#This Row],['# Units]]</f>
        <v>18454.8</v>
      </c>
      <c r="G9" s="8">
        <f>_xlfn.RANK.EQ(inventory[[#This Row],[Total Cost]],inventory[Total Cost],0)</f>
        <v>18</v>
      </c>
      <c r="H9" s="8">
        <f>SUMIFS(inventory['# Units],inventory[Rank],"&lt;="&amp;inventory[[#This Row],['#]])</f>
        <v>91</v>
      </c>
      <c r="I9" s="9">
        <f>inventory[[#This Row],[c Units]]/MAX(inventory[c Units])</f>
        <v>1.1046638665663162E-3</v>
      </c>
      <c r="J9" s="10">
        <f>SUMIFS(inventory[Total Cost],inventory[Rank],"&lt;="&amp;inventory[[#This Row],['#]])</f>
        <v>156116.1</v>
      </c>
      <c r="K9" s="9">
        <f>inventory[[#This Row],[c Cost]]/MAX(inventory[c Cost])</f>
        <v>5.8971695598724845E-2</v>
      </c>
      <c r="L9" s="11" t="str">
        <f>IF(inventory[[#This Row],[c Units %]]&lt;=$O$7,$N$7,IF(inventory[[#This Row],[c Units %]]&lt;=$O$8,$N$8,$N$9))</f>
        <v>A</v>
      </c>
      <c r="N9" s="4" t="s">
        <v>4702</v>
      </c>
      <c r="O9" s="5">
        <v>0.7</v>
      </c>
      <c r="P9" s="18">
        <f>SUM(O9*SUM(inventory['# Units]),P8)</f>
        <v>82378</v>
      </c>
      <c r="Q9" s="19">
        <f>INDEX(inventory[c Cost],MATCH(P9,inventory[c Units]))/MAX(inventory[c Cost])</f>
        <v>1</v>
      </c>
      <c r="R9" s="20">
        <f>O9*$P$9</f>
        <v>57664.6</v>
      </c>
      <c r="S9" s="20">
        <f t="shared" si="0"/>
        <v>0</v>
      </c>
      <c r="T9" s="21">
        <f>-SUM(-Q9,Q8)</f>
        <v>5.3478298840907712E-2</v>
      </c>
      <c r="U9" s="21">
        <f>T10</f>
        <v>0</v>
      </c>
    </row>
    <row r="10" spans="2:21" x14ac:dyDescent="0.25">
      <c r="B10" s="1">
        <v>4</v>
      </c>
      <c r="C10" t="s">
        <v>4</v>
      </c>
      <c r="D10" s="2">
        <v>2537.3000000000002</v>
      </c>
      <c r="E10" s="15">
        <v>10</v>
      </c>
      <c r="F10" s="14">
        <f>inventory[[#This Row],[Unit Cost]]*inventory[[#This Row],['# Units]]</f>
        <v>25373</v>
      </c>
      <c r="G10" s="8">
        <f>_xlfn.RANK.EQ(inventory[[#This Row],[Total Cost]],inventory[Total Cost],0)</f>
        <v>10</v>
      </c>
      <c r="H10" s="8">
        <f>SUMIFS(inventory['# Units],inventory[Rank],"&lt;="&amp;inventory[[#This Row],['#]])</f>
        <v>101</v>
      </c>
      <c r="I10" s="9">
        <f>inventory[[#This Row],[c Units]]/MAX(inventory[c Units])</f>
        <v>1.2260555002549223E-3</v>
      </c>
      <c r="J10" s="10">
        <f>SUMIFS(inventory[Total Cost],inventory[Rank],"&lt;="&amp;inventory[[#This Row],['#]])</f>
        <v>190880.1</v>
      </c>
      <c r="K10" s="9">
        <f>inventory[[#This Row],[c Cost]]/MAX(inventory[c Cost])</f>
        <v>7.2103538027494654E-2</v>
      </c>
      <c r="L10" s="11" t="str">
        <f>IF(inventory[[#This Row],[c Units %]]&lt;=$O$7,$N$7,IF(inventory[[#This Row],[c Units %]]&lt;=$O$8,$N$8,$N$9))</f>
        <v>A</v>
      </c>
    </row>
    <row r="11" spans="2:21" x14ac:dyDescent="0.25">
      <c r="B11" s="1">
        <v>5</v>
      </c>
      <c r="C11" t="s">
        <v>5</v>
      </c>
      <c r="D11" s="2">
        <v>1761.3</v>
      </c>
      <c r="E11" s="15">
        <v>9</v>
      </c>
      <c r="F11" s="14">
        <f>inventory[[#This Row],[Unit Cost]]*inventory[[#This Row],['# Units]]</f>
        <v>15851.699999999999</v>
      </c>
      <c r="G11" s="8">
        <f>_xlfn.RANK.EQ(inventory[[#This Row],[Total Cost]],inventory[Total Cost],0)</f>
        <v>22</v>
      </c>
      <c r="H11" s="8">
        <f>SUMIFS(inventory['# Units],inventory[Rank],"&lt;="&amp;inventory[[#This Row],['#]])</f>
        <v>126</v>
      </c>
      <c r="I11" s="9">
        <f>inventory[[#This Row],[c Units]]/MAX(inventory[c Units])</f>
        <v>1.5295345844764379E-3</v>
      </c>
      <c r="J11" s="10">
        <f>SUMIFS(inventory[Total Cost],inventory[Rank],"&lt;="&amp;inventory[[#This Row],['#]])</f>
        <v>225537.6</v>
      </c>
      <c r="K11" s="9">
        <f>inventory[[#This Row],[c Cost]]/MAX(inventory[c Cost])</f>
        <v>8.5195150873401043E-2</v>
      </c>
      <c r="L11" s="11" t="str">
        <f>IF(inventory[[#This Row],[c Units %]]&lt;=$O$7,$N$7,IF(inventory[[#This Row],[c Units %]]&lt;=$O$8,$N$8,$N$9))</f>
        <v>A</v>
      </c>
      <c r="N11" s="24" t="s">
        <v>4716</v>
      </c>
      <c r="O11" s="25"/>
      <c r="P11" s="25"/>
      <c r="Q11" s="25"/>
      <c r="R11" s="26"/>
    </row>
    <row r="12" spans="2:21" x14ac:dyDescent="0.25">
      <c r="B12" s="1">
        <v>6</v>
      </c>
      <c r="C12" t="s">
        <v>6</v>
      </c>
      <c r="D12" s="2">
        <v>1064.0999999999999</v>
      </c>
      <c r="E12" s="15">
        <v>4</v>
      </c>
      <c r="F12" s="14">
        <f>inventory[[#This Row],[Unit Cost]]*inventory[[#This Row],['# Units]]</f>
        <v>4256.3999999999996</v>
      </c>
      <c r="G12" s="8">
        <f>_xlfn.RANK.EQ(inventory[[#This Row],[Total Cost]],inventory[Total Cost],0)</f>
        <v>156</v>
      </c>
      <c r="H12" s="8">
        <f>SUMIFS(inventory['# Units],inventory[Rank],"&lt;="&amp;inventory[[#This Row],['#]])</f>
        <v>134</v>
      </c>
      <c r="I12" s="9">
        <f>inventory[[#This Row],[c Units]]/MAX(inventory[c Units])</f>
        <v>1.6266478914273227E-3</v>
      </c>
      <c r="J12" s="10">
        <f>SUMIFS(inventory[Total Cost],inventory[Rank],"&lt;="&amp;inventory[[#This Row],['#]])</f>
        <v>259666.40000000002</v>
      </c>
      <c r="K12" s="9">
        <f>inventory[[#This Row],[c Cost]]/MAX(inventory[c Cost])</f>
        <v>9.8087051226726313E-2</v>
      </c>
      <c r="L12" s="11" t="str">
        <f>IF(inventory[[#This Row],[c Units %]]&lt;=$O$7,$N$7,IF(inventory[[#This Row],[c Units %]]&lt;=$O$8,$N$8,$N$9))</f>
        <v>A</v>
      </c>
      <c r="N12" s="4" t="str">
        <f>N7&amp;" Class"</f>
        <v>A Class</v>
      </c>
      <c r="O12" s="4" t="str">
        <f>TEXT(P7,"#,##")&amp;" items"</f>
        <v>8,238 items</v>
      </c>
      <c r="P12" s="4" t="str">
        <f>TEXT(Q7,"0.0%")&amp;" total cost ( "&amp;TEXT(MAX(inventory[c Cost])*Q7,"$#,##,")&amp;"k )"</f>
        <v>79.7% total cost ( $2,109k )</v>
      </c>
      <c r="Q12" s="4"/>
      <c r="R12" s="4" t="str">
        <f>N12&amp;CHAR(10)&amp;O12&amp;CHAR(10)&amp;P12</f>
        <v>A Class
8,238 items
79.7% total cost ( $2,109k )</v>
      </c>
      <c r="S12" t="s">
        <v>4698</v>
      </c>
    </row>
    <row r="13" spans="2:21" x14ac:dyDescent="0.25">
      <c r="B13" s="1">
        <v>7</v>
      </c>
      <c r="C13" t="s">
        <v>7</v>
      </c>
      <c r="D13" s="2">
        <v>1108.3</v>
      </c>
      <c r="E13" s="15">
        <v>8</v>
      </c>
      <c r="F13" s="14">
        <f>inventory[[#This Row],[Unit Cost]]*inventory[[#This Row],['# Units]]</f>
        <v>8866.4</v>
      </c>
      <c r="G13" s="8">
        <f>_xlfn.RANK.EQ(inventory[[#This Row],[Total Cost]],inventory[Total Cost],0)</f>
        <v>61</v>
      </c>
      <c r="H13" s="8">
        <f>SUMIFS(inventory['# Units],inventory[Rank],"&lt;="&amp;inventory[[#This Row],['#]])</f>
        <v>166</v>
      </c>
      <c r="I13" s="9">
        <f>inventory[[#This Row],[c Units]]/MAX(inventory[c Units])</f>
        <v>2.0151011192308626E-3</v>
      </c>
      <c r="J13" s="10">
        <f>SUMIFS(inventory[Total Cost],inventory[Rank],"&lt;="&amp;inventory[[#This Row],['#]])</f>
        <v>290178.40000000002</v>
      </c>
      <c r="K13" s="9">
        <f>inventory[[#This Row],[c Cost]]/MAX(inventory[c Cost])</f>
        <v>0.10961273228145604</v>
      </c>
      <c r="L13" s="11" t="str">
        <f>IF(inventory[[#This Row],[c Units %]]&lt;=$O$7,$N$7,IF(inventory[[#This Row],[c Units %]]&lt;=$O$8,$N$8,$N$9))</f>
        <v>A</v>
      </c>
      <c r="N13" s="4" t="str">
        <f t="shared" ref="N13:N14" si="1">N8&amp;" Class"</f>
        <v>B Class</v>
      </c>
      <c r="O13" s="4" t="str">
        <f>TEXT(P8-P7,"#,##")&amp;" items"</f>
        <v>16,476 items</v>
      </c>
      <c r="P13" s="4" t="str">
        <f>TEXT(Q8-Q7,"0.0%")&amp;" total cost ( "&amp;TEXT(MAX(inventory[c Cost])*(Q8-Q7),"$#,##,")&amp;"k )"</f>
        <v>15.0% total cost ( $397k )</v>
      </c>
      <c r="Q13" s="4"/>
      <c r="R13" s="4" t="str">
        <f t="shared" ref="R13:R14" si="2">N13&amp;CHAR(10)&amp;O13&amp;CHAR(10)&amp;P13</f>
        <v>B Class
16,476 items
15.0% total cost ( $397k )</v>
      </c>
      <c r="S13" t="s">
        <v>4698</v>
      </c>
    </row>
    <row r="14" spans="2:21" x14ac:dyDescent="0.25">
      <c r="B14" s="1">
        <v>8</v>
      </c>
      <c r="C14" t="s">
        <v>8</v>
      </c>
      <c r="D14" s="2">
        <v>1964.9</v>
      </c>
      <c r="E14" s="15">
        <v>39</v>
      </c>
      <c r="F14" s="14">
        <f>inventory[[#This Row],[Unit Cost]]*inventory[[#This Row],['# Units]]</f>
        <v>76631.100000000006</v>
      </c>
      <c r="G14" s="8">
        <f>_xlfn.RANK.EQ(inventory[[#This Row],[Total Cost]],inventory[Total Cost],0)</f>
        <v>1</v>
      </c>
      <c r="H14" s="8">
        <f>SUMIFS(inventory['# Units],inventory[Rank],"&lt;="&amp;inventory[[#This Row],['#]])</f>
        <v>195</v>
      </c>
      <c r="I14" s="9">
        <f>inventory[[#This Row],[c Units]]/MAX(inventory[c Units])</f>
        <v>2.3671368569278205E-3</v>
      </c>
      <c r="J14" s="10">
        <f>SUMIFS(inventory[Total Cost],inventory[Rank],"&lt;="&amp;inventory[[#This Row],['#]])</f>
        <v>316000</v>
      </c>
      <c r="K14" s="9">
        <f>inventory[[#This Row],[c Cost]]/MAX(inventory[c Cost])</f>
        <v>0.11936664962292198</v>
      </c>
      <c r="L14" s="11" t="str">
        <f>IF(inventory[[#This Row],[c Units %]]&lt;=$O$7,$N$7,IF(inventory[[#This Row],[c Units %]]&lt;=$O$8,$N$8,$N$9))</f>
        <v>A</v>
      </c>
      <c r="N14" s="4" t="str">
        <f t="shared" si="1"/>
        <v>C Class</v>
      </c>
      <c r="O14" s="4" t="str">
        <f>TEXT(P9-P8,"#,##")&amp;" items"</f>
        <v>57,665 items</v>
      </c>
      <c r="P14" s="4" t="str">
        <f>TEXT(Q9-Q8,"0.0%")&amp;" total cost ( "&amp;TEXT(MAX(inventory[c Cost])*(Q9-Q8),"$#,##,")&amp;"k )"</f>
        <v>5.3% total cost ( $142k )</v>
      </c>
      <c r="Q14" s="4"/>
      <c r="R14" s="4" t="str">
        <f t="shared" si="2"/>
        <v>C Class
57,665 items
5.3% total cost ( $142k )</v>
      </c>
      <c r="S14" t="s">
        <v>4698</v>
      </c>
    </row>
    <row r="15" spans="2:21" x14ac:dyDescent="0.25">
      <c r="B15" s="1">
        <v>9</v>
      </c>
      <c r="C15" t="s">
        <v>9</v>
      </c>
      <c r="D15" s="2">
        <v>2008.5</v>
      </c>
      <c r="E15" s="15">
        <v>22</v>
      </c>
      <c r="F15" s="14">
        <f>inventory[[#This Row],[Unit Cost]]*inventory[[#This Row],['# Units]]</f>
        <v>44187</v>
      </c>
      <c r="G15" s="8">
        <f>_xlfn.RANK.EQ(inventory[[#This Row],[Total Cost]],inventory[Total Cost],0)</f>
        <v>2</v>
      </c>
      <c r="H15" s="8">
        <f>SUMIFS(inventory['# Units],inventory[Rank],"&lt;="&amp;inventory[[#This Row],['#]])</f>
        <v>215</v>
      </c>
      <c r="I15" s="9">
        <f>inventory[[#This Row],[c Units]]/MAX(inventory[c Units])</f>
        <v>2.6099201243050328E-3</v>
      </c>
      <c r="J15" s="10">
        <f>SUMIFS(inventory[Total Cost],inventory[Rank],"&lt;="&amp;inventory[[#This Row],['#]])</f>
        <v>341420</v>
      </c>
      <c r="K15" s="9">
        <f>inventory[[#This Row],[c Cost]]/MAX(inventory[c Cost])</f>
        <v>0.12896886555144946</v>
      </c>
      <c r="L15" s="11" t="str">
        <f>IF(inventory[[#This Row],[c Units %]]&lt;=$O$7,$N$7,IF(inventory[[#This Row],[c Units %]]&lt;=$O$8,$N$8,$N$9))</f>
        <v>A</v>
      </c>
    </row>
    <row r="16" spans="2:21" x14ac:dyDescent="0.25">
      <c r="B16" s="1">
        <v>10</v>
      </c>
      <c r="C16" t="s">
        <v>10</v>
      </c>
      <c r="D16" s="2">
        <v>1422.2</v>
      </c>
      <c r="E16" s="15">
        <v>12</v>
      </c>
      <c r="F16" s="14">
        <f>inventory[[#This Row],[Unit Cost]]*inventory[[#This Row],['# Units]]</f>
        <v>17066.400000000001</v>
      </c>
      <c r="G16" s="8">
        <f>_xlfn.RANK.EQ(inventory[[#This Row],[Total Cost]],inventory[Total Cost],0)</f>
        <v>19</v>
      </c>
      <c r="H16" s="8">
        <f>SUMIFS(inventory['# Units],inventory[Rank],"&lt;="&amp;inventory[[#This Row],['#]])</f>
        <v>225</v>
      </c>
      <c r="I16" s="9">
        <f>inventory[[#This Row],[c Units]]/MAX(inventory[c Units])</f>
        <v>2.7313117579936389E-3</v>
      </c>
      <c r="J16" s="10">
        <f>SUMIFS(inventory[Total Cost],inventory[Rank],"&lt;="&amp;inventory[[#This Row],['#]])</f>
        <v>366793</v>
      </c>
      <c r="K16" s="9">
        <f>inventory[[#This Row],[c Cost]]/MAX(inventory[c Cost])</f>
        <v>0.13855332757955829</v>
      </c>
      <c r="L16" s="11" t="str">
        <f>IF(inventory[[#This Row],[c Units %]]&lt;=$O$7,$N$7,IF(inventory[[#This Row],[c Units %]]&lt;=$O$8,$N$8,$N$9))</f>
        <v>A</v>
      </c>
    </row>
    <row r="17" spans="2:12" x14ac:dyDescent="0.25">
      <c r="B17" s="1">
        <v>11</v>
      </c>
      <c r="C17" t="s">
        <v>11</v>
      </c>
      <c r="D17" s="2">
        <v>1356.4</v>
      </c>
      <c r="E17" s="15">
        <v>10</v>
      </c>
      <c r="F17" s="14">
        <f>inventory[[#This Row],[Unit Cost]]*inventory[[#This Row],['# Units]]</f>
        <v>13564</v>
      </c>
      <c r="G17" s="8">
        <f>_xlfn.RANK.EQ(inventory[[#This Row],[Total Cost]],inventory[Total Cost],0)</f>
        <v>32</v>
      </c>
      <c r="H17" s="8">
        <f>SUMIFS(inventory['# Units],inventory[Rank],"&lt;="&amp;inventory[[#This Row],['#]])</f>
        <v>244</v>
      </c>
      <c r="I17" s="9">
        <f>inventory[[#This Row],[c Units]]/MAX(inventory[c Units])</f>
        <v>2.9619558620019907E-3</v>
      </c>
      <c r="J17" s="10">
        <f>SUMIFS(inventory[Total Cost],inventory[Rank],"&lt;="&amp;inventory[[#This Row],['#]])</f>
        <v>389976.8</v>
      </c>
      <c r="K17" s="9">
        <f>inventory[[#This Row],[c Cost]]/MAX(inventory[c Cost])</f>
        <v>0.14731083559072253</v>
      </c>
      <c r="L17" s="11" t="str">
        <f>IF(inventory[[#This Row],[c Units %]]&lt;=$O$7,$N$7,IF(inventory[[#This Row],[c Units %]]&lt;=$O$8,$N$8,$N$9))</f>
        <v>A</v>
      </c>
    </row>
    <row r="18" spans="2:12" x14ac:dyDescent="0.25">
      <c r="B18" s="1">
        <v>12</v>
      </c>
      <c r="C18" t="s">
        <v>12</v>
      </c>
      <c r="D18" s="2">
        <v>921.8</v>
      </c>
      <c r="E18" s="15">
        <v>7</v>
      </c>
      <c r="F18" s="14">
        <f>inventory[[#This Row],[Unit Cost]]*inventory[[#This Row],['# Units]]</f>
        <v>6452.5999999999995</v>
      </c>
      <c r="G18" s="8">
        <f>_xlfn.RANK.EQ(inventory[[#This Row],[Total Cost]],inventory[Total Cost],0)</f>
        <v>99</v>
      </c>
      <c r="H18" s="8">
        <f>SUMIFS(inventory['# Units],inventory[Rank],"&lt;="&amp;inventory[[#This Row],['#]])</f>
        <v>269</v>
      </c>
      <c r="I18" s="9">
        <f>inventory[[#This Row],[c Units]]/MAX(inventory[c Units])</f>
        <v>3.2654349462235065E-3</v>
      </c>
      <c r="J18" s="10">
        <f>SUMIFS(inventory[Total Cost],inventory[Rank],"&lt;="&amp;inventory[[#This Row],['#]])</f>
        <v>412401.8</v>
      </c>
      <c r="K18" s="9">
        <f>inventory[[#This Row],[c Cost]]/MAX(inventory[c Cost])</f>
        <v>0.15578171254576692</v>
      </c>
      <c r="L18" s="11" t="str">
        <f>IF(inventory[[#This Row],[c Units %]]&lt;=$O$7,$N$7,IF(inventory[[#This Row],[c Units %]]&lt;=$O$8,$N$8,$N$9))</f>
        <v>A</v>
      </c>
    </row>
    <row r="19" spans="2:12" x14ac:dyDescent="0.25">
      <c r="B19" s="1">
        <v>13</v>
      </c>
      <c r="C19" t="s">
        <v>13</v>
      </c>
      <c r="D19" s="2">
        <v>1220.2</v>
      </c>
      <c r="E19" s="15">
        <v>19</v>
      </c>
      <c r="F19" s="14">
        <f>inventory[[#This Row],[Unit Cost]]*inventory[[#This Row],['# Units]]</f>
        <v>23183.8</v>
      </c>
      <c r="G19" s="8">
        <f>_xlfn.RANK.EQ(inventory[[#This Row],[Total Cost]],inventory[Total Cost],0)</f>
        <v>11</v>
      </c>
      <c r="H19" s="8">
        <f>SUMIFS(inventory['# Units],inventory[Rank],"&lt;="&amp;inventory[[#This Row],['#]])</f>
        <v>297</v>
      </c>
      <c r="I19" s="9">
        <f>inventory[[#This Row],[c Units]]/MAX(inventory[c Units])</f>
        <v>3.6053315205516034E-3</v>
      </c>
      <c r="J19" s="10">
        <f>SUMIFS(inventory[Total Cost],inventory[Rank],"&lt;="&amp;inventory[[#This Row],['#]])</f>
        <v>434801.8</v>
      </c>
      <c r="K19" s="9">
        <f>inventory[[#This Row],[c Cost]]/MAX(inventory[c Cost])</f>
        <v>0.16424314593675887</v>
      </c>
      <c r="L19" s="11" t="str">
        <f>IF(inventory[[#This Row],[c Units %]]&lt;=$O$7,$N$7,IF(inventory[[#This Row],[c Units %]]&lt;=$O$8,$N$8,$N$9))</f>
        <v>A</v>
      </c>
    </row>
    <row r="20" spans="2:12" x14ac:dyDescent="0.25">
      <c r="B20" s="1">
        <v>14</v>
      </c>
      <c r="C20" t="s">
        <v>14</v>
      </c>
      <c r="D20" s="2">
        <v>1386.3</v>
      </c>
      <c r="E20" s="15">
        <v>25</v>
      </c>
      <c r="F20" s="14">
        <f>inventory[[#This Row],[Unit Cost]]*inventory[[#This Row],['# Units]]</f>
        <v>34657.5</v>
      </c>
      <c r="G20" s="8">
        <f>_xlfn.RANK.EQ(inventory[[#This Row],[Total Cost]],inventory[Total Cost],0)</f>
        <v>5</v>
      </c>
      <c r="H20" s="8">
        <f>SUMIFS(inventory['# Units],inventory[Rank],"&lt;="&amp;inventory[[#This Row],['#]])</f>
        <v>335</v>
      </c>
      <c r="I20" s="9">
        <f>inventory[[#This Row],[c Units]]/MAX(inventory[c Units])</f>
        <v>4.0666197285683069E-3</v>
      </c>
      <c r="J20" s="10">
        <f>SUMIFS(inventory[Total Cost],inventory[Rank],"&lt;="&amp;inventory[[#This Row],['#]])</f>
        <v>456070.39999999997</v>
      </c>
      <c r="K20" s="9">
        <f>inventory[[#This Row],[c Cost]]/MAX(inventory[c Cost])</f>
        <v>0.17227720139299327</v>
      </c>
      <c r="L20" s="11" t="str">
        <f>IF(inventory[[#This Row],[c Units %]]&lt;=$O$7,$N$7,IF(inventory[[#This Row],[c Units %]]&lt;=$O$8,$N$8,$N$9))</f>
        <v>A</v>
      </c>
    </row>
    <row r="21" spans="2:12" x14ac:dyDescent="0.25">
      <c r="B21" s="1">
        <v>15</v>
      </c>
      <c r="C21" t="s">
        <v>15</v>
      </c>
      <c r="D21" s="2">
        <v>1271</v>
      </c>
      <c r="E21" s="15">
        <v>20</v>
      </c>
      <c r="F21" s="14">
        <f>inventory[[#This Row],[Unit Cost]]*inventory[[#This Row],['# Units]]</f>
        <v>25420</v>
      </c>
      <c r="G21" s="8">
        <f>_xlfn.RANK.EQ(inventory[[#This Row],[Total Cost]],inventory[Total Cost],0)</f>
        <v>9</v>
      </c>
      <c r="H21" s="8">
        <f>SUMIFS(inventory['# Units],inventory[Rank],"&lt;="&amp;inventory[[#This Row],['#]])</f>
        <v>370</v>
      </c>
      <c r="I21" s="9">
        <f>inventory[[#This Row],[c Units]]/MAX(inventory[c Units])</f>
        <v>4.4914904464784288E-3</v>
      </c>
      <c r="J21" s="10">
        <f>SUMIFS(inventory[Total Cost],inventory[Rank],"&lt;="&amp;inventory[[#This Row],['#]])</f>
        <v>476321.39999999997</v>
      </c>
      <c r="K21" s="9">
        <f>inventory[[#This Row],[c Cost]]/MAX(inventory[c Cost])</f>
        <v>0.17992686601803692</v>
      </c>
      <c r="L21" s="11" t="str">
        <f>IF(inventory[[#This Row],[c Units %]]&lt;=$O$7,$N$7,IF(inventory[[#This Row],[c Units %]]&lt;=$O$8,$N$8,$N$9))</f>
        <v>A</v>
      </c>
    </row>
    <row r="22" spans="2:12" x14ac:dyDescent="0.25">
      <c r="B22" s="1">
        <v>16</v>
      </c>
      <c r="C22" t="s">
        <v>16</v>
      </c>
      <c r="D22" s="2">
        <v>1176.5999999999999</v>
      </c>
      <c r="E22" s="15">
        <v>30</v>
      </c>
      <c r="F22" s="14">
        <f>inventory[[#This Row],[Unit Cost]]*inventory[[#This Row],['# Units]]</f>
        <v>35298</v>
      </c>
      <c r="G22" s="8">
        <f>_xlfn.RANK.EQ(inventory[[#This Row],[Total Cost]],inventory[Total Cost],0)</f>
        <v>3</v>
      </c>
      <c r="H22" s="8">
        <f>SUMIFS(inventory['# Units],inventory[Rank],"&lt;="&amp;inventory[[#This Row],['#]])</f>
        <v>402</v>
      </c>
      <c r="I22" s="9">
        <f>inventory[[#This Row],[c Units]]/MAX(inventory[c Units])</f>
        <v>4.8799436742819682E-3</v>
      </c>
      <c r="J22" s="10">
        <f>SUMIFS(inventory[Total Cost],inventory[Rank],"&lt;="&amp;inventory[[#This Row],['#]])</f>
        <v>495796.6</v>
      </c>
      <c r="K22" s="9">
        <f>inventory[[#This Row],[c Cost]]/MAX(inventory[c Cost])</f>
        <v>0.18728347796340505</v>
      </c>
      <c r="L22" s="11" t="str">
        <f>IF(inventory[[#This Row],[c Units %]]&lt;=$O$7,$N$7,IF(inventory[[#This Row],[c Units %]]&lt;=$O$8,$N$8,$N$9))</f>
        <v>A</v>
      </c>
    </row>
    <row r="23" spans="2:12" x14ac:dyDescent="0.25">
      <c r="B23" s="1">
        <v>17</v>
      </c>
      <c r="C23" t="s">
        <v>17</v>
      </c>
      <c r="D23" s="2">
        <v>973.1</v>
      </c>
      <c r="E23" s="15">
        <v>9</v>
      </c>
      <c r="F23" s="14">
        <f>inventory[[#This Row],[Unit Cost]]*inventory[[#This Row],['# Units]]</f>
        <v>8757.9</v>
      </c>
      <c r="G23" s="8">
        <f>_xlfn.RANK.EQ(inventory[[#This Row],[Total Cost]],inventory[Total Cost],0)</f>
        <v>63</v>
      </c>
      <c r="H23" s="8">
        <f>SUMIFS(inventory['# Units],inventory[Rank],"&lt;="&amp;inventory[[#This Row],['#]])</f>
        <v>419</v>
      </c>
      <c r="I23" s="9">
        <f>inventory[[#This Row],[c Units]]/MAX(inventory[c Units])</f>
        <v>5.0863094515525989E-3</v>
      </c>
      <c r="J23" s="10">
        <f>SUMIFS(inventory[Total Cost],inventory[Rank],"&lt;="&amp;inventory[[#This Row],['#]])</f>
        <v>514258.6</v>
      </c>
      <c r="K23" s="9">
        <f>inventory[[#This Row],[c Cost]]/MAX(inventory[c Cost])</f>
        <v>0.19425736114485564</v>
      </c>
      <c r="L23" s="11" t="str">
        <f>IF(inventory[[#This Row],[c Units %]]&lt;=$O$7,$N$7,IF(inventory[[#This Row],[c Units %]]&lt;=$O$8,$N$8,$N$9))</f>
        <v>A</v>
      </c>
    </row>
    <row r="24" spans="2:12" x14ac:dyDescent="0.25">
      <c r="B24" s="1">
        <v>18</v>
      </c>
      <c r="C24" t="s">
        <v>18</v>
      </c>
      <c r="D24" s="2">
        <v>1086</v>
      </c>
      <c r="E24" s="15">
        <v>17</v>
      </c>
      <c r="F24" s="14">
        <f>inventory[[#This Row],[Unit Cost]]*inventory[[#This Row],['# Units]]</f>
        <v>18462</v>
      </c>
      <c r="G24" s="8">
        <f>_xlfn.RANK.EQ(inventory[[#This Row],[Total Cost]],inventory[Total Cost],0)</f>
        <v>17</v>
      </c>
      <c r="H24" s="8">
        <f>SUMIFS(inventory['# Units],inventory[Rank],"&lt;="&amp;inventory[[#This Row],['#]])</f>
        <v>426</v>
      </c>
      <c r="I24" s="9">
        <f>inventory[[#This Row],[c Units]]/MAX(inventory[c Units])</f>
        <v>5.1712835951346235E-3</v>
      </c>
      <c r="J24" s="10">
        <f>SUMIFS(inventory[Total Cost],inventory[Rank],"&lt;="&amp;inventory[[#This Row],['#]])</f>
        <v>532713.39999999991</v>
      </c>
      <c r="K24" s="9">
        <f>inventory[[#This Row],[c Cost]]/MAX(inventory[c Cost])</f>
        <v>0.2012285245798591</v>
      </c>
      <c r="L24" s="11" t="str">
        <f>IF(inventory[[#This Row],[c Units %]]&lt;=$O$7,$N$7,IF(inventory[[#This Row],[c Units %]]&lt;=$O$8,$N$8,$N$9))</f>
        <v>A</v>
      </c>
    </row>
    <row r="25" spans="2:12" x14ac:dyDescent="0.25">
      <c r="B25" s="1">
        <v>19</v>
      </c>
      <c r="C25" t="s">
        <v>19</v>
      </c>
      <c r="D25" s="2">
        <v>953.8</v>
      </c>
      <c r="E25" s="15">
        <v>16</v>
      </c>
      <c r="F25" s="14">
        <f>inventory[[#This Row],[Unit Cost]]*inventory[[#This Row],['# Units]]</f>
        <v>15260.8</v>
      </c>
      <c r="G25" s="8">
        <f>_xlfn.RANK.EQ(inventory[[#This Row],[Total Cost]],inventory[Total Cost],0)</f>
        <v>26</v>
      </c>
      <c r="H25" s="8">
        <f>SUMIFS(inventory['# Units],inventory[Rank],"&lt;="&amp;inventory[[#This Row],['#]])</f>
        <v>438</v>
      </c>
      <c r="I25" s="9">
        <f>inventory[[#This Row],[c Units]]/MAX(inventory[c Units])</f>
        <v>5.3169535555609507E-3</v>
      </c>
      <c r="J25" s="10">
        <f>SUMIFS(inventory[Total Cost],inventory[Rank],"&lt;="&amp;inventory[[#This Row],['#]])</f>
        <v>549779.80000000005</v>
      </c>
      <c r="K25" s="9">
        <f>inventory[[#This Row],[c Cost]]/MAX(inventory[c Cost])</f>
        <v>0.207675230241646</v>
      </c>
      <c r="L25" s="11" t="str">
        <f>IF(inventory[[#This Row],[c Units %]]&lt;=$O$7,$N$7,IF(inventory[[#This Row],[c Units %]]&lt;=$O$8,$N$8,$N$9))</f>
        <v>A</v>
      </c>
    </row>
    <row r="26" spans="2:12" x14ac:dyDescent="0.25">
      <c r="B26" s="1">
        <v>20</v>
      </c>
      <c r="C26" t="s">
        <v>20</v>
      </c>
      <c r="D26" s="2">
        <v>841.1</v>
      </c>
      <c r="E26" s="15">
        <v>10</v>
      </c>
      <c r="F26" s="14">
        <f>inventory[[#This Row],[Unit Cost]]*inventory[[#This Row],['# Units]]</f>
        <v>8411</v>
      </c>
      <c r="G26" s="8">
        <f>_xlfn.RANK.EQ(inventory[[#This Row],[Total Cost]],inventory[Total Cost],0)</f>
        <v>68</v>
      </c>
      <c r="H26" s="8">
        <f>SUMIFS(inventory['# Units],inventory[Rank],"&lt;="&amp;inventory[[#This Row],['#]])</f>
        <v>468</v>
      </c>
      <c r="I26" s="9">
        <f>inventory[[#This Row],[c Units]]/MAX(inventory[c Units])</f>
        <v>5.6811284566267691E-3</v>
      </c>
      <c r="J26" s="10">
        <f>SUMIFS(inventory[Total Cost],inventory[Rank],"&lt;="&amp;inventory[[#This Row],['#]])</f>
        <v>566216.79999999993</v>
      </c>
      <c r="K26" s="9">
        <f>inventory[[#This Row],[c Cost]]/MAX(inventory[c Cost])</f>
        <v>0.21388418473484838</v>
      </c>
      <c r="L26" s="11" t="str">
        <f>IF(inventory[[#This Row],[c Units %]]&lt;=$O$7,$N$7,IF(inventory[[#This Row],[c Units %]]&lt;=$O$8,$N$8,$N$9))</f>
        <v>A</v>
      </c>
    </row>
    <row r="27" spans="2:12" x14ac:dyDescent="0.25">
      <c r="B27" s="1">
        <v>21</v>
      </c>
      <c r="C27" t="s">
        <v>21</v>
      </c>
      <c r="D27" s="2">
        <v>694.7</v>
      </c>
      <c r="E27" s="15">
        <v>7</v>
      </c>
      <c r="F27" s="14">
        <f>inventory[[#This Row],[Unit Cost]]*inventory[[#This Row],['# Units]]</f>
        <v>4862.9000000000005</v>
      </c>
      <c r="G27" s="8">
        <f>_xlfn.RANK.EQ(inventory[[#This Row],[Total Cost]],inventory[Total Cost],0)</f>
        <v>136</v>
      </c>
      <c r="H27" s="8">
        <f>SUMIFS(inventory['# Units],inventory[Rank],"&lt;="&amp;inventory[[#This Row],['#]])</f>
        <v>491</v>
      </c>
      <c r="I27" s="9">
        <f>inventory[[#This Row],[c Units]]/MAX(inventory[c Units])</f>
        <v>5.9603292141105638E-3</v>
      </c>
      <c r="J27" s="10">
        <f>SUMIFS(inventory[Total Cost],inventory[Rank],"&lt;="&amp;inventory[[#This Row],['#]])</f>
        <v>582450.19999999995</v>
      </c>
      <c r="K27" s="9">
        <f>inventory[[#This Row],[c Cost]]/MAX(inventory[c Cost])</f>
        <v>0.22001623084240768</v>
      </c>
      <c r="L27" s="11" t="str">
        <f>IF(inventory[[#This Row],[c Units %]]&lt;=$O$7,$N$7,IF(inventory[[#This Row],[c Units %]]&lt;=$O$8,$N$8,$N$9))</f>
        <v>A</v>
      </c>
    </row>
    <row r="28" spans="2:12" x14ac:dyDescent="0.25">
      <c r="B28" s="1">
        <v>22</v>
      </c>
      <c r="C28" t="s">
        <v>22</v>
      </c>
      <c r="D28" s="2">
        <v>953.5</v>
      </c>
      <c r="E28" s="15">
        <v>32</v>
      </c>
      <c r="F28" s="14">
        <f>inventory[[#This Row],[Unit Cost]]*inventory[[#This Row],['# Units]]</f>
        <v>30512</v>
      </c>
      <c r="G28" s="8">
        <f>_xlfn.RANK.EQ(inventory[[#This Row],[Total Cost]],inventory[Total Cost],0)</f>
        <v>7</v>
      </c>
      <c r="H28" s="8">
        <f>SUMIFS(inventory['# Units],inventory[Rank],"&lt;="&amp;inventory[[#This Row],['#]])</f>
        <v>500</v>
      </c>
      <c r="I28" s="9">
        <f>inventory[[#This Row],[c Units]]/MAX(inventory[c Units])</f>
        <v>6.0695816844303094E-3</v>
      </c>
      <c r="J28" s="10">
        <f>SUMIFS(inventory[Total Cost],inventory[Rank],"&lt;="&amp;inventory[[#This Row],['#]])</f>
        <v>598301.9</v>
      </c>
      <c r="K28" s="9">
        <f>inventory[[#This Row],[c Cost]]/MAX(inventory[c Cost])</f>
        <v>0.22600409261401427</v>
      </c>
      <c r="L28" s="11" t="str">
        <f>IF(inventory[[#This Row],[c Units %]]&lt;=$O$7,$N$7,IF(inventory[[#This Row],[c Units %]]&lt;=$O$8,$N$8,$N$9))</f>
        <v>A</v>
      </c>
    </row>
    <row r="29" spans="2:12" x14ac:dyDescent="0.25">
      <c r="B29" s="1">
        <v>23</v>
      </c>
      <c r="C29" t="s">
        <v>23</v>
      </c>
      <c r="D29" s="2">
        <v>817.2</v>
      </c>
      <c r="E29" s="15">
        <v>13</v>
      </c>
      <c r="F29" s="14">
        <f>inventory[[#This Row],[Unit Cost]]*inventory[[#This Row],['# Units]]</f>
        <v>10623.6</v>
      </c>
      <c r="G29" s="8">
        <f>_xlfn.RANK.EQ(inventory[[#This Row],[Total Cost]],inventory[Total Cost],0)</f>
        <v>47</v>
      </c>
      <c r="H29" s="8">
        <f>SUMIFS(inventory['# Units],inventory[Rank],"&lt;="&amp;inventory[[#This Row],['#]])</f>
        <v>524</v>
      </c>
      <c r="I29" s="9">
        <f>inventory[[#This Row],[c Units]]/MAX(inventory[c Units])</f>
        <v>6.3609216052829638E-3</v>
      </c>
      <c r="J29" s="10">
        <f>SUMIFS(inventory[Total Cost],inventory[Rank],"&lt;="&amp;inventory[[#This Row],['#]])</f>
        <v>614077.1</v>
      </c>
      <c r="K29" s="9">
        <f>inventory[[#This Row],[c Cost]]/MAX(inventory[c Cost])</f>
        <v>0.23196305707962034</v>
      </c>
      <c r="L29" s="11" t="str">
        <f>IF(inventory[[#This Row],[c Units %]]&lt;=$O$7,$N$7,IF(inventory[[#This Row],[c Units %]]&lt;=$O$8,$N$8,$N$9))</f>
        <v>A</v>
      </c>
    </row>
    <row r="30" spans="2:12" x14ac:dyDescent="0.25">
      <c r="B30" s="1">
        <v>24</v>
      </c>
      <c r="C30" t="s">
        <v>24</v>
      </c>
      <c r="D30" s="2">
        <v>897</v>
      </c>
      <c r="E30" s="15">
        <v>25</v>
      </c>
      <c r="F30" s="14">
        <f>inventory[[#This Row],[Unit Cost]]*inventory[[#This Row],['# Units]]</f>
        <v>22425</v>
      </c>
      <c r="G30" s="8">
        <f>_xlfn.RANK.EQ(inventory[[#This Row],[Total Cost]],inventory[Total Cost],0)</f>
        <v>12</v>
      </c>
      <c r="H30" s="8">
        <f>SUMIFS(inventory['# Units],inventory[Rank],"&lt;="&amp;inventory[[#This Row],['#]])</f>
        <v>555</v>
      </c>
      <c r="I30" s="9">
        <f>inventory[[#This Row],[c Units]]/MAX(inventory[c Units])</f>
        <v>6.7372356697176427E-3</v>
      </c>
      <c r="J30" s="10">
        <f>SUMIFS(inventory[Total Cost],inventory[Rank],"&lt;="&amp;inventory[[#This Row],['#]])</f>
        <v>629515.1</v>
      </c>
      <c r="K30" s="9">
        <f>inventory[[#This Row],[c Cost]]/MAX(inventory[c Cost])</f>
        <v>0.23779464675328701</v>
      </c>
      <c r="L30" s="11" t="str">
        <f>IF(inventory[[#This Row],[c Units %]]&lt;=$O$7,$N$7,IF(inventory[[#This Row],[c Units %]]&lt;=$O$8,$N$8,$N$9))</f>
        <v>A</v>
      </c>
    </row>
    <row r="31" spans="2:12" x14ac:dyDescent="0.25">
      <c r="B31" s="1">
        <v>25</v>
      </c>
      <c r="C31" t="s">
        <v>25</v>
      </c>
      <c r="D31" s="2">
        <v>696.4</v>
      </c>
      <c r="E31" s="15">
        <v>6</v>
      </c>
      <c r="F31" s="14">
        <f>inventory[[#This Row],[Unit Cost]]*inventory[[#This Row],['# Units]]</f>
        <v>4178.3999999999996</v>
      </c>
      <c r="G31" s="8">
        <f>_xlfn.RANK.EQ(inventory[[#This Row],[Total Cost]],inventory[Total Cost],0)</f>
        <v>158</v>
      </c>
      <c r="H31" s="8">
        <f>SUMIFS(inventory['# Units],inventory[Rank],"&lt;="&amp;inventory[[#This Row],['#]])</f>
        <v>578</v>
      </c>
      <c r="I31" s="9">
        <f>inventory[[#This Row],[c Units]]/MAX(inventory[c Units])</f>
        <v>7.0164364272014374E-3</v>
      </c>
      <c r="J31" s="10">
        <f>SUMIFS(inventory[Total Cost],inventory[Rank],"&lt;="&amp;inventory[[#This Row],['#]])</f>
        <v>644782.5</v>
      </c>
      <c r="K31" s="9">
        <f>inventory[[#This Row],[c Cost]]/MAX(inventory[c Cost])</f>
        <v>0.2435617935458598</v>
      </c>
      <c r="L31" s="11" t="str">
        <f>IF(inventory[[#This Row],[c Units %]]&lt;=$O$7,$N$7,IF(inventory[[#This Row],[c Units %]]&lt;=$O$8,$N$8,$N$9))</f>
        <v>A</v>
      </c>
    </row>
    <row r="32" spans="2:12" x14ac:dyDescent="0.25">
      <c r="B32" s="1">
        <v>26</v>
      </c>
      <c r="C32" t="s">
        <v>26</v>
      </c>
      <c r="D32" s="2">
        <v>890.4</v>
      </c>
      <c r="E32" s="15">
        <v>29</v>
      </c>
      <c r="F32" s="14">
        <f>inventory[[#This Row],[Unit Cost]]*inventory[[#This Row],['# Units]]</f>
        <v>25821.599999999999</v>
      </c>
      <c r="G32" s="8">
        <f>_xlfn.RANK.EQ(inventory[[#This Row],[Total Cost]],inventory[Total Cost],0)</f>
        <v>8</v>
      </c>
      <c r="H32" s="8">
        <f>SUMIFS(inventory['# Units],inventory[Rank],"&lt;="&amp;inventory[[#This Row],['#]])</f>
        <v>594</v>
      </c>
      <c r="I32" s="9">
        <f>inventory[[#This Row],[c Units]]/MAX(inventory[c Units])</f>
        <v>7.2106630411032067E-3</v>
      </c>
      <c r="J32" s="10">
        <f>SUMIFS(inventory[Total Cost],inventory[Rank],"&lt;="&amp;inventory[[#This Row],['#]])</f>
        <v>660043.29999999993</v>
      </c>
      <c r="K32" s="9">
        <f>inventory[[#This Row],[c Cost]]/MAX(inventory[c Cost])</f>
        <v>0.2493264472375227</v>
      </c>
      <c r="L32" s="11" t="str">
        <f>IF(inventory[[#This Row],[c Units %]]&lt;=$O$7,$N$7,IF(inventory[[#This Row],[c Units %]]&lt;=$O$8,$N$8,$N$9))</f>
        <v>A</v>
      </c>
    </row>
    <row r="33" spans="2:12" x14ac:dyDescent="0.25">
      <c r="B33" s="1">
        <v>27</v>
      </c>
      <c r="C33" t="s">
        <v>27</v>
      </c>
      <c r="D33" s="2">
        <v>748.4</v>
      </c>
      <c r="E33" s="15">
        <v>20</v>
      </c>
      <c r="F33" s="14">
        <f>inventory[[#This Row],[Unit Cost]]*inventory[[#This Row],['# Units]]</f>
        <v>14968</v>
      </c>
      <c r="G33" s="8">
        <f>_xlfn.RANK.EQ(inventory[[#This Row],[Total Cost]],inventory[Total Cost],0)</f>
        <v>28</v>
      </c>
      <c r="H33" s="8">
        <f>SUMIFS(inventory['# Units],inventory[Rank],"&lt;="&amp;inventory[[#This Row],['#]])</f>
        <v>635</v>
      </c>
      <c r="I33" s="9">
        <f>inventory[[#This Row],[c Units]]/MAX(inventory[c Units])</f>
        <v>7.7083687392264927E-3</v>
      </c>
      <c r="J33" s="10">
        <f>SUMIFS(inventory[Total Cost],inventory[Rank],"&lt;="&amp;inventory[[#This Row],['#]])</f>
        <v>675237.89999999991</v>
      </c>
      <c r="K33" s="9">
        <f>inventory[[#This Row],[c Cost]]/MAX(inventory[c Cost])</f>
        <v>0.25506609437157474</v>
      </c>
      <c r="L33" s="11" t="str">
        <f>IF(inventory[[#This Row],[c Units %]]&lt;=$O$7,$N$7,IF(inventory[[#This Row],[c Units %]]&lt;=$O$8,$N$8,$N$9))</f>
        <v>A</v>
      </c>
    </row>
    <row r="34" spans="2:12" x14ac:dyDescent="0.25">
      <c r="B34" s="1">
        <v>28</v>
      </c>
      <c r="C34" t="s">
        <v>28</v>
      </c>
      <c r="D34" s="2">
        <v>731.4</v>
      </c>
      <c r="E34" s="15">
        <v>15</v>
      </c>
      <c r="F34" s="14">
        <f>inventory[[#This Row],[Unit Cost]]*inventory[[#This Row],['# Units]]</f>
        <v>10971</v>
      </c>
      <c r="G34" s="8">
        <f>_xlfn.RANK.EQ(inventory[[#This Row],[Total Cost]],inventory[Total Cost],0)</f>
        <v>45</v>
      </c>
      <c r="H34" s="8">
        <f>SUMIFS(inventory['# Units],inventory[Rank],"&lt;="&amp;inventory[[#This Row],['#]])</f>
        <v>655</v>
      </c>
      <c r="I34" s="9">
        <f>inventory[[#This Row],[c Units]]/MAX(inventory[c Units])</f>
        <v>7.951152006603705E-3</v>
      </c>
      <c r="J34" s="10">
        <f>SUMIFS(inventory[Total Cost],inventory[Rank],"&lt;="&amp;inventory[[#This Row],['#]])</f>
        <v>690205.89999999991</v>
      </c>
      <c r="K34" s="9">
        <f>inventory[[#This Row],[c Cost]]/MAX(inventory[c Cost])</f>
        <v>0.26072014504105545</v>
      </c>
      <c r="L34" s="11" t="str">
        <f>IF(inventory[[#This Row],[c Units %]]&lt;=$O$7,$N$7,IF(inventory[[#This Row],[c Units %]]&lt;=$O$8,$N$8,$N$9))</f>
        <v>A</v>
      </c>
    </row>
    <row r="35" spans="2:12" x14ac:dyDescent="0.25">
      <c r="B35" s="1">
        <v>29</v>
      </c>
      <c r="C35" t="s">
        <v>29</v>
      </c>
      <c r="D35" s="2">
        <v>800</v>
      </c>
      <c r="E35" s="15">
        <v>28</v>
      </c>
      <c r="F35" s="14">
        <f>inventory[[#This Row],[Unit Cost]]*inventory[[#This Row],['# Units]]</f>
        <v>22400</v>
      </c>
      <c r="G35" s="8">
        <f>_xlfn.RANK.EQ(inventory[[#This Row],[Total Cost]],inventory[Total Cost],0)</f>
        <v>13</v>
      </c>
      <c r="H35" s="8">
        <f>SUMIFS(inventory['# Units],inventory[Rank],"&lt;="&amp;inventory[[#This Row],['#]])</f>
        <v>679</v>
      </c>
      <c r="I35" s="9">
        <f>inventory[[#This Row],[c Units]]/MAX(inventory[c Units])</f>
        <v>8.2424919274563593E-3</v>
      </c>
      <c r="J35" s="10">
        <f>SUMIFS(inventory[Total Cost],inventory[Rank],"&lt;="&amp;inventory[[#This Row],['#]])</f>
        <v>704260.29999999993</v>
      </c>
      <c r="K35" s="9">
        <f>inventory[[#This Row],[c Cost]]/MAX(inventory[c Cost])</f>
        <v>0.26602909010580356</v>
      </c>
      <c r="L35" s="11" t="str">
        <f>IF(inventory[[#This Row],[c Units %]]&lt;=$O$7,$N$7,IF(inventory[[#This Row],[c Units %]]&lt;=$O$8,$N$8,$N$9))</f>
        <v>A</v>
      </c>
    </row>
    <row r="36" spans="2:12" x14ac:dyDescent="0.25">
      <c r="B36" s="1">
        <v>30</v>
      </c>
      <c r="C36" t="s">
        <v>30</v>
      </c>
      <c r="D36" s="2">
        <v>683.7</v>
      </c>
      <c r="E36" s="15">
        <v>13</v>
      </c>
      <c r="F36" s="14">
        <f>inventory[[#This Row],[Unit Cost]]*inventory[[#This Row],['# Units]]</f>
        <v>8888.1</v>
      </c>
      <c r="G36" s="8">
        <f>_xlfn.RANK.EQ(inventory[[#This Row],[Total Cost]],inventory[Total Cost],0)</f>
        <v>59</v>
      </c>
      <c r="H36" s="8">
        <f>SUMIFS(inventory['# Units],inventory[Rank],"&lt;="&amp;inventory[[#This Row],['#]])</f>
        <v>703</v>
      </c>
      <c r="I36" s="9">
        <f>inventory[[#This Row],[c Units]]/MAX(inventory[c Units])</f>
        <v>8.5338318483090137E-3</v>
      </c>
      <c r="J36" s="10">
        <f>SUMIFS(inventory[Total Cost],inventory[Rank],"&lt;="&amp;inventory[[#This Row],['#]])</f>
        <v>718242.7</v>
      </c>
      <c r="K36" s="9">
        <f>inventory[[#This Row],[c Cost]]/MAX(inventory[c Cost])</f>
        <v>0.27131083770608061</v>
      </c>
      <c r="L36" s="11" t="str">
        <f>IF(inventory[[#This Row],[c Units %]]&lt;=$O$7,$N$7,IF(inventory[[#This Row],[c Units %]]&lt;=$O$8,$N$8,$N$9))</f>
        <v>A</v>
      </c>
    </row>
    <row r="37" spans="2:12" x14ac:dyDescent="0.25">
      <c r="B37" s="1">
        <v>31</v>
      </c>
      <c r="C37" t="s">
        <v>31</v>
      </c>
      <c r="D37" s="2">
        <v>705.8</v>
      </c>
      <c r="E37" s="15">
        <v>23</v>
      </c>
      <c r="F37" s="14">
        <f>inventory[[#This Row],[Unit Cost]]*inventory[[#This Row],['# Units]]</f>
        <v>16233.4</v>
      </c>
      <c r="G37" s="8">
        <f>_xlfn.RANK.EQ(inventory[[#This Row],[Total Cost]],inventory[Total Cost],0)</f>
        <v>21</v>
      </c>
      <c r="H37" s="8">
        <f>SUMIFS(inventory['# Units],inventory[Rank],"&lt;="&amp;inventory[[#This Row],['#]])</f>
        <v>728</v>
      </c>
      <c r="I37" s="9">
        <f>inventory[[#This Row],[c Units]]/MAX(inventory[c Units])</f>
        <v>8.8373109325305295E-3</v>
      </c>
      <c r="J37" s="10">
        <f>SUMIFS(inventory[Total Cost],inventory[Rank],"&lt;="&amp;inventory[[#This Row],['#]])</f>
        <v>731897.7</v>
      </c>
      <c r="K37" s="9">
        <f>inventory[[#This Row],[c Cost]]/MAX(inventory[c Cost])</f>
        <v>0.27646891239152677</v>
      </c>
      <c r="L37" s="11" t="str">
        <f>IF(inventory[[#This Row],[c Units %]]&lt;=$O$7,$N$7,IF(inventory[[#This Row],[c Units %]]&lt;=$O$8,$N$8,$N$9))</f>
        <v>A</v>
      </c>
    </row>
    <row r="38" spans="2:12" x14ac:dyDescent="0.25">
      <c r="B38" s="1">
        <v>32</v>
      </c>
      <c r="C38" t="s">
        <v>32</v>
      </c>
      <c r="D38" s="2">
        <v>285.89999999999998</v>
      </c>
      <c r="E38" s="15">
        <v>8</v>
      </c>
      <c r="F38" s="14">
        <f>inventory[[#This Row],[Unit Cost]]*inventory[[#This Row],['# Units]]</f>
        <v>2287.1999999999998</v>
      </c>
      <c r="G38" s="8">
        <f>_xlfn.RANK.EQ(inventory[[#This Row],[Total Cost]],inventory[Total Cost],0)</f>
        <v>259</v>
      </c>
      <c r="H38" s="8">
        <f>SUMIFS(inventory['# Units],inventory[Rank],"&lt;="&amp;inventory[[#This Row],['#]])</f>
        <v>738</v>
      </c>
      <c r="I38" s="9">
        <f>inventory[[#This Row],[c Units]]/MAX(inventory[c Units])</f>
        <v>8.9587025662191365E-3</v>
      </c>
      <c r="J38" s="10">
        <f>SUMIFS(inventory[Total Cost],inventory[Rank],"&lt;="&amp;inventory[[#This Row],['#]])</f>
        <v>745461.7</v>
      </c>
      <c r="K38" s="9">
        <f>inventory[[#This Row],[c Cost]]/MAX(inventory[c Cost])</f>
        <v>0.28159261250382206</v>
      </c>
      <c r="L38" s="11" t="str">
        <f>IF(inventory[[#This Row],[c Units %]]&lt;=$O$7,$N$7,IF(inventory[[#This Row],[c Units %]]&lt;=$O$8,$N$8,$N$9))</f>
        <v>A</v>
      </c>
    </row>
    <row r="39" spans="2:12" x14ac:dyDescent="0.25">
      <c r="B39" s="1">
        <v>33</v>
      </c>
      <c r="C39" t="s">
        <v>33</v>
      </c>
      <c r="D39" s="2">
        <v>607.1</v>
      </c>
      <c r="E39" s="15">
        <v>13</v>
      </c>
      <c r="F39" s="14">
        <f>inventory[[#This Row],[Unit Cost]]*inventory[[#This Row],['# Units]]</f>
        <v>7892.3</v>
      </c>
      <c r="G39" s="8">
        <f>_xlfn.RANK.EQ(inventory[[#This Row],[Total Cost]],inventory[Total Cost],0)</f>
        <v>78</v>
      </c>
      <c r="H39" s="8">
        <f>SUMIFS(inventory['# Units],inventory[Rank],"&lt;="&amp;inventory[[#This Row],['#]])</f>
        <v>761</v>
      </c>
      <c r="I39" s="9">
        <f>inventory[[#This Row],[c Units]]/MAX(inventory[c Units])</f>
        <v>9.2379033237029312E-3</v>
      </c>
      <c r="J39" s="10">
        <f>SUMIFS(inventory[Total Cost],inventory[Rank],"&lt;="&amp;inventory[[#This Row],['#]])</f>
        <v>758999.5</v>
      </c>
      <c r="K39" s="9">
        <f>inventory[[#This Row],[c Cost]]/MAX(inventory[c Cost])</f>
        <v>0.28670641576099043</v>
      </c>
      <c r="L39" s="11" t="str">
        <f>IF(inventory[[#This Row],[c Units %]]&lt;=$O$7,$N$7,IF(inventory[[#This Row],[c Units %]]&lt;=$O$8,$N$8,$N$9))</f>
        <v>A</v>
      </c>
    </row>
    <row r="40" spans="2:12" x14ac:dyDescent="0.25">
      <c r="B40" s="1">
        <v>34</v>
      </c>
      <c r="C40" t="s">
        <v>34</v>
      </c>
      <c r="D40" s="2">
        <v>657.3</v>
      </c>
      <c r="E40" s="15">
        <v>24</v>
      </c>
      <c r="F40" s="14">
        <f>inventory[[#This Row],[Unit Cost]]*inventory[[#This Row],['# Units]]</f>
        <v>15775.199999999999</v>
      </c>
      <c r="G40" s="8">
        <f>_xlfn.RANK.EQ(inventory[[#This Row],[Total Cost]],inventory[Total Cost],0)</f>
        <v>23</v>
      </c>
      <c r="H40" s="8">
        <f>SUMIFS(inventory['# Units],inventory[Rank],"&lt;="&amp;inventory[[#This Row],['#]])</f>
        <v>799</v>
      </c>
      <c r="I40" s="9">
        <f>inventory[[#This Row],[c Units]]/MAX(inventory[c Units])</f>
        <v>9.6991915317196347E-3</v>
      </c>
      <c r="J40" s="10">
        <f>SUMIFS(inventory[Total Cost],inventory[Rank],"&lt;="&amp;inventory[[#This Row],['#]])</f>
        <v>772500.9</v>
      </c>
      <c r="K40" s="9">
        <f>inventory[[#This Row],[c Cost]]/MAX(inventory[c Cost])</f>
        <v>0.29180646918889841</v>
      </c>
      <c r="L40" s="11" t="str">
        <f>IF(inventory[[#This Row],[c Units %]]&lt;=$O$7,$N$7,IF(inventory[[#This Row],[c Units %]]&lt;=$O$8,$N$8,$N$9))</f>
        <v>A</v>
      </c>
    </row>
    <row r="41" spans="2:12" x14ac:dyDescent="0.25">
      <c r="B41" s="1">
        <v>35</v>
      </c>
      <c r="C41" t="s">
        <v>35</v>
      </c>
      <c r="D41" s="2">
        <v>646.29999999999995</v>
      </c>
      <c r="E41" s="15">
        <v>17</v>
      </c>
      <c r="F41" s="14">
        <f>inventory[[#This Row],[Unit Cost]]*inventory[[#This Row],['# Units]]</f>
        <v>10987.099999999999</v>
      </c>
      <c r="G41" s="8">
        <f>_xlfn.RANK.EQ(inventory[[#This Row],[Total Cost]],inventory[Total Cost],0)</f>
        <v>44</v>
      </c>
      <c r="H41" s="8">
        <f>SUMIFS(inventory['# Units],inventory[Rank],"&lt;="&amp;inventory[[#This Row],['#]])</f>
        <v>833</v>
      </c>
      <c r="I41" s="9">
        <f>inventory[[#This Row],[c Units]]/MAX(inventory[c Units])</f>
        <v>1.0111923086260894E-2</v>
      </c>
      <c r="J41" s="10">
        <f>SUMIFS(inventory[Total Cost],inventory[Rank],"&lt;="&amp;inventory[[#This Row],['#]])</f>
        <v>785349.5</v>
      </c>
      <c r="K41" s="9">
        <f>inventory[[#This Row],[c Cost]]/MAX(inventory[c Cost])</f>
        <v>0.29665993227226889</v>
      </c>
      <c r="L41" s="11" t="str">
        <f>IF(inventory[[#This Row],[c Units %]]&lt;=$O$7,$N$7,IF(inventory[[#This Row],[c Units %]]&lt;=$O$8,$N$8,$N$9))</f>
        <v>A</v>
      </c>
    </row>
    <row r="42" spans="2:12" x14ac:dyDescent="0.25">
      <c r="B42" s="1">
        <v>36</v>
      </c>
      <c r="C42" t="s">
        <v>36</v>
      </c>
      <c r="D42" s="2">
        <v>608.70000000000005</v>
      </c>
      <c r="E42" s="15">
        <v>15</v>
      </c>
      <c r="F42" s="14">
        <f>inventory[[#This Row],[Unit Cost]]*inventory[[#This Row],['# Units]]</f>
        <v>9130.5</v>
      </c>
      <c r="G42" s="8">
        <f>_xlfn.RANK.EQ(inventory[[#This Row],[Total Cost]],inventory[Total Cost],0)</f>
        <v>55</v>
      </c>
      <c r="H42" s="8">
        <f>SUMIFS(inventory['# Units],inventory[Rank],"&lt;="&amp;inventory[[#This Row],['#]])</f>
        <v>856</v>
      </c>
      <c r="I42" s="9">
        <f>inventory[[#This Row],[c Units]]/MAX(inventory[c Units])</f>
        <v>1.0391123843744689E-2</v>
      </c>
      <c r="J42" s="10">
        <f>SUMIFS(inventory[Total Cost],inventory[Rank],"&lt;="&amp;inventory[[#This Row],['#]])</f>
        <v>798146.7</v>
      </c>
      <c r="K42" s="9">
        <f>inventory[[#This Row],[c Cost]]/MAX(inventory[c Cost])</f>
        <v>0.30149397938794753</v>
      </c>
      <c r="L42" s="11" t="str">
        <f>IF(inventory[[#This Row],[c Units %]]&lt;=$O$7,$N$7,IF(inventory[[#This Row],[c Units %]]&lt;=$O$8,$N$8,$N$9))</f>
        <v>A</v>
      </c>
    </row>
    <row r="43" spans="2:12" x14ac:dyDescent="0.25">
      <c r="B43" s="1">
        <v>37</v>
      </c>
      <c r="C43" t="s">
        <v>37</v>
      </c>
      <c r="D43" s="2">
        <v>582.6</v>
      </c>
      <c r="E43" s="15">
        <v>24</v>
      </c>
      <c r="F43" s="14">
        <f>inventory[[#This Row],[Unit Cost]]*inventory[[#This Row],['# Units]]</f>
        <v>13982.400000000001</v>
      </c>
      <c r="G43" s="8">
        <f>_xlfn.RANK.EQ(inventory[[#This Row],[Total Cost]],inventory[Total Cost],0)</f>
        <v>30</v>
      </c>
      <c r="H43" s="8">
        <f>SUMIFS(inventory['# Units],inventory[Rank],"&lt;="&amp;inventory[[#This Row],['#]])</f>
        <v>883</v>
      </c>
      <c r="I43" s="9">
        <f>inventory[[#This Row],[c Units]]/MAX(inventory[c Units])</f>
        <v>1.0718881254703926E-2</v>
      </c>
      <c r="J43" s="10">
        <f>SUMIFS(inventory[Total Cost],inventory[Rank],"&lt;="&amp;inventory[[#This Row],['#]])</f>
        <v>810761.1</v>
      </c>
      <c r="K43" s="9">
        <f>inventory[[#This Row],[c Cost]]/MAX(inventory[c Cost])</f>
        <v>0.30625897516327472</v>
      </c>
      <c r="L43" s="11" t="str">
        <f>IF(inventory[[#This Row],[c Units %]]&lt;=$O$7,$N$7,IF(inventory[[#This Row],[c Units %]]&lt;=$O$8,$N$8,$N$9))</f>
        <v>A</v>
      </c>
    </row>
    <row r="44" spans="2:12" x14ac:dyDescent="0.25">
      <c r="B44" s="1">
        <v>38</v>
      </c>
      <c r="C44" t="s">
        <v>38</v>
      </c>
      <c r="D44" s="2">
        <v>533.70000000000005</v>
      </c>
      <c r="E44" s="15">
        <v>11</v>
      </c>
      <c r="F44" s="14">
        <f>inventory[[#This Row],[Unit Cost]]*inventory[[#This Row],['# Units]]</f>
        <v>5870.7000000000007</v>
      </c>
      <c r="G44" s="8">
        <f>_xlfn.RANK.EQ(inventory[[#This Row],[Total Cost]],inventory[Total Cost],0)</f>
        <v>109</v>
      </c>
      <c r="H44" s="8">
        <f>SUMIFS(inventory['# Units],inventory[Rank],"&lt;="&amp;inventory[[#This Row],['#]])</f>
        <v>913</v>
      </c>
      <c r="I44" s="9">
        <f>inventory[[#This Row],[c Units]]/MAX(inventory[c Units])</f>
        <v>1.1083056155769745E-2</v>
      </c>
      <c r="J44" s="10">
        <f>SUMIFS(inventory[Total Cost],inventory[Rank],"&lt;="&amp;inventory[[#This Row],['#]])</f>
        <v>823112.1</v>
      </c>
      <c r="K44" s="9">
        <f>inventory[[#This Row],[c Cost]]/MAX(inventory[c Cost])</f>
        <v>0.31092447354774533</v>
      </c>
      <c r="L44" s="11" t="str">
        <f>IF(inventory[[#This Row],[c Units %]]&lt;=$O$7,$N$7,IF(inventory[[#This Row],[c Units %]]&lt;=$O$8,$N$8,$N$9))</f>
        <v>A</v>
      </c>
    </row>
    <row r="45" spans="2:12" x14ac:dyDescent="0.25">
      <c r="B45" s="1">
        <v>39</v>
      </c>
      <c r="C45" t="s">
        <v>39</v>
      </c>
      <c r="D45" s="2">
        <v>663.8</v>
      </c>
      <c r="E45" s="15">
        <v>23</v>
      </c>
      <c r="F45" s="14">
        <f>inventory[[#This Row],[Unit Cost]]*inventory[[#This Row],['# Units]]</f>
        <v>15267.4</v>
      </c>
      <c r="G45" s="8">
        <f>_xlfn.RANK.EQ(inventory[[#This Row],[Total Cost]],inventory[Total Cost],0)</f>
        <v>25</v>
      </c>
      <c r="H45" s="8">
        <f>SUMIFS(inventory['# Units],inventory[Rank],"&lt;="&amp;inventory[[#This Row],['#]])</f>
        <v>947</v>
      </c>
      <c r="I45" s="9">
        <f>inventory[[#This Row],[c Units]]/MAX(inventory[c Units])</f>
        <v>1.1495787710311005E-2</v>
      </c>
      <c r="J45" s="10">
        <f>SUMIFS(inventory[Total Cost],inventory[Rank],"&lt;="&amp;inventory[[#This Row],['#]])</f>
        <v>834692.5</v>
      </c>
      <c r="K45" s="9">
        <f>inventory[[#This Row],[c Cost]]/MAX(inventory[c Cost])</f>
        <v>0.31529888351386332</v>
      </c>
      <c r="L45" s="11" t="str">
        <f>IF(inventory[[#This Row],[c Units %]]&lt;=$O$7,$N$7,IF(inventory[[#This Row],[c Units %]]&lt;=$O$8,$N$8,$N$9))</f>
        <v>A</v>
      </c>
    </row>
    <row r="46" spans="2:12" x14ac:dyDescent="0.25">
      <c r="B46" s="1">
        <v>40</v>
      </c>
      <c r="C46" t="s">
        <v>40</v>
      </c>
      <c r="D46" s="2">
        <v>547.9</v>
      </c>
      <c r="E46" s="15">
        <v>30</v>
      </c>
      <c r="F46" s="14">
        <f>inventory[[#This Row],[Unit Cost]]*inventory[[#This Row],['# Units]]</f>
        <v>16437</v>
      </c>
      <c r="G46" s="8">
        <f>_xlfn.RANK.EQ(inventory[[#This Row],[Total Cost]],inventory[Total Cost],0)</f>
        <v>20</v>
      </c>
      <c r="H46" s="8">
        <f>SUMIFS(inventory['# Units],inventory[Rank],"&lt;="&amp;inventory[[#This Row],['#]])</f>
        <v>983</v>
      </c>
      <c r="I46" s="9">
        <f>inventory[[#This Row],[c Units]]/MAX(inventory[c Units])</f>
        <v>1.1932797591589987E-2</v>
      </c>
      <c r="J46" s="10">
        <f>SUMIFS(inventory[Total Cost],inventory[Rank],"&lt;="&amp;inventory[[#This Row],['#]])</f>
        <v>846057.7</v>
      </c>
      <c r="K46" s="9">
        <f>inventory[[#This Row],[c Cost]]/MAX(inventory[c Cost])</f>
        <v>0.31959200328061782</v>
      </c>
      <c r="L46" s="11" t="str">
        <f>IF(inventory[[#This Row],[c Units %]]&lt;=$O$7,$N$7,IF(inventory[[#This Row],[c Units %]]&lt;=$O$8,$N$8,$N$9))</f>
        <v>A</v>
      </c>
    </row>
    <row r="47" spans="2:12" x14ac:dyDescent="0.25">
      <c r="B47" s="1">
        <v>41</v>
      </c>
      <c r="C47" t="s">
        <v>41</v>
      </c>
      <c r="D47" s="2">
        <v>603.70000000000005</v>
      </c>
      <c r="E47" s="15">
        <v>16</v>
      </c>
      <c r="F47" s="14">
        <f>inventory[[#This Row],[Unit Cost]]*inventory[[#This Row],['# Units]]</f>
        <v>9659.2000000000007</v>
      </c>
      <c r="G47" s="8">
        <f>_xlfn.RANK.EQ(inventory[[#This Row],[Total Cost]],inventory[Total Cost],0)</f>
        <v>50</v>
      </c>
      <c r="H47" s="8">
        <f>SUMIFS(inventory['# Units],inventory[Rank],"&lt;="&amp;inventory[[#This Row],['#]])</f>
        <v>1004</v>
      </c>
      <c r="I47" s="9">
        <f>inventory[[#This Row],[c Units]]/MAX(inventory[c Units])</f>
        <v>1.2187720022336061E-2</v>
      </c>
      <c r="J47" s="10">
        <f>SUMIFS(inventory[Total Cost],inventory[Rank],"&lt;="&amp;inventory[[#This Row],['#]])</f>
        <v>857368.29999999993</v>
      </c>
      <c r="K47" s="9">
        <f>inventory[[#This Row],[c Cost]]/MAX(inventory[c Cost])</f>
        <v>0.32386449830348185</v>
      </c>
      <c r="L47" s="11" t="str">
        <f>IF(inventory[[#This Row],[c Units %]]&lt;=$O$7,$N$7,IF(inventory[[#This Row],[c Units %]]&lt;=$O$8,$N$8,$N$9))</f>
        <v>A</v>
      </c>
    </row>
    <row r="48" spans="2:12" x14ac:dyDescent="0.25">
      <c r="B48" s="1">
        <v>42</v>
      </c>
      <c r="C48" t="s">
        <v>42</v>
      </c>
      <c r="D48" s="2">
        <v>538.6</v>
      </c>
      <c r="E48" s="15">
        <v>21</v>
      </c>
      <c r="F48" s="14">
        <f>inventory[[#This Row],[Unit Cost]]*inventory[[#This Row],['# Units]]</f>
        <v>11310.6</v>
      </c>
      <c r="G48" s="8">
        <f>_xlfn.RANK.EQ(inventory[[#This Row],[Total Cost]],inventory[Total Cost],0)</f>
        <v>41</v>
      </c>
      <c r="H48" s="8">
        <f>SUMIFS(inventory['# Units],inventory[Rank],"&lt;="&amp;inventory[[#This Row],['#]])</f>
        <v>1024</v>
      </c>
      <c r="I48" s="9">
        <f>inventory[[#This Row],[c Units]]/MAX(inventory[c Units])</f>
        <v>1.2430503289713273E-2</v>
      </c>
      <c r="J48" s="10">
        <f>SUMIFS(inventory[Total Cost],inventory[Rank],"&lt;="&amp;inventory[[#This Row],['#]])</f>
        <v>868574.29999999993</v>
      </c>
      <c r="K48" s="9">
        <f>inventory[[#This Row],[c Cost]]/MAX(inventory[c Cost])</f>
        <v>0.32809748145435036</v>
      </c>
      <c r="L48" s="11" t="str">
        <f>IF(inventory[[#This Row],[c Units %]]&lt;=$O$7,$N$7,IF(inventory[[#This Row],[c Units %]]&lt;=$O$8,$N$8,$N$9))</f>
        <v>A</v>
      </c>
    </row>
    <row r="49" spans="2:12" x14ac:dyDescent="0.25">
      <c r="B49" s="1">
        <v>43</v>
      </c>
      <c r="C49" t="s">
        <v>43</v>
      </c>
      <c r="D49" s="2">
        <v>608.6</v>
      </c>
      <c r="E49" s="15">
        <v>32</v>
      </c>
      <c r="F49" s="14">
        <f>inventory[[#This Row],[Unit Cost]]*inventory[[#This Row],['# Units]]</f>
        <v>19475.2</v>
      </c>
      <c r="G49" s="8">
        <f>_xlfn.RANK.EQ(inventory[[#This Row],[Total Cost]],inventory[Total Cost],0)</f>
        <v>16</v>
      </c>
      <c r="H49" s="8">
        <f>SUMIFS(inventory['# Units],inventory[Rank],"&lt;="&amp;inventory[[#This Row],['#]])</f>
        <v>1056</v>
      </c>
      <c r="I49" s="9">
        <f>inventory[[#This Row],[c Units]]/MAX(inventory[c Units])</f>
        <v>1.2818956517516814E-2</v>
      </c>
      <c r="J49" s="10">
        <f>SUMIFS(inventory[Total Cost],inventory[Rank],"&lt;="&amp;inventory[[#This Row],['#]])</f>
        <v>879726.29999999993</v>
      </c>
      <c r="K49" s="9">
        <f>inventory[[#This Row],[c Cost]]/MAX(inventory[c Cost])</f>
        <v>0.33231006650686568</v>
      </c>
      <c r="L49" s="11" t="str">
        <f>IF(inventory[[#This Row],[c Units %]]&lt;=$O$7,$N$7,IF(inventory[[#This Row],[c Units %]]&lt;=$O$8,$N$8,$N$9))</f>
        <v>A</v>
      </c>
    </row>
    <row r="50" spans="2:12" x14ac:dyDescent="0.25">
      <c r="B50" s="1">
        <v>44</v>
      </c>
      <c r="C50" t="s">
        <v>44</v>
      </c>
      <c r="D50" s="2">
        <v>584.6</v>
      </c>
      <c r="E50" s="15">
        <v>13</v>
      </c>
      <c r="F50" s="14">
        <f>inventory[[#This Row],[Unit Cost]]*inventory[[#This Row],['# Units]]</f>
        <v>7599.8</v>
      </c>
      <c r="G50" s="8">
        <f>_xlfn.RANK.EQ(inventory[[#This Row],[Total Cost]],inventory[Total Cost],0)</f>
        <v>83</v>
      </c>
      <c r="H50" s="8">
        <f>SUMIFS(inventory['# Units],inventory[Rank],"&lt;="&amp;inventory[[#This Row],['#]])</f>
        <v>1073</v>
      </c>
      <c r="I50" s="9">
        <f>inventory[[#This Row],[c Units]]/MAX(inventory[c Units])</f>
        <v>1.3025322294787443E-2</v>
      </c>
      <c r="J50" s="10">
        <f>SUMIFS(inventory[Total Cost],inventory[Rank],"&lt;="&amp;inventory[[#This Row],['#]])</f>
        <v>890713.39999999991</v>
      </c>
      <c r="K50" s="9">
        <f>inventory[[#This Row],[c Cost]]/MAX(inventory[c Cost])</f>
        <v>0.33646036181089101</v>
      </c>
      <c r="L50" s="11" t="str">
        <f>IF(inventory[[#This Row],[c Units %]]&lt;=$O$7,$N$7,IF(inventory[[#This Row],[c Units %]]&lt;=$O$8,$N$8,$N$9))</f>
        <v>A</v>
      </c>
    </row>
    <row r="51" spans="2:12" x14ac:dyDescent="0.25">
      <c r="B51" s="1">
        <v>45</v>
      </c>
      <c r="C51" t="s">
        <v>45</v>
      </c>
      <c r="D51" s="2">
        <v>529.79999999999995</v>
      </c>
      <c r="E51" s="15">
        <v>16</v>
      </c>
      <c r="F51" s="14">
        <f>inventory[[#This Row],[Unit Cost]]*inventory[[#This Row],['# Units]]</f>
        <v>8476.7999999999993</v>
      </c>
      <c r="G51" s="8">
        <f>_xlfn.RANK.EQ(inventory[[#This Row],[Total Cost]],inventory[Total Cost],0)</f>
        <v>66</v>
      </c>
      <c r="H51" s="8">
        <f>SUMIFS(inventory['# Units],inventory[Rank],"&lt;="&amp;inventory[[#This Row],['#]])</f>
        <v>1088</v>
      </c>
      <c r="I51" s="9">
        <f>inventory[[#This Row],[c Units]]/MAX(inventory[c Units])</f>
        <v>1.3207409745320352E-2</v>
      </c>
      <c r="J51" s="10">
        <f>SUMIFS(inventory[Total Cost],inventory[Rank],"&lt;="&amp;inventory[[#This Row],['#]])</f>
        <v>901684.39999999991</v>
      </c>
      <c r="K51" s="9">
        <f>inventory[[#This Row],[c Cost]]/MAX(inventory[c Cost])</f>
        <v>0.34060457545966655</v>
      </c>
      <c r="L51" s="11" t="str">
        <f>IF(inventory[[#This Row],[c Units %]]&lt;=$O$7,$N$7,IF(inventory[[#This Row],[c Units %]]&lt;=$O$8,$N$8,$N$9))</f>
        <v>A</v>
      </c>
    </row>
    <row r="52" spans="2:12" x14ac:dyDescent="0.25">
      <c r="B52" s="1">
        <v>46</v>
      </c>
      <c r="C52" t="s">
        <v>46</v>
      </c>
      <c r="D52" s="2">
        <v>588.6</v>
      </c>
      <c r="E52" s="15">
        <v>23</v>
      </c>
      <c r="F52" s="14">
        <f>inventory[[#This Row],[Unit Cost]]*inventory[[#This Row],['# Units]]</f>
        <v>13537.800000000001</v>
      </c>
      <c r="G52" s="8">
        <f>_xlfn.RANK.EQ(inventory[[#This Row],[Total Cost]],inventory[Total Cost],0)</f>
        <v>33</v>
      </c>
      <c r="H52" s="8">
        <f>SUMIFS(inventory['# Units],inventory[Rank],"&lt;="&amp;inventory[[#This Row],['#]])</f>
        <v>1108</v>
      </c>
      <c r="I52" s="9">
        <f>inventory[[#This Row],[c Units]]/MAX(inventory[c Units])</f>
        <v>1.3450193012697564E-2</v>
      </c>
      <c r="J52" s="10">
        <f>SUMIFS(inventory[Total Cost],inventory[Rank],"&lt;="&amp;inventory[[#This Row],['#]])</f>
        <v>912390.39999999991</v>
      </c>
      <c r="K52" s="9">
        <f>inventory[[#This Row],[c Cost]]/MAX(inventory[c Cost])</f>
        <v>0.34464868732948617</v>
      </c>
      <c r="L52" s="11" t="str">
        <f>IF(inventory[[#This Row],[c Units %]]&lt;=$O$7,$N$7,IF(inventory[[#This Row],[c Units %]]&lt;=$O$8,$N$8,$N$9))</f>
        <v>A</v>
      </c>
    </row>
    <row r="53" spans="2:12" x14ac:dyDescent="0.25">
      <c r="B53" s="1">
        <v>47</v>
      </c>
      <c r="C53" t="s">
        <v>47</v>
      </c>
      <c r="D53" s="2">
        <v>560.29999999999995</v>
      </c>
      <c r="E53" s="15">
        <v>20</v>
      </c>
      <c r="F53" s="14">
        <f>inventory[[#This Row],[Unit Cost]]*inventory[[#This Row],['# Units]]</f>
        <v>11206</v>
      </c>
      <c r="G53" s="8">
        <f>_xlfn.RANK.EQ(inventory[[#This Row],[Total Cost]],inventory[Total Cost],0)</f>
        <v>42</v>
      </c>
      <c r="H53" s="8">
        <f>SUMIFS(inventory['# Units],inventory[Rank],"&lt;="&amp;inventory[[#This Row],['#]])</f>
        <v>1121</v>
      </c>
      <c r="I53" s="9">
        <f>inventory[[#This Row],[c Units]]/MAX(inventory[c Units])</f>
        <v>1.3608002136492752E-2</v>
      </c>
      <c r="J53" s="10">
        <f>SUMIFS(inventory[Total Cost],inventory[Rank],"&lt;="&amp;inventory[[#This Row],['#]])</f>
        <v>923013.99999999988</v>
      </c>
      <c r="K53" s="9">
        <f>inventory[[#This Row],[c Cost]]/MAX(inventory[c Cost])</f>
        <v>0.34866167321218894</v>
      </c>
      <c r="L53" s="11" t="str">
        <f>IF(inventory[[#This Row],[c Units %]]&lt;=$O$7,$N$7,IF(inventory[[#This Row],[c Units %]]&lt;=$O$8,$N$8,$N$9))</f>
        <v>A</v>
      </c>
    </row>
    <row r="54" spans="2:12" x14ac:dyDescent="0.25">
      <c r="B54" s="1">
        <v>48</v>
      </c>
      <c r="C54" t="s">
        <v>48</v>
      </c>
      <c r="D54" s="2">
        <v>559.70000000000005</v>
      </c>
      <c r="E54" s="15">
        <v>38</v>
      </c>
      <c r="F54" s="14">
        <f>inventory[[#This Row],[Unit Cost]]*inventory[[#This Row],['# Units]]</f>
        <v>21268.600000000002</v>
      </c>
      <c r="G54" s="8">
        <f>_xlfn.RANK.EQ(inventory[[#This Row],[Total Cost]],inventory[Total Cost],0)</f>
        <v>14</v>
      </c>
      <c r="H54" s="8">
        <f>SUMIFS(inventory['# Units],inventory[Rank],"&lt;="&amp;inventory[[#This Row],['#]])</f>
        <v>1143</v>
      </c>
      <c r="I54" s="9">
        <f>inventory[[#This Row],[c Units]]/MAX(inventory[c Units])</f>
        <v>1.3875063730607687E-2</v>
      </c>
      <c r="J54" s="10">
        <f>SUMIFS(inventory[Total Cost],inventory[Rank],"&lt;="&amp;inventory[[#This Row],['#]])</f>
        <v>933065.79999999993</v>
      </c>
      <c r="K54" s="9">
        <f>inventory[[#This Row],[c Cost]]/MAX(inventory[c Cost])</f>
        <v>0.35245866589788416</v>
      </c>
      <c r="L54" s="11" t="str">
        <f>IF(inventory[[#This Row],[c Units %]]&lt;=$O$7,$N$7,IF(inventory[[#This Row],[c Units %]]&lt;=$O$8,$N$8,$N$9))</f>
        <v>A</v>
      </c>
    </row>
    <row r="55" spans="2:12" x14ac:dyDescent="0.25">
      <c r="B55" s="1">
        <v>49</v>
      </c>
      <c r="C55" t="s">
        <v>49</v>
      </c>
      <c r="D55" s="2">
        <v>585.6</v>
      </c>
      <c r="E55" s="15">
        <v>24</v>
      </c>
      <c r="F55" s="14">
        <f>inventory[[#This Row],[Unit Cost]]*inventory[[#This Row],['# Units]]</f>
        <v>14054.400000000001</v>
      </c>
      <c r="G55" s="8">
        <f>_xlfn.RANK.EQ(inventory[[#This Row],[Total Cost]],inventory[Total Cost],0)</f>
        <v>29</v>
      </c>
      <c r="H55" s="8">
        <f>SUMIFS(inventory['# Units],inventory[Rank],"&lt;="&amp;inventory[[#This Row],['#]])</f>
        <v>1169</v>
      </c>
      <c r="I55" s="9">
        <f>inventory[[#This Row],[c Units]]/MAX(inventory[c Units])</f>
        <v>1.4190681978198063E-2</v>
      </c>
      <c r="J55" s="10">
        <f>SUMIFS(inventory[Total Cost],inventory[Rank],"&lt;="&amp;inventory[[#This Row],['#]])</f>
        <v>942919.79999999993</v>
      </c>
      <c r="K55" s="9">
        <f>inventory[[#This Row],[c Cost]]/MAX(inventory[c Cost])</f>
        <v>0.35618094110479642</v>
      </c>
      <c r="L55" s="11" t="str">
        <f>IF(inventory[[#This Row],[c Units %]]&lt;=$O$7,$N$7,IF(inventory[[#This Row],[c Units %]]&lt;=$O$8,$N$8,$N$9))</f>
        <v>A</v>
      </c>
    </row>
    <row r="56" spans="2:12" x14ac:dyDescent="0.25">
      <c r="B56" s="1">
        <v>50</v>
      </c>
      <c r="C56" t="s">
        <v>50</v>
      </c>
      <c r="D56" s="2">
        <v>523.20000000000005</v>
      </c>
      <c r="E56" s="15">
        <v>12</v>
      </c>
      <c r="F56" s="14">
        <f>inventory[[#This Row],[Unit Cost]]*inventory[[#This Row],['# Units]]</f>
        <v>6278.4000000000005</v>
      </c>
      <c r="G56" s="8">
        <f>_xlfn.RANK.EQ(inventory[[#This Row],[Total Cost]],inventory[Total Cost],0)</f>
        <v>101</v>
      </c>
      <c r="H56" s="8">
        <f>SUMIFS(inventory['# Units],inventory[Rank],"&lt;="&amp;inventory[[#This Row],['#]])</f>
        <v>1185</v>
      </c>
      <c r="I56" s="9">
        <f>inventory[[#This Row],[c Units]]/MAX(inventory[c Units])</f>
        <v>1.4384908592099833E-2</v>
      </c>
      <c r="J56" s="10">
        <f>SUMIFS(inventory[Total Cost],inventory[Rank],"&lt;="&amp;inventory[[#This Row],['#]])</f>
        <v>952578.99999999988</v>
      </c>
      <c r="K56" s="9">
        <f>inventory[[#This Row],[c Cost]]/MAX(inventory[c Cost])</f>
        <v>0.35982963206061197</v>
      </c>
      <c r="L56" s="11" t="str">
        <f>IF(inventory[[#This Row],[c Units %]]&lt;=$O$7,$N$7,IF(inventory[[#This Row],[c Units %]]&lt;=$O$8,$N$8,$N$9))</f>
        <v>A</v>
      </c>
    </row>
    <row r="57" spans="2:12" x14ac:dyDescent="0.25">
      <c r="B57" s="1">
        <v>51</v>
      </c>
      <c r="C57" t="s">
        <v>51</v>
      </c>
      <c r="D57" s="2">
        <v>578.6</v>
      </c>
      <c r="E57" s="15">
        <v>35</v>
      </c>
      <c r="F57" s="14">
        <f>inventory[[#This Row],[Unit Cost]]*inventory[[#This Row],['# Units]]</f>
        <v>20251</v>
      </c>
      <c r="G57" s="8">
        <f>_xlfn.RANK.EQ(inventory[[#This Row],[Total Cost]],inventory[Total Cost],0)</f>
        <v>15</v>
      </c>
      <c r="H57" s="8">
        <f>SUMIFS(inventory['# Units],inventory[Rank],"&lt;="&amp;inventory[[#This Row],['#]])</f>
        <v>1216</v>
      </c>
      <c r="I57" s="9">
        <f>inventory[[#This Row],[c Units]]/MAX(inventory[c Units])</f>
        <v>1.4761222656534512E-2</v>
      </c>
      <c r="J57" s="10">
        <f>SUMIFS(inventory[Total Cost],inventory[Rank],"&lt;="&amp;inventory[[#This Row],['#]])</f>
        <v>962192.09999999986</v>
      </c>
      <c r="K57" s="9">
        <f>inventory[[#This Row],[c Cost]]/MAX(inventory[c Cost])</f>
        <v>0.36346090908431489</v>
      </c>
      <c r="L57" s="11" t="str">
        <f>IF(inventory[[#This Row],[c Units %]]&lt;=$O$7,$N$7,IF(inventory[[#This Row],[c Units %]]&lt;=$O$8,$N$8,$N$9))</f>
        <v>A</v>
      </c>
    </row>
    <row r="58" spans="2:12" x14ac:dyDescent="0.25">
      <c r="B58" s="1">
        <v>52</v>
      </c>
      <c r="C58" t="s">
        <v>52</v>
      </c>
      <c r="D58" s="2">
        <v>546.20000000000005</v>
      </c>
      <c r="E58" s="15">
        <v>25</v>
      </c>
      <c r="F58" s="14">
        <f>inventory[[#This Row],[Unit Cost]]*inventory[[#This Row],['# Units]]</f>
        <v>13655.000000000002</v>
      </c>
      <c r="G58" s="8">
        <f>_xlfn.RANK.EQ(inventory[[#This Row],[Total Cost]],inventory[Total Cost],0)</f>
        <v>31</v>
      </c>
      <c r="H58" s="8">
        <f>SUMIFS(inventory['# Units],inventory[Rank],"&lt;="&amp;inventory[[#This Row],['#]])</f>
        <v>1238</v>
      </c>
      <c r="I58" s="9">
        <f>inventory[[#This Row],[c Units]]/MAX(inventory[c Units])</f>
        <v>1.5028284250649445E-2</v>
      </c>
      <c r="J58" s="10">
        <f>SUMIFS(inventory[Total Cost],inventory[Rank],"&lt;="&amp;inventory[[#This Row],['#]])</f>
        <v>971726.89999999991</v>
      </c>
      <c r="K58" s="9">
        <f>inventory[[#This Row],[c Cost]]/MAX(inventory[c Cost])</f>
        <v>0.36706260886540548</v>
      </c>
      <c r="L58" s="11" t="str">
        <f>IF(inventory[[#This Row],[c Units %]]&lt;=$O$7,$N$7,IF(inventory[[#This Row],[c Units %]]&lt;=$O$8,$N$8,$N$9))</f>
        <v>A</v>
      </c>
    </row>
    <row r="59" spans="2:12" x14ac:dyDescent="0.25">
      <c r="B59" s="1">
        <v>53</v>
      </c>
      <c r="C59" t="s">
        <v>53</v>
      </c>
      <c r="D59" s="2">
        <v>556.4</v>
      </c>
      <c r="E59" s="15">
        <v>23</v>
      </c>
      <c r="F59" s="14">
        <f>inventory[[#This Row],[Unit Cost]]*inventory[[#This Row],['# Units]]</f>
        <v>12797.199999999999</v>
      </c>
      <c r="G59" s="8">
        <f>_xlfn.RANK.EQ(inventory[[#This Row],[Total Cost]],inventory[Total Cost],0)</f>
        <v>36</v>
      </c>
      <c r="H59" s="8">
        <f>SUMIFS(inventory['# Units],inventory[Rank],"&lt;="&amp;inventory[[#This Row],['#]])</f>
        <v>1267</v>
      </c>
      <c r="I59" s="9">
        <f>inventory[[#This Row],[c Units]]/MAX(inventory[c Units])</f>
        <v>1.5380319988346403E-2</v>
      </c>
      <c r="J59" s="10">
        <f>SUMIFS(inventory[Total Cost],inventory[Rank],"&lt;="&amp;inventory[[#This Row],['#]])</f>
        <v>981122.89999999991</v>
      </c>
      <c r="K59" s="9">
        <f>inventory[[#This Row],[c Cost]]/MAX(inventory[c Cost])</f>
        <v>0.37061187797887696</v>
      </c>
      <c r="L59" s="11" t="str">
        <f>IF(inventory[[#This Row],[c Units %]]&lt;=$O$7,$N$7,IF(inventory[[#This Row],[c Units %]]&lt;=$O$8,$N$8,$N$9))</f>
        <v>A</v>
      </c>
    </row>
    <row r="60" spans="2:12" x14ac:dyDescent="0.25">
      <c r="B60" s="1">
        <v>54</v>
      </c>
      <c r="C60" t="s">
        <v>54</v>
      </c>
      <c r="D60" s="2">
        <v>535.29999999999995</v>
      </c>
      <c r="E60" s="15">
        <v>20</v>
      </c>
      <c r="F60" s="14">
        <f>inventory[[#This Row],[Unit Cost]]*inventory[[#This Row],['# Units]]</f>
        <v>10706</v>
      </c>
      <c r="G60" s="8">
        <f>_xlfn.RANK.EQ(inventory[[#This Row],[Total Cost]],inventory[Total Cost],0)</f>
        <v>46</v>
      </c>
      <c r="H60" s="8">
        <f>SUMIFS(inventory['# Units],inventory[Rank],"&lt;="&amp;inventory[[#This Row],['#]])</f>
        <v>1291</v>
      </c>
      <c r="I60" s="9">
        <f>inventory[[#This Row],[c Units]]/MAX(inventory[c Units])</f>
        <v>1.5671659909199057E-2</v>
      </c>
      <c r="J60" s="10">
        <f>SUMIFS(inventory[Total Cost],inventory[Rank],"&lt;="&amp;inventory[[#This Row],['#]])</f>
        <v>990365.29999999993</v>
      </c>
      <c r="K60" s="9">
        <f>inventory[[#This Row],[c Cost]]/MAX(inventory[c Cost])</f>
        <v>0.37410312583481015</v>
      </c>
      <c r="L60" s="11" t="str">
        <f>IF(inventory[[#This Row],[c Units %]]&lt;=$O$7,$N$7,IF(inventory[[#This Row],[c Units %]]&lt;=$O$8,$N$8,$N$9))</f>
        <v>A</v>
      </c>
    </row>
    <row r="61" spans="2:12" x14ac:dyDescent="0.25">
      <c r="B61" s="1">
        <v>55</v>
      </c>
      <c r="C61" t="s">
        <v>55</v>
      </c>
      <c r="D61" s="2">
        <v>446.6</v>
      </c>
      <c r="E61" s="15">
        <v>12</v>
      </c>
      <c r="F61" s="14">
        <f>inventory[[#This Row],[Unit Cost]]*inventory[[#This Row],['# Units]]</f>
        <v>5359.2000000000007</v>
      </c>
      <c r="G61" s="8">
        <f>_xlfn.RANK.EQ(inventory[[#This Row],[Total Cost]],inventory[Total Cost],0)</f>
        <v>119</v>
      </c>
      <c r="H61" s="8">
        <f>SUMIFS(inventory['# Units],inventory[Rank],"&lt;="&amp;inventory[[#This Row],['#]])</f>
        <v>1306</v>
      </c>
      <c r="I61" s="9">
        <f>inventory[[#This Row],[c Units]]/MAX(inventory[c Units])</f>
        <v>1.5853747359731968E-2</v>
      </c>
      <c r="J61" s="10">
        <f>SUMIFS(inventory[Total Cost],inventory[Rank],"&lt;="&amp;inventory[[#This Row],['#]])</f>
        <v>999495.79999999993</v>
      </c>
      <c r="K61" s="9">
        <f>inventory[[#This Row],[c Cost]]/MAX(inventory[c Cost])</f>
        <v>0.37755210429804464</v>
      </c>
      <c r="L61" s="11" t="str">
        <f>IF(inventory[[#This Row],[c Units %]]&lt;=$O$7,$N$7,IF(inventory[[#This Row],[c Units %]]&lt;=$O$8,$N$8,$N$9))</f>
        <v>A</v>
      </c>
    </row>
    <row r="62" spans="2:12" x14ac:dyDescent="0.25">
      <c r="B62" s="1">
        <v>56</v>
      </c>
      <c r="C62" t="s">
        <v>56</v>
      </c>
      <c r="D62" s="2">
        <v>498</v>
      </c>
      <c r="E62" s="15">
        <v>31</v>
      </c>
      <c r="F62" s="14">
        <f>inventory[[#This Row],[Unit Cost]]*inventory[[#This Row],['# Units]]</f>
        <v>15438</v>
      </c>
      <c r="G62" s="8">
        <f>_xlfn.RANK.EQ(inventory[[#This Row],[Total Cost]],inventory[Total Cost],0)</f>
        <v>24</v>
      </c>
      <c r="H62" s="8">
        <f>SUMIFS(inventory['# Units],inventory[Rank],"&lt;="&amp;inventory[[#This Row],['#]])</f>
        <v>1334</v>
      </c>
      <c r="I62" s="9">
        <f>inventory[[#This Row],[c Units]]/MAX(inventory[c Units])</f>
        <v>1.6193643934060066E-2</v>
      </c>
      <c r="J62" s="10">
        <f>SUMIFS(inventory[Total Cost],inventory[Rank],"&lt;="&amp;inventory[[#This Row],['#]])</f>
        <v>1008609.7999999999</v>
      </c>
      <c r="K62" s="9">
        <f>inventory[[#This Row],[c Cost]]/MAX(inventory[c Cost])</f>
        <v>0.38099485000900446</v>
      </c>
      <c r="L62" s="11" t="str">
        <f>IF(inventory[[#This Row],[c Units %]]&lt;=$O$7,$N$7,IF(inventory[[#This Row],[c Units %]]&lt;=$O$8,$N$8,$N$9))</f>
        <v>A</v>
      </c>
    </row>
    <row r="63" spans="2:12" x14ac:dyDescent="0.25">
      <c r="B63" s="1">
        <v>57</v>
      </c>
      <c r="C63" t="s">
        <v>57</v>
      </c>
      <c r="D63" s="2">
        <v>456.9</v>
      </c>
      <c r="E63" s="15">
        <v>22</v>
      </c>
      <c r="F63" s="14">
        <f>inventory[[#This Row],[Unit Cost]]*inventory[[#This Row],['# Units]]</f>
        <v>10051.799999999999</v>
      </c>
      <c r="G63" s="8">
        <f>_xlfn.RANK.EQ(inventory[[#This Row],[Total Cost]],inventory[Total Cost],0)</f>
        <v>48</v>
      </c>
      <c r="H63" s="8">
        <f>SUMIFS(inventory['# Units],inventory[Rank],"&lt;="&amp;inventory[[#This Row],['#]])</f>
        <v>1365</v>
      </c>
      <c r="I63" s="9">
        <f>inventory[[#This Row],[c Units]]/MAX(inventory[c Units])</f>
        <v>1.6569957998494745E-2</v>
      </c>
      <c r="J63" s="10">
        <f>SUMIFS(inventory[Total Cost],inventory[Rank],"&lt;="&amp;inventory[[#This Row],['#]])</f>
        <v>1017702.1</v>
      </c>
      <c r="K63" s="9">
        <f>inventory[[#This Row],[c Cost]]/MAX(inventory[c Cost])</f>
        <v>0.38442939870636683</v>
      </c>
      <c r="L63" s="11" t="str">
        <f>IF(inventory[[#This Row],[c Units %]]&lt;=$O$7,$N$7,IF(inventory[[#This Row],[c Units %]]&lt;=$O$8,$N$8,$N$9))</f>
        <v>A</v>
      </c>
    </row>
    <row r="64" spans="2:12" x14ac:dyDescent="0.25">
      <c r="B64" s="1">
        <v>58</v>
      </c>
      <c r="C64" t="s">
        <v>58</v>
      </c>
      <c r="D64" s="2">
        <v>467.2</v>
      </c>
      <c r="E64" s="15">
        <v>27</v>
      </c>
      <c r="F64" s="14">
        <f>inventory[[#This Row],[Unit Cost]]*inventory[[#This Row],['# Units]]</f>
        <v>12614.4</v>
      </c>
      <c r="G64" s="8">
        <f>_xlfn.RANK.EQ(inventory[[#This Row],[Total Cost]],inventory[Total Cost],0)</f>
        <v>37</v>
      </c>
      <c r="H64" s="8">
        <f>SUMIFS(inventory['# Units],inventory[Rank],"&lt;="&amp;inventory[[#This Row],['#]])</f>
        <v>1387</v>
      </c>
      <c r="I64" s="9">
        <f>inventory[[#This Row],[c Units]]/MAX(inventory[c Units])</f>
        <v>1.6837019592609678E-2</v>
      </c>
      <c r="J64" s="10">
        <f>SUMIFS(inventory[Total Cost],inventory[Rank],"&lt;="&amp;inventory[[#This Row],['#]])</f>
        <v>1026669.2999999999</v>
      </c>
      <c r="K64" s="9">
        <f>inventory[[#This Row],[c Cost]]/MAX(inventory[c Cost])</f>
        <v>0.38781669180921069</v>
      </c>
      <c r="L64" s="11" t="str">
        <f>IF(inventory[[#This Row],[c Units %]]&lt;=$O$7,$N$7,IF(inventory[[#This Row],[c Units %]]&lt;=$O$8,$N$8,$N$9))</f>
        <v>A</v>
      </c>
    </row>
    <row r="65" spans="2:12" x14ac:dyDescent="0.25">
      <c r="B65" s="1">
        <v>59</v>
      </c>
      <c r="C65" t="s">
        <v>59</v>
      </c>
      <c r="D65" s="2">
        <v>420.3</v>
      </c>
      <c r="E65" s="15">
        <v>11</v>
      </c>
      <c r="F65" s="14">
        <f>inventory[[#This Row],[Unit Cost]]*inventory[[#This Row],['# Units]]</f>
        <v>4623.3</v>
      </c>
      <c r="G65" s="8">
        <f>_xlfn.RANK.EQ(inventory[[#This Row],[Total Cost]],inventory[Total Cost],0)</f>
        <v>144</v>
      </c>
      <c r="H65" s="8">
        <f>SUMIFS(inventory['# Units],inventory[Rank],"&lt;="&amp;inventory[[#This Row],['#]])</f>
        <v>1400</v>
      </c>
      <c r="I65" s="9">
        <f>inventory[[#This Row],[c Units]]/MAX(inventory[c Units])</f>
        <v>1.6994828716404866E-2</v>
      </c>
      <c r="J65" s="10">
        <f>SUMIFS(inventory[Total Cost],inventory[Rank],"&lt;="&amp;inventory[[#This Row],['#]])</f>
        <v>1035557.3999999999</v>
      </c>
      <c r="K65" s="9">
        <f>inventory[[#This Row],[c Cost]]/MAX(inventory[c Cost])</f>
        <v>0.39117410547539261</v>
      </c>
      <c r="L65" s="11" t="str">
        <f>IF(inventory[[#This Row],[c Units %]]&lt;=$O$7,$N$7,IF(inventory[[#This Row],[c Units %]]&lt;=$O$8,$N$8,$N$9))</f>
        <v>A</v>
      </c>
    </row>
    <row r="66" spans="2:12" x14ac:dyDescent="0.25">
      <c r="B66" s="1">
        <v>60</v>
      </c>
      <c r="C66" t="s">
        <v>60</v>
      </c>
      <c r="D66" s="2">
        <v>407.6</v>
      </c>
      <c r="E66" s="15">
        <v>22</v>
      </c>
      <c r="F66" s="14">
        <f>inventory[[#This Row],[Unit Cost]]*inventory[[#This Row],['# Units]]</f>
        <v>8967.2000000000007</v>
      </c>
      <c r="G66" s="8">
        <f>_xlfn.RANK.EQ(inventory[[#This Row],[Total Cost]],inventory[Total Cost],0)</f>
        <v>58</v>
      </c>
      <c r="H66" s="8">
        <f>SUMIFS(inventory['# Units],inventory[Rank],"&lt;="&amp;inventory[[#This Row],['#]])</f>
        <v>1426</v>
      </c>
      <c r="I66" s="9">
        <f>inventory[[#This Row],[c Units]]/MAX(inventory[c Units])</f>
        <v>1.7310446963995241E-2</v>
      </c>
      <c r="J66" s="10">
        <f>SUMIFS(inventory[Total Cost],inventory[Rank],"&lt;="&amp;inventory[[#This Row],['#]])</f>
        <v>1044431.2</v>
      </c>
      <c r="K66" s="9">
        <f>inventory[[#This Row],[c Cost]]/MAX(inventory[c Cost])</f>
        <v>0.39452611742293658</v>
      </c>
      <c r="L66" s="11" t="str">
        <f>IF(inventory[[#This Row],[c Units %]]&lt;=$O$7,$N$7,IF(inventory[[#This Row],[c Units %]]&lt;=$O$8,$N$8,$N$9))</f>
        <v>A</v>
      </c>
    </row>
    <row r="67" spans="2:12" x14ac:dyDescent="0.25">
      <c r="B67" s="1">
        <v>61</v>
      </c>
      <c r="C67" t="s">
        <v>61</v>
      </c>
      <c r="D67" s="2">
        <v>373.5</v>
      </c>
      <c r="E67" s="15">
        <v>14</v>
      </c>
      <c r="F67" s="14">
        <f>inventory[[#This Row],[Unit Cost]]*inventory[[#This Row],['# Units]]</f>
        <v>5229</v>
      </c>
      <c r="G67" s="8">
        <f>_xlfn.RANK.EQ(inventory[[#This Row],[Total Cost]],inventory[Total Cost],0)</f>
        <v>126</v>
      </c>
      <c r="H67" s="8">
        <f>SUMIFS(inventory['# Units],inventory[Rank],"&lt;="&amp;inventory[[#This Row],['#]])</f>
        <v>1434</v>
      </c>
      <c r="I67" s="9">
        <f>inventory[[#This Row],[c Units]]/MAX(inventory[c Units])</f>
        <v>1.7407560270946126E-2</v>
      </c>
      <c r="J67" s="10">
        <f>SUMIFS(inventory[Total Cost],inventory[Rank],"&lt;="&amp;inventory[[#This Row],['#]])</f>
        <v>1053297.5999999999</v>
      </c>
      <c r="K67" s="9">
        <f>inventory[[#This Row],[c Cost]]/MAX(inventory[c Cost])</f>
        <v>0.39787533407552095</v>
      </c>
      <c r="L67" s="11" t="str">
        <f>IF(inventory[[#This Row],[c Units %]]&lt;=$O$7,$N$7,IF(inventory[[#This Row],[c Units %]]&lt;=$O$8,$N$8,$N$9))</f>
        <v>A</v>
      </c>
    </row>
    <row r="68" spans="2:12" x14ac:dyDescent="0.25">
      <c r="B68" s="1">
        <v>62</v>
      </c>
      <c r="C68" t="s">
        <v>62</v>
      </c>
      <c r="D68" s="2">
        <v>447.6</v>
      </c>
      <c r="E68" s="15">
        <v>16</v>
      </c>
      <c r="F68" s="14">
        <f>inventory[[#This Row],[Unit Cost]]*inventory[[#This Row],['# Units]]</f>
        <v>7161.6</v>
      </c>
      <c r="G68" s="8">
        <f>_xlfn.RANK.EQ(inventory[[#This Row],[Total Cost]],inventory[Total Cost],0)</f>
        <v>87</v>
      </c>
      <c r="H68" s="8">
        <f>SUMIFS(inventory['# Units],inventory[Rank],"&lt;="&amp;inventory[[#This Row],['#]])</f>
        <v>1457</v>
      </c>
      <c r="I68" s="9">
        <f>inventory[[#This Row],[c Units]]/MAX(inventory[c Units])</f>
        <v>1.768676102842992E-2</v>
      </c>
      <c r="J68" s="10">
        <f>SUMIFS(inventory[Total Cost],inventory[Rank],"&lt;="&amp;inventory[[#This Row],['#]])</f>
        <v>1062074.4000000001</v>
      </c>
      <c r="K68" s="9">
        <f>inventory[[#This Row],[c Cost]]/MAX(inventory[c Cost])</f>
        <v>0.40119070499454151</v>
      </c>
      <c r="L68" s="11" t="str">
        <f>IF(inventory[[#This Row],[c Units %]]&lt;=$O$7,$N$7,IF(inventory[[#This Row],[c Units %]]&lt;=$O$8,$N$8,$N$9))</f>
        <v>A</v>
      </c>
    </row>
    <row r="69" spans="2:12" x14ac:dyDescent="0.25">
      <c r="B69" s="1">
        <v>63</v>
      </c>
      <c r="C69" t="s">
        <v>63</v>
      </c>
      <c r="D69" s="2">
        <v>433.4</v>
      </c>
      <c r="E69" s="15">
        <v>22</v>
      </c>
      <c r="F69" s="14">
        <f>inventory[[#This Row],[Unit Cost]]*inventory[[#This Row],['# Units]]</f>
        <v>9534.7999999999993</v>
      </c>
      <c r="G69" s="8">
        <f>_xlfn.RANK.EQ(inventory[[#This Row],[Total Cost]],inventory[Total Cost],0)</f>
        <v>52</v>
      </c>
      <c r="H69" s="8">
        <f>SUMIFS(inventory['# Units],inventory[Rank],"&lt;="&amp;inventory[[#This Row],['#]])</f>
        <v>1466</v>
      </c>
      <c r="I69" s="9">
        <f>inventory[[#This Row],[c Units]]/MAX(inventory[c Units])</f>
        <v>1.7796013498749666E-2</v>
      </c>
      <c r="J69" s="10">
        <f>SUMIFS(inventory[Total Cost],inventory[Rank],"&lt;="&amp;inventory[[#This Row],['#]])</f>
        <v>1070832.3000000003</v>
      </c>
      <c r="K69" s="9">
        <f>inventory[[#This Row],[c Cost]]/MAX(inventory[c Cost])</f>
        <v>0.40449893657913832</v>
      </c>
      <c r="L69" s="11" t="str">
        <f>IF(inventory[[#This Row],[c Units %]]&lt;=$O$7,$N$7,IF(inventory[[#This Row],[c Units %]]&lt;=$O$8,$N$8,$N$9))</f>
        <v>A</v>
      </c>
    </row>
    <row r="70" spans="2:12" x14ac:dyDescent="0.25">
      <c r="B70" s="1">
        <v>64</v>
      </c>
      <c r="C70" t="s">
        <v>64</v>
      </c>
      <c r="D70" s="2">
        <v>370.6</v>
      </c>
      <c r="E70" s="15">
        <v>11</v>
      </c>
      <c r="F70" s="14">
        <f>inventory[[#This Row],[Unit Cost]]*inventory[[#This Row],['# Units]]</f>
        <v>4076.6000000000004</v>
      </c>
      <c r="G70" s="8">
        <f>_xlfn.RANK.EQ(inventory[[#This Row],[Total Cost]],inventory[Total Cost],0)</f>
        <v>163</v>
      </c>
      <c r="H70" s="8">
        <f>SUMIFS(inventory['# Units],inventory[Rank],"&lt;="&amp;inventory[[#This Row],['#]])</f>
        <v>1495</v>
      </c>
      <c r="I70" s="9">
        <f>inventory[[#This Row],[c Units]]/MAX(inventory[c Units])</f>
        <v>1.8148049236446626E-2</v>
      </c>
      <c r="J70" s="10">
        <f>SUMIFS(inventory[Total Cost],inventory[Rank],"&lt;="&amp;inventory[[#This Row],['#]])</f>
        <v>1079491.7000000002</v>
      </c>
      <c r="K70" s="9">
        <f>inventory[[#This Row],[c Cost]]/MAX(inventory[c Cost])</f>
        <v>0.40776996052136849</v>
      </c>
      <c r="L70" s="11" t="str">
        <f>IF(inventory[[#This Row],[c Units %]]&lt;=$O$7,$N$7,IF(inventory[[#This Row],[c Units %]]&lt;=$O$8,$N$8,$N$9))</f>
        <v>A</v>
      </c>
    </row>
    <row r="71" spans="2:12" x14ac:dyDescent="0.25">
      <c r="B71" s="1">
        <v>65</v>
      </c>
      <c r="C71" t="s">
        <v>65</v>
      </c>
      <c r="D71" s="2">
        <v>338.3</v>
      </c>
      <c r="E71" s="15">
        <v>8</v>
      </c>
      <c r="F71" s="14">
        <f>inventory[[#This Row],[Unit Cost]]*inventory[[#This Row],['# Units]]</f>
        <v>2706.4</v>
      </c>
      <c r="G71" s="8">
        <f>_xlfn.RANK.EQ(inventory[[#This Row],[Total Cost]],inventory[Total Cost],0)</f>
        <v>235</v>
      </c>
      <c r="H71" s="8">
        <f>SUMIFS(inventory['# Units],inventory[Rank],"&lt;="&amp;inventory[[#This Row],['#]])</f>
        <v>1518</v>
      </c>
      <c r="I71" s="9">
        <f>inventory[[#This Row],[c Units]]/MAX(inventory[c Units])</f>
        <v>1.8427249993930417E-2</v>
      </c>
      <c r="J71" s="10">
        <f>SUMIFS(inventory[Total Cost],inventory[Rank],"&lt;="&amp;inventory[[#This Row],['#]])</f>
        <v>1088017.8</v>
      </c>
      <c r="K71" s="9">
        <f>inventory[[#This Row],[c Cost]]/MAX(inventory[c Cost])</f>
        <v>0.41099063138007091</v>
      </c>
      <c r="L71" s="11" t="str">
        <f>IF(inventory[[#This Row],[c Units %]]&lt;=$O$7,$N$7,IF(inventory[[#This Row],[c Units %]]&lt;=$O$8,$N$8,$N$9))</f>
        <v>A</v>
      </c>
    </row>
    <row r="72" spans="2:12" x14ac:dyDescent="0.25">
      <c r="B72" s="1">
        <v>66</v>
      </c>
      <c r="C72" t="s">
        <v>66</v>
      </c>
      <c r="D72" s="2">
        <v>183.6</v>
      </c>
      <c r="E72" s="15">
        <v>11</v>
      </c>
      <c r="F72" s="14">
        <f>inventory[[#This Row],[Unit Cost]]*inventory[[#This Row],['# Units]]</f>
        <v>2019.6</v>
      </c>
      <c r="G72" s="8">
        <f>_xlfn.RANK.EQ(inventory[[#This Row],[Total Cost]],inventory[Total Cost],0)</f>
        <v>283</v>
      </c>
      <c r="H72" s="8">
        <f>SUMIFS(inventory['# Units],inventory[Rank],"&lt;="&amp;inventory[[#This Row],['#]])</f>
        <v>1534</v>
      </c>
      <c r="I72" s="9">
        <f>inventory[[#This Row],[c Units]]/MAX(inventory[c Units])</f>
        <v>1.8621476607832189E-2</v>
      </c>
      <c r="J72" s="10">
        <f>SUMIFS(inventory[Total Cost],inventory[Rank],"&lt;="&amp;inventory[[#This Row],['#]])</f>
        <v>1096494.6000000001</v>
      </c>
      <c r="K72" s="9">
        <f>inventory[[#This Row],[c Cost]]/MAX(inventory[c Cost])</f>
        <v>0.41419267953046207</v>
      </c>
      <c r="L72" s="11" t="str">
        <f>IF(inventory[[#This Row],[c Units %]]&lt;=$O$7,$N$7,IF(inventory[[#This Row],[c Units %]]&lt;=$O$8,$N$8,$N$9))</f>
        <v>A</v>
      </c>
    </row>
    <row r="73" spans="2:12" x14ac:dyDescent="0.25">
      <c r="B73" s="1">
        <v>67</v>
      </c>
      <c r="C73" t="s">
        <v>67</v>
      </c>
      <c r="D73" s="2">
        <v>411.7</v>
      </c>
      <c r="E73" s="15">
        <v>30</v>
      </c>
      <c r="F73" s="14">
        <f>inventory[[#This Row],[Unit Cost]]*inventory[[#This Row],['# Units]]</f>
        <v>12351</v>
      </c>
      <c r="G73" s="8">
        <f>_xlfn.RANK.EQ(inventory[[#This Row],[Total Cost]],inventory[Total Cost],0)</f>
        <v>38</v>
      </c>
      <c r="H73" s="8">
        <f>SUMIFS(inventory['# Units],inventory[Rank],"&lt;="&amp;inventory[[#This Row],['#]])</f>
        <v>1569</v>
      </c>
      <c r="I73" s="9">
        <f>inventory[[#This Row],[c Units]]/MAX(inventory[c Units])</f>
        <v>1.904634732574231E-2</v>
      </c>
      <c r="J73" s="10">
        <f>SUMIFS(inventory[Total Cost],inventory[Rank],"&lt;="&amp;inventory[[#This Row],['#]])</f>
        <v>1104912.1000000001</v>
      </c>
      <c r="K73" s="9">
        <f>inventory[[#This Row],[c Cost]]/MAX(inventory[c Cost])</f>
        <v>0.41737232754692072</v>
      </c>
      <c r="L73" s="11" t="str">
        <f>IF(inventory[[#This Row],[c Units %]]&lt;=$O$7,$N$7,IF(inventory[[#This Row],[c Units %]]&lt;=$O$8,$N$8,$N$9))</f>
        <v>A</v>
      </c>
    </row>
    <row r="74" spans="2:12" x14ac:dyDescent="0.25">
      <c r="B74" s="1">
        <v>68</v>
      </c>
      <c r="C74" t="s">
        <v>68</v>
      </c>
      <c r="D74" s="2">
        <v>385.1</v>
      </c>
      <c r="E74" s="15">
        <v>24</v>
      </c>
      <c r="F74" s="14">
        <f>inventory[[#This Row],[Unit Cost]]*inventory[[#This Row],['# Units]]</f>
        <v>9242.4000000000015</v>
      </c>
      <c r="G74" s="8">
        <f>_xlfn.RANK.EQ(inventory[[#This Row],[Total Cost]],inventory[Total Cost],0)</f>
        <v>54</v>
      </c>
      <c r="H74" s="8">
        <f>SUMIFS(inventory['# Units],inventory[Rank],"&lt;="&amp;inventory[[#This Row],['#]])</f>
        <v>1579</v>
      </c>
      <c r="I74" s="9">
        <f>inventory[[#This Row],[c Units]]/MAX(inventory[c Units])</f>
        <v>1.9167738959430917E-2</v>
      </c>
      <c r="J74" s="10">
        <f>SUMIFS(inventory[Total Cost],inventory[Rank],"&lt;="&amp;inventory[[#This Row],['#]])</f>
        <v>1113323.1000000001</v>
      </c>
      <c r="K74" s="9">
        <f>inventory[[#This Row],[c Cost]]/MAX(inventory[c Cost])</f>
        <v>0.42054952023672582</v>
      </c>
      <c r="L74" s="11" t="str">
        <f>IF(inventory[[#This Row],[c Units %]]&lt;=$O$7,$N$7,IF(inventory[[#This Row],[c Units %]]&lt;=$O$8,$N$8,$N$9))</f>
        <v>A</v>
      </c>
    </row>
    <row r="75" spans="2:12" x14ac:dyDescent="0.25">
      <c r="B75" s="1">
        <v>69</v>
      </c>
      <c r="C75" t="s">
        <v>69</v>
      </c>
      <c r="D75" s="2">
        <v>347.7</v>
      </c>
      <c r="E75" s="15">
        <v>12</v>
      </c>
      <c r="F75" s="14">
        <f>inventory[[#This Row],[Unit Cost]]*inventory[[#This Row],['# Units]]</f>
        <v>4172.3999999999996</v>
      </c>
      <c r="G75" s="8">
        <f>_xlfn.RANK.EQ(inventory[[#This Row],[Total Cost]],inventory[Total Cost],0)</f>
        <v>159</v>
      </c>
      <c r="H75" s="8">
        <f>SUMIFS(inventory['# Units],inventory[Rank],"&lt;="&amp;inventory[[#This Row],['#]])</f>
        <v>1606</v>
      </c>
      <c r="I75" s="9">
        <f>inventory[[#This Row],[c Units]]/MAX(inventory[c Units])</f>
        <v>1.9495496370390154E-2</v>
      </c>
      <c r="J75" s="10">
        <f>SUMIFS(inventory[Total Cost],inventory[Rank],"&lt;="&amp;inventory[[#This Row],['#]])</f>
        <v>1121728.2000000002</v>
      </c>
      <c r="K75" s="9">
        <f>inventory[[#This Row],[c Cost]]/MAX(inventory[c Cost])</f>
        <v>0.42372448424541448</v>
      </c>
      <c r="L75" s="11" t="str">
        <f>IF(inventory[[#This Row],[c Units %]]&lt;=$O$7,$N$7,IF(inventory[[#This Row],[c Units %]]&lt;=$O$8,$N$8,$N$9))</f>
        <v>A</v>
      </c>
    </row>
    <row r="76" spans="2:12" x14ac:dyDescent="0.25">
      <c r="B76" s="1">
        <v>70</v>
      </c>
      <c r="C76" t="s">
        <v>70</v>
      </c>
      <c r="D76" s="2">
        <v>370.4</v>
      </c>
      <c r="E76" s="15">
        <v>18</v>
      </c>
      <c r="F76" s="14">
        <f>inventory[[#This Row],[Unit Cost]]*inventory[[#This Row],['# Units]]</f>
        <v>6667.2</v>
      </c>
      <c r="G76" s="8">
        <f>_xlfn.RANK.EQ(inventory[[#This Row],[Total Cost]],inventory[Total Cost],0)</f>
        <v>95</v>
      </c>
      <c r="H76" s="8">
        <f>SUMIFS(inventory['# Units],inventory[Rank],"&lt;="&amp;inventory[[#This Row],['#]])</f>
        <v>1638</v>
      </c>
      <c r="I76" s="9">
        <f>inventory[[#This Row],[c Units]]/MAX(inventory[c Units])</f>
        <v>1.9883949598193694E-2</v>
      </c>
      <c r="J76" s="10">
        <f>SUMIFS(inventory[Total Cost],inventory[Rank],"&lt;="&amp;inventory[[#This Row],['#]])</f>
        <v>1130099.4000000001</v>
      </c>
      <c r="K76" s="9">
        <f>inventory[[#This Row],[c Cost]]/MAX(inventory[c Cost])</f>
        <v>0.42688664278124805</v>
      </c>
      <c r="L76" s="11" t="str">
        <f>IF(inventory[[#This Row],[c Units %]]&lt;=$O$7,$N$7,IF(inventory[[#This Row],[c Units %]]&lt;=$O$8,$N$8,$N$9))</f>
        <v>A</v>
      </c>
    </row>
    <row r="77" spans="2:12" x14ac:dyDescent="0.25">
      <c r="B77" s="1">
        <v>71</v>
      </c>
      <c r="C77" t="s">
        <v>71</v>
      </c>
      <c r="D77" s="2">
        <v>379</v>
      </c>
      <c r="E77" s="15">
        <v>26</v>
      </c>
      <c r="F77" s="14">
        <f>inventory[[#This Row],[Unit Cost]]*inventory[[#This Row],['# Units]]</f>
        <v>9854</v>
      </c>
      <c r="G77" s="8">
        <f>_xlfn.RANK.EQ(inventory[[#This Row],[Total Cost]],inventory[Total Cost],0)</f>
        <v>49</v>
      </c>
      <c r="H77" s="8">
        <f>SUMIFS(inventory['# Units],inventory[Rank],"&lt;="&amp;inventory[[#This Row],['#]])</f>
        <v>1664</v>
      </c>
      <c r="I77" s="9">
        <f>inventory[[#This Row],[c Units]]/MAX(inventory[c Units])</f>
        <v>2.0199567845784069E-2</v>
      </c>
      <c r="J77" s="10">
        <f>SUMIFS(inventory[Total Cost],inventory[Rank],"&lt;="&amp;inventory[[#This Row],['#]])</f>
        <v>1138424.6000000001</v>
      </c>
      <c r="K77" s="9">
        <f>inventory[[#This Row],[c Cost]]/MAX(inventory[c Cost])</f>
        <v>0.4300314251592251</v>
      </c>
      <c r="L77" s="11" t="str">
        <f>IF(inventory[[#This Row],[c Units %]]&lt;=$O$7,$N$7,IF(inventory[[#This Row],[c Units %]]&lt;=$O$8,$N$8,$N$9))</f>
        <v>A</v>
      </c>
    </row>
    <row r="78" spans="2:12" x14ac:dyDescent="0.25">
      <c r="B78" s="1">
        <v>72</v>
      </c>
      <c r="C78" t="s">
        <v>72</v>
      </c>
      <c r="D78" s="2">
        <v>373.8</v>
      </c>
      <c r="E78" s="15">
        <v>21</v>
      </c>
      <c r="F78" s="14">
        <f>inventory[[#This Row],[Unit Cost]]*inventory[[#This Row],['# Units]]</f>
        <v>7849.8</v>
      </c>
      <c r="G78" s="8">
        <f>_xlfn.RANK.EQ(inventory[[#This Row],[Total Cost]],inventory[Total Cost],0)</f>
        <v>80</v>
      </c>
      <c r="H78" s="8">
        <f>SUMIFS(inventory['# Units],inventory[Rank],"&lt;="&amp;inventory[[#This Row],['#]])</f>
        <v>1696</v>
      </c>
      <c r="I78" s="9">
        <f>inventory[[#This Row],[c Units]]/MAX(inventory[c Units])</f>
        <v>2.058802107358761E-2</v>
      </c>
      <c r="J78" s="10">
        <f>SUMIFS(inventory[Total Cost],inventory[Rank],"&lt;="&amp;inventory[[#This Row],['#]])</f>
        <v>1146687</v>
      </c>
      <c r="K78" s="9">
        <f>inventory[[#This Row],[c Cost]]/MAX(inventory[c Cost])</f>
        <v>0.43315248530430234</v>
      </c>
      <c r="L78" s="11" t="str">
        <f>IF(inventory[[#This Row],[c Units %]]&lt;=$O$7,$N$7,IF(inventory[[#This Row],[c Units %]]&lt;=$O$8,$N$8,$N$9))</f>
        <v>A</v>
      </c>
    </row>
    <row r="79" spans="2:12" x14ac:dyDescent="0.25">
      <c r="B79" s="1">
        <v>73</v>
      </c>
      <c r="C79" t="s">
        <v>73</v>
      </c>
      <c r="D79" s="2">
        <v>370.6</v>
      </c>
      <c r="E79" s="15">
        <v>41</v>
      </c>
      <c r="F79" s="14">
        <f>inventory[[#This Row],[Unit Cost]]*inventory[[#This Row],['# Units]]</f>
        <v>15194.6</v>
      </c>
      <c r="G79" s="8">
        <f>_xlfn.RANK.EQ(inventory[[#This Row],[Total Cost]],inventory[Total Cost],0)</f>
        <v>27</v>
      </c>
      <c r="H79" s="8">
        <f>SUMIFS(inventory['# Units],inventory[Rank],"&lt;="&amp;inventory[[#This Row],['#]])</f>
        <v>1733</v>
      </c>
      <c r="I79" s="9">
        <f>inventory[[#This Row],[c Units]]/MAX(inventory[c Units])</f>
        <v>2.103717011823545E-2</v>
      </c>
      <c r="J79" s="10">
        <f>SUMIFS(inventory[Total Cost],inventory[Rank],"&lt;="&amp;inventory[[#This Row],['#]])</f>
        <v>1154912.1000000001</v>
      </c>
      <c r="K79" s="9">
        <f>inventory[[#This Row],[c Cost]]/MAX(inventory[c Cost])</f>
        <v>0.43625945565181345</v>
      </c>
      <c r="L79" s="11" t="str">
        <f>IF(inventory[[#This Row],[c Units %]]&lt;=$O$7,$N$7,IF(inventory[[#This Row],[c Units %]]&lt;=$O$8,$N$8,$N$9))</f>
        <v>A</v>
      </c>
    </row>
    <row r="80" spans="2:12" x14ac:dyDescent="0.25">
      <c r="B80" s="1">
        <v>74</v>
      </c>
      <c r="C80" t="s">
        <v>74</v>
      </c>
      <c r="D80" s="2">
        <v>381.6</v>
      </c>
      <c r="E80" s="15">
        <v>23</v>
      </c>
      <c r="F80" s="14">
        <f>inventory[[#This Row],[Unit Cost]]*inventory[[#This Row],['# Units]]</f>
        <v>8776.8000000000011</v>
      </c>
      <c r="G80" s="8">
        <f>_xlfn.RANK.EQ(inventory[[#This Row],[Total Cost]],inventory[Total Cost],0)</f>
        <v>62</v>
      </c>
      <c r="H80" s="8">
        <f>SUMIFS(inventory['# Units],inventory[Rank],"&lt;="&amp;inventory[[#This Row],['#]])</f>
        <v>1767</v>
      </c>
      <c r="I80" s="9">
        <f>inventory[[#This Row],[c Units]]/MAX(inventory[c Units])</f>
        <v>2.1449901672776713E-2</v>
      </c>
      <c r="J80" s="10">
        <f>SUMIFS(inventory[Total Cost],inventory[Rank],"&lt;="&amp;inventory[[#This Row],['#]])</f>
        <v>1163017.7000000002</v>
      </c>
      <c r="K80" s="9">
        <f>inventory[[#This Row],[c Cost]]/MAX(inventory[c Cost])</f>
        <v>0.43932128576315388</v>
      </c>
      <c r="L80" s="11" t="str">
        <f>IF(inventory[[#This Row],[c Units %]]&lt;=$O$7,$N$7,IF(inventory[[#This Row],[c Units %]]&lt;=$O$8,$N$8,$N$9))</f>
        <v>A</v>
      </c>
    </row>
    <row r="81" spans="2:12" x14ac:dyDescent="0.25">
      <c r="B81" s="1">
        <v>75</v>
      </c>
      <c r="C81" t="s">
        <v>75</v>
      </c>
      <c r="D81" s="2">
        <v>377.9</v>
      </c>
      <c r="E81" s="15">
        <v>34</v>
      </c>
      <c r="F81" s="14">
        <f>inventory[[#This Row],[Unit Cost]]*inventory[[#This Row],['# Units]]</f>
        <v>12848.599999999999</v>
      </c>
      <c r="G81" s="8">
        <f>_xlfn.RANK.EQ(inventory[[#This Row],[Total Cost]],inventory[Total Cost],0)</f>
        <v>35</v>
      </c>
      <c r="H81" s="8">
        <f>SUMIFS(inventory['# Units],inventory[Rank],"&lt;="&amp;inventory[[#This Row],['#]])</f>
        <v>1792</v>
      </c>
      <c r="I81" s="9">
        <f>inventory[[#This Row],[c Units]]/MAX(inventory[c Units])</f>
        <v>2.1753380756998227E-2</v>
      </c>
      <c r="J81" s="10">
        <f>SUMIFS(inventory[Total Cost],inventory[Rank],"&lt;="&amp;inventory[[#This Row],['#]])</f>
        <v>1171090.2000000002</v>
      </c>
      <c r="K81" s="9">
        <f>inventory[[#This Row],[c Cost]]/MAX(inventory[c Cost])</f>
        <v>0.44237061259568877</v>
      </c>
      <c r="L81" s="11" t="str">
        <f>IF(inventory[[#This Row],[c Units %]]&lt;=$O$7,$N$7,IF(inventory[[#This Row],[c Units %]]&lt;=$O$8,$N$8,$N$9))</f>
        <v>A</v>
      </c>
    </row>
    <row r="82" spans="2:12" x14ac:dyDescent="0.25">
      <c r="B82" s="1">
        <v>76</v>
      </c>
      <c r="C82" t="s">
        <v>76</v>
      </c>
      <c r="D82" s="2">
        <v>351.3</v>
      </c>
      <c r="E82" s="15">
        <v>9</v>
      </c>
      <c r="F82" s="14">
        <f>inventory[[#This Row],[Unit Cost]]*inventory[[#This Row],['# Units]]</f>
        <v>3161.7000000000003</v>
      </c>
      <c r="G82" s="8">
        <f>_xlfn.RANK.EQ(inventory[[#This Row],[Total Cost]],inventory[Total Cost],0)</f>
        <v>205</v>
      </c>
      <c r="H82" s="8">
        <f>SUMIFS(inventory['# Units],inventory[Rank],"&lt;="&amp;inventory[[#This Row],['#]])</f>
        <v>1828</v>
      </c>
      <c r="I82" s="9">
        <f>inventory[[#This Row],[c Units]]/MAX(inventory[c Units])</f>
        <v>2.219039063827721E-2</v>
      </c>
      <c r="J82" s="10">
        <f>SUMIFS(inventory[Total Cost],inventory[Rank],"&lt;="&amp;inventory[[#This Row],['#]])</f>
        <v>1179042.6000000001</v>
      </c>
      <c r="K82" s="9">
        <f>inventory[[#This Row],[c Cost]]/MAX(inventory[c Cost])</f>
        <v>0.44537457254651575</v>
      </c>
      <c r="L82" s="11" t="str">
        <f>IF(inventory[[#This Row],[c Units %]]&lt;=$O$7,$N$7,IF(inventory[[#This Row],[c Units %]]&lt;=$O$8,$N$8,$N$9))</f>
        <v>A</v>
      </c>
    </row>
    <row r="83" spans="2:12" x14ac:dyDescent="0.25">
      <c r="B83" s="1">
        <v>77</v>
      </c>
      <c r="C83" t="s">
        <v>77</v>
      </c>
      <c r="D83" s="2">
        <v>370.7</v>
      </c>
      <c r="E83" s="15">
        <v>23</v>
      </c>
      <c r="F83" s="14">
        <f>inventory[[#This Row],[Unit Cost]]*inventory[[#This Row],['# Units]]</f>
        <v>8526.1</v>
      </c>
      <c r="G83" s="8">
        <f>_xlfn.RANK.EQ(inventory[[#This Row],[Total Cost]],inventory[Total Cost],0)</f>
        <v>65</v>
      </c>
      <c r="H83" s="8">
        <f>SUMIFS(inventory['# Units],inventory[Rank],"&lt;="&amp;inventory[[#This Row],['#]])</f>
        <v>1857</v>
      </c>
      <c r="I83" s="9">
        <f>inventory[[#This Row],[c Units]]/MAX(inventory[c Units])</f>
        <v>2.2542426375974169E-2</v>
      </c>
      <c r="J83" s="10">
        <f>SUMIFS(inventory[Total Cost],inventory[Rank],"&lt;="&amp;inventory[[#This Row],['#]])</f>
        <v>1186971.2000000002</v>
      </c>
      <c r="K83" s="9">
        <f>inventory[[#This Row],[c Cost]]/MAX(inventory[c Cost])</f>
        <v>0.44836954222436481</v>
      </c>
      <c r="L83" s="11" t="str">
        <f>IF(inventory[[#This Row],[c Units %]]&lt;=$O$7,$N$7,IF(inventory[[#This Row],[c Units %]]&lt;=$O$8,$N$8,$N$9))</f>
        <v>A</v>
      </c>
    </row>
    <row r="84" spans="2:12" x14ac:dyDescent="0.25">
      <c r="B84" s="1">
        <v>78</v>
      </c>
      <c r="C84" t="s">
        <v>78</v>
      </c>
      <c r="D84" s="2">
        <v>355.3</v>
      </c>
      <c r="E84" s="15">
        <v>38</v>
      </c>
      <c r="F84" s="14">
        <f>inventory[[#This Row],[Unit Cost]]*inventory[[#This Row],['# Units]]</f>
        <v>13501.4</v>
      </c>
      <c r="G84" s="8">
        <f>_xlfn.RANK.EQ(inventory[[#This Row],[Total Cost]],inventory[Total Cost],0)</f>
        <v>34</v>
      </c>
      <c r="H84" s="8">
        <f>SUMIFS(inventory['# Units],inventory[Rank],"&lt;="&amp;inventory[[#This Row],['#]])</f>
        <v>1870</v>
      </c>
      <c r="I84" s="9">
        <f>inventory[[#This Row],[c Units]]/MAX(inventory[c Units])</f>
        <v>2.2700235499769357E-2</v>
      </c>
      <c r="J84" s="10">
        <f>SUMIFS(inventory[Total Cost],inventory[Rank],"&lt;="&amp;inventory[[#This Row],['#]])</f>
        <v>1194863.5000000002</v>
      </c>
      <c r="K84" s="9">
        <f>inventory[[#This Row],[c Cost]]/MAX(inventory[c Cost])</f>
        <v>0.45135079984720972</v>
      </c>
      <c r="L84" s="11" t="str">
        <f>IF(inventory[[#This Row],[c Units %]]&lt;=$O$7,$N$7,IF(inventory[[#This Row],[c Units %]]&lt;=$O$8,$N$8,$N$9))</f>
        <v>A</v>
      </c>
    </row>
    <row r="85" spans="2:12" x14ac:dyDescent="0.25">
      <c r="B85" s="1">
        <v>79</v>
      </c>
      <c r="C85" t="s">
        <v>79</v>
      </c>
      <c r="D85" s="2">
        <v>326</v>
      </c>
      <c r="E85" s="15">
        <v>21</v>
      </c>
      <c r="F85" s="14">
        <f>inventory[[#This Row],[Unit Cost]]*inventory[[#This Row],['# Units]]</f>
        <v>6846</v>
      </c>
      <c r="G85" s="8">
        <f>_xlfn.RANK.EQ(inventory[[#This Row],[Total Cost]],inventory[Total Cost],0)</f>
        <v>90</v>
      </c>
      <c r="H85" s="8">
        <f>SUMIFS(inventory['# Units],inventory[Rank],"&lt;="&amp;inventory[[#This Row],['#]])</f>
        <v>1904</v>
      </c>
      <c r="I85" s="9">
        <f>inventory[[#This Row],[c Units]]/MAX(inventory[c Units])</f>
        <v>2.3112967054310617E-2</v>
      </c>
      <c r="J85" s="10">
        <f>SUMIFS(inventory[Total Cost],inventory[Rank],"&lt;="&amp;inventory[[#This Row],['#]])</f>
        <v>1202744.7000000002</v>
      </c>
      <c r="K85" s="9">
        <f>inventory[[#This Row],[c Cost]]/MAX(inventory[c Cost])</f>
        <v>0.45432786452761531</v>
      </c>
      <c r="L85" s="11" t="str">
        <f>IF(inventory[[#This Row],[c Units %]]&lt;=$O$7,$N$7,IF(inventory[[#This Row],[c Units %]]&lt;=$O$8,$N$8,$N$9))</f>
        <v>A</v>
      </c>
    </row>
    <row r="86" spans="2:12" x14ac:dyDescent="0.25">
      <c r="B86" s="1">
        <v>80</v>
      </c>
      <c r="C86" t="s">
        <v>80</v>
      </c>
      <c r="D86" s="2">
        <v>344.1</v>
      </c>
      <c r="E86" s="15">
        <v>22</v>
      </c>
      <c r="F86" s="14">
        <f>inventory[[#This Row],[Unit Cost]]*inventory[[#This Row],['# Units]]</f>
        <v>7570.2000000000007</v>
      </c>
      <c r="G86" s="8">
        <f>_xlfn.RANK.EQ(inventory[[#This Row],[Total Cost]],inventory[Total Cost],0)</f>
        <v>84</v>
      </c>
      <c r="H86" s="8">
        <f>SUMIFS(inventory['# Units],inventory[Rank],"&lt;="&amp;inventory[[#This Row],['#]])</f>
        <v>1925</v>
      </c>
      <c r="I86" s="9">
        <f>inventory[[#This Row],[c Units]]/MAX(inventory[c Units])</f>
        <v>2.3367889485056689E-2</v>
      </c>
      <c r="J86" s="10">
        <f>SUMIFS(inventory[Total Cost],inventory[Rank],"&lt;="&amp;inventory[[#This Row],['#]])</f>
        <v>1210594.5</v>
      </c>
      <c r="K86" s="9">
        <f>inventory[[#This Row],[c Cost]]/MAX(inventory[c Cost])</f>
        <v>0.457293068091571</v>
      </c>
      <c r="L86" s="11" t="str">
        <f>IF(inventory[[#This Row],[c Units %]]&lt;=$O$7,$N$7,IF(inventory[[#This Row],[c Units %]]&lt;=$O$8,$N$8,$N$9))</f>
        <v>A</v>
      </c>
    </row>
    <row r="87" spans="2:12" x14ac:dyDescent="0.25">
      <c r="B87" s="1">
        <v>81</v>
      </c>
      <c r="C87" t="s">
        <v>81</v>
      </c>
      <c r="D87" s="2">
        <v>348.5</v>
      </c>
      <c r="E87" s="15">
        <v>32</v>
      </c>
      <c r="F87" s="14">
        <f>inventory[[#This Row],[Unit Cost]]*inventory[[#This Row],['# Units]]</f>
        <v>11152</v>
      </c>
      <c r="G87" s="8">
        <f>_xlfn.RANK.EQ(inventory[[#This Row],[Total Cost]],inventory[Total Cost],0)</f>
        <v>43</v>
      </c>
      <c r="H87" s="8">
        <f>SUMIFS(inventory['# Units],inventory[Rank],"&lt;="&amp;inventory[[#This Row],['#]])</f>
        <v>1949</v>
      </c>
      <c r="I87" s="9">
        <f>inventory[[#This Row],[c Units]]/MAX(inventory[c Units])</f>
        <v>2.3659229405909345E-2</v>
      </c>
      <c r="J87" s="10">
        <f>SUMIFS(inventory[Total Cost],inventory[Rank],"&lt;="&amp;inventory[[#This Row],['#]])</f>
        <v>1218372.8999999999</v>
      </c>
      <c r="K87" s="9">
        <f>inventory[[#This Row],[c Cost]]/MAX(inventory[c Cost])</f>
        <v>0.46023130083659292</v>
      </c>
      <c r="L87" s="11" t="str">
        <f>IF(inventory[[#This Row],[c Units %]]&lt;=$O$7,$N$7,IF(inventory[[#This Row],[c Units %]]&lt;=$O$8,$N$8,$N$9))</f>
        <v>A</v>
      </c>
    </row>
    <row r="88" spans="2:12" x14ac:dyDescent="0.25">
      <c r="B88" s="1">
        <v>82</v>
      </c>
      <c r="C88" t="s">
        <v>82</v>
      </c>
      <c r="D88" s="2">
        <v>341.3</v>
      </c>
      <c r="E88" s="15">
        <v>26</v>
      </c>
      <c r="F88" s="14">
        <f>inventory[[#This Row],[Unit Cost]]*inventory[[#This Row],['# Units]]</f>
        <v>8873.8000000000011</v>
      </c>
      <c r="G88" s="8">
        <f>_xlfn.RANK.EQ(inventory[[#This Row],[Total Cost]],inventory[Total Cost],0)</f>
        <v>60</v>
      </c>
      <c r="H88" s="8">
        <f>SUMIFS(inventory['# Units],inventory[Rank],"&lt;="&amp;inventory[[#This Row],['#]])</f>
        <v>1981</v>
      </c>
      <c r="I88" s="9">
        <f>inventory[[#This Row],[c Units]]/MAX(inventory[c Units])</f>
        <v>2.4047682633712885E-2</v>
      </c>
      <c r="J88" s="10">
        <f>SUMIFS(inventory[Total Cost],inventory[Rank],"&lt;="&amp;inventory[[#This Row],['#]])</f>
        <v>1226094.5</v>
      </c>
      <c r="K88" s="9">
        <f>inventory[[#This Row],[c Cost]]/MAX(inventory[c Cost])</f>
        <v>0.46314807780408773</v>
      </c>
      <c r="L88" s="11" t="str">
        <f>IF(inventory[[#This Row],[c Units %]]&lt;=$O$7,$N$7,IF(inventory[[#This Row],[c Units %]]&lt;=$O$8,$N$8,$N$9))</f>
        <v>A</v>
      </c>
    </row>
    <row r="89" spans="2:12" x14ac:dyDescent="0.25">
      <c r="B89" s="1">
        <v>83</v>
      </c>
      <c r="C89" t="s">
        <v>83</v>
      </c>
      <c r="D89" s="2">
        <v>345.8</v>
      </c>
      <c r="E89" s="15">
        <v>18</v>
      </c>
      <c r="F89" s="14">
        <f>inventory[[#This Row],[Unit Cost]]*inventory[[#This Row],['# Units]]</f>
        <v>6224.4000000000005</v>
      </c>
      <c r="G89" s="8">
        <f>_xlfn.RANK.EQ(inventory[[#This Row],[Total Cost]],inventory[Total Cost],0)</f>
        <v>102</v>
      </c>
      <c r="H89" s="8">
        <f>SUMIFS(inventory['# Units],inventory[Rank],"&lt;="&amp;inventory[[#This Row],['#]])</f>
        <v>1994</v>
      </c>
      <c r="I89" s="9">
        <f>inventory[[#This Row],[c Units]]/MAX(inventory[c Units])</f>
        <v>2.4205491757508073E-2</v>
      </c>
      <c r="J89" s="10">
        <f>SUMIFS(inventory[Total Cost],inventory[Rank],"&lt;="&amp;inventory[[#This Row],['#]])</f>
        <v>1233694.3000000003</v>
      </c>
      <c r="K89" s="9">
        <f>inventory[[#This Row],[c Cost]]/MAX(inventory[c Cost])</f>
        <v>0.46601884572751912</v>
      </c>
      <c r="L89" s="11" t="str">
        <f>IF(inventory[[#This Row],[c Units %]]&lt;=$O$7,$N$7,IF(inventory[[#This Row],[c Units %]]&lt;=$O$8,$N$8,$N$9))</f>
        <v>A</v>
      </c>
    </row>
    <row r="90" spans="2:12" x14ac:dyDescent="0.25">
      <c r="B90" s="1">
        <v>84</v>
      </c>
      <c r="C90" t="s">
        <v>84</v>
      </c>
      <c r="D90" s="2">
        <v>287.2</v>
      </c>
      <c r="E90" s="15">
        <v>15</v>
      </c>
      <c r="F90" s="14">
        <f>inventory[[#This Row],[Unit Cost]]*inventory[[#This Row],['# Units]]</f>
        <v>4308</v>
      </c>
      <c r="G90" s="8">
        <f>_xlfn.RANK.EQ(inventory[[#This Row],[Total Cost]],inventory[Total Cost],0)</f>
        <v>150</v>
      </c>
      <c r="H90" s="8">
        <f>SUMIFS(inventory['# Units],inventory[Rank],"&lt;="&amp;inventory[[#This Row],['#]])</f>
        <v>2016</v>
      </c>
      <c r="I90" s="9">
        <f>inventory[[#This Row],[c Units]]/MAX(inventory[c Units])</f>
        <v>2.4472553351623006E-2</v>
      </c>
      <c r="J90" s="10">
        <f>SUMIFS(inventory[Total Cost],inventory[Rank],"&lt;="&amp;inventory[[#This Row],['#]])</f>
        <v>1241264.5</v>
      </c>
      <c r="K90" s="9">
        <f>inventory[[#This Row],[c Cost]]/MAX(inventory[c Cost])</f>
        <v>0.46887843247111216</v>
      </c>
      <c r="L90" s="11" t="str">
        <f>IF(inventory[[#This Row],[c Units %]]&lt;=$O$7,$N$7,IF(inventory[[#This Row],[c Units %]]&lt;=$O$8,$N$8,$N$9))</f>
        <v>A</v>
      </c>
    </row>
    <row r="91" spans="2:12" x14ac:dyDescent="0.25">
      <c r="B91" s="1">
        <v>85</v>
      </c>
      <c r="C91" t="s">
        <v>85</v>
      </c>
      <c r="D91" s="2">
        <v>340.6</v>
      </c>
      <c r="E91" s="15">
        <v>34</v>
      </c>
      <c r="F91" s="14">
        <f>inventory[[#This Row],[Unit Cost]]*inventory[[#This Row],['# Units]]</f>
        <v>11580.400000000001</v>
      </c>
      <c r="G91" s="8">
        <f>_xlfn.RANK.EQ(inventory[[#This Row],[Total Cost]],inventory[Total Cost],0)</f>
        <v>39</v>
      </c>
      <c r="H91" s="8">
        <f>SUMIFS(inventory['# Units],inventory[Rank],"&lt;="&amp;inventory[[#This Row],['#]])</f>
        <v>2039</v>
      </c>
      <c r="I91" s="9">
        <f>inventory[[#This Row],[c Units]]/MAX(inventory[c Units])</f>
        <v>2.4751754109106801E-2</v>
      </c>
      <c r="J91" s="10">
        <f>SUMIFS(inventory[Total Cost],inventory[Rank],"&lt;="&amp;inventory[[#This Row],['#]])</f>
        <v>1248645.2</v>
      </c>
      <c r="K91" s="9">
        <f>inventory[[#This Row],[c Cost]]/MAX(inventory[c Cost])</f>
        <v>0.47166643699918781</v>
      </c>
      <c r="L91" s="11" t="str">
        <f>IF(inventory[[#This Row],[c Units %]]&lt;=$O$7,$N$7,IF(inventory[[#This Row],[c Units %]]&lt;=$O$8,$N$8,$N$9))</f>
        <v>A</v>
      </c>
    </row>
    <row r="92" spans="2:12" x14ac:dyDescent="0.25">
      <c r="B92" s="1">
        <v>86</v>
      </c>
      <c r="C92" t="s">
        <v>86</v>
      </c>
      <c r="D92" s="2">
        <v>322.89999999999998</v>
      </c>
      <c r="E92" s="15">
        <v>25</v>
      </c>
      <c r="F92" s="14">
        <f>inventory[[#This Row],[Unit Cost]]*inventory[[#This Row],['# Units]]</f>
        <v>8072.4999999999991</v>
      </c>
      <c r="G92" s="8">
        <f>_xlfn.RANK.EQ(inventory[[#This Row],[Total Cost]],inventory[Total Cost],0)</f>
        <v>75</v>
      </c>
      <c r="H92" s="8">
        <f>SUMIFS(inventory['# Units],inventory[Rank],"&lt;="&amp;inventory[[#This Row],['#]])</f>
        <v>2069</v>
      </c>
      <c r="I92" s="9">
        <f>inventory[[#This Row],[c Units]]/MAX(inventory[c Units])</f>
        <v>2.5115929010172618E-2</v>
      </c>
      <c r="J92" s="10">
        <f>SUMIFS(inventory[Total Cost],inventory[Rank],"&lt;="&amp;inventory[[#This Row],['#]])</f>
        <v>1255842.2</v>
      </c>
      <c r="K92" s="9">
        <f>inventory[[#This Row],[c Cost]]/MAX(inventory[c Cost])</f>
        <v>0.47438505021860605</v>
      </c>
      <c r="L92" s="11" t="str">
        <f>IF(inventory[[#This Row],[c Units %]]&lt;=$O$7,$N$7,IF(inventory[[#This Row],[c Units %]]&lt;=$O$8,$N$8,$N$9))</f>
        <v>A</v>
      </c>
    </row>
    <row r="93" spans="2:12" x14ac:dyDescent="0.25">
      <c r="B93" s="1">
        <v>87</v>
      </c>
      <c r="C93" t="s">
        <v>87</v>
      </c>
      <c r="D93" s="2">
        <v>324.10000000000002</v>
      </c>
      <c r="E93" s="15">
        <v>24</v>
      </c>
      <c r="F93" s="14">
        <f>inventory[[#This Row],[Unit Cost]]*inventory[[#This Row],['# Units]]</f>
        <v>7778.4000000000005</v>
      </c>
      <c r="G93" s="8">
        <f>_xlfn.RANK.EQ(inventory[[#This Row],[Total Cost]],inventory[Total Cost],0)</f>
        <v>81</v>
      </c>
      <c r="H93" s="8">
        <f>SUMIFS(inventory['# Units],inventory[Rank],"&lt;="&amp;inventory[[#This Row],['#]])</f>
        <v>2085</v>
      </c>
      <c r="I93" s="9">
        <f>inventory[[#This Row],[c Units]]/MAX(inventory[c Units])</f>
        <v>2.531015562407439E-2</v>
      </c>
      <c r="J93" s="10">
        <f>SUMIFS(inventory[Total Cost],inventory[Rank],"&lt;="&amp;inventory[[#This Row],['#]])</f>
        <v>1263003.8</v>
      </c>
      <c r="K93" s="9">
        <f>inventory[[#This Row],[c Cost]]/MAX(inventory[c Cost])</f>
        <v>0.47709029135132608</v>
      </c>
      <c r="L93" s="11" t="str">
        <f>IF(inventory[[#This Row],[c Units %]]&lt;=$O$7,$N$7,IF(inventory[[#This Row],[c Units %]]&lt;=$O$8,$N$8,$N$9))</f>
        <v>A</v>
      </c>
    </row>
    <row r="94" spans="2:12" x14ac:dyDescent="0.25">
      <c r="B94" s="1">
        <v>88</v>
      </c>
      <c r="C94" t="s">
        <v>88</v>
      </c>
      <c r="D94" s="2">
        <v>325.5</v>
      </c>
      <c r="E94" s="15">
        <v>28</v>
      </c>
      <c r="F94" s="14">
        <f>inventory[[#This Row],[Unit Cost]]*inventory[[#This Row],['# Units]]</f>
        <v>9114</v>
      </c>
      <c r="G94" s="8">
        <f>_xlfn.RANK.EQ(inventory[[#This Row],[Total Cost]],inventory[Total Cost],0)</f>
        <v>56</v>
      </c>
      <c r="H94" s="8">
        <f>SUMIFS(inventory['# Units],inventory[Rank],"&lt;="&amp;inventory[[#This Row],['#]])</f>
        <v>2109</v>
      </c>
      <c r="I94" s="9">
        <f>inventory[[#This Row],[c Units]]/MAX(inventory[c Units])</f>
        <v>2.5601495544927043E-2</v>
      </c>
      <c r="J94" s="10">
        <f>SUMIFS(inventory[Total Cost],inventory[Rank],"&lt;="&amp;inventory[[#This Row],['#]])</f>
        <v>1270129.4000000001</v>
      </c>
      <c r="K94" s="9">
        <f>inventory[[#This Row],[c Cost]]/MAX(inventory[c Cost])</f>
        <v>0.47978193375181061</v>
      </c>
      <c r="L94" s="11" t="str">
        <f>IF(inventory[[#This Row],[c Units %]]&lt;=$O$7,$N$7,IF(inventory[[#This Row],[c Units %]]&lt;=$O$8,$N$8,$N$9))</f>
        <v>A</v>
      </c>
    </row>
    <row r="95" spans="2:12" x14ac:dyDescent="0.25">
      <c r="B95" s="1">
        <v>89</v>
      </c>
      <c r="C95" t="s">
        <v>89</v>
      </c>
      <c r="D95" s="2">
        <v>320.89999999999998</v>
      </c>
      <c r="E95" s="15">
        <v>23</v>
      </c>
      <c r="F95" s="14">
        <f>inventory[[#This Row],[Unit Cost]]*inventory[[#This Row],['# Units]]</f>
        <v>7380.7</v>
      </c>
      <c r="G95" s="8">
        <f>_xlfn.RANK.EQ(inventory[[#This Row],[Total Cost]],inventory[Total Cost],0)</f>
        <v>85</v>
      </c>
      <c r="H95" s="8">
        <f>SUMIFS(inventory['# Units],inventory[Rank],"&lt;="&amp;inventory[[#This Row],['#]])</f>
        <v>2137</v>
      </c>
      <c r="I95" s="9">
        <f>inventory[[#This Row],[c Units]]/MAX(inventory[c Units])</f>
        <v>2.5941392119255141E-2</v>
      </c>
      <c r="J95" s="10">
        <f>SUMIFS(inventory[Total Cost],inventory[Rank],"&lt;="&amp;inventory[[#This Row],['#]])</f>
        <v>1277233.0000000002</v>
      </c>
      <c r="K95" s="9">
        <f>inventory[[#This Row],[c Cost]]/MAX(inventory[c Cost])</f>
        <v>0.48246526581592897</v>
      </c>
      <c r="L95" s="11" t="str">
        <f>IF(inventory[[#This Row],[c Units %]]&lt;=$O$7,$N$7,IF(inventory[[#This Row],[c Units %]]&lt;=$O$8,$N$8,$N$9))</f>
        <v>A</v>
      </c>
    </row>
    <row r="96" spans="2:12" x14ac:dyDescent="0.25">
      <c r="B96" s="1">
        <v>90</v>
      </c>
      <c r="C96" t="s">
        <v>90</v>
      </c>
      <c r="D96" s="2">
        <v>314.3</v>
      </c>
      <c r="E96" s="15">
        <v>17</v>
      </c>
      <c r="F96" s="14">
        <f>inventory[[#This Row],[Unit Cost]]*inventory[[#This Row],['# Units]]</f>
        <v>5343.1</v>
      </c>
      <c r="G96" s="8">
        <f>_xlfn.RANK.EQ(inventory[[#This Row],[Total Cost]],inventory[Total Cost],0)</f>
        <v>120</v>
      </c>
      <c r="H96" s="8">
        <f>SUMIFS(inventory['# Units],inventory[Rank],"&lt;="&amp;inventory[[#This Row],['#]])</f>
        <v>2158</v>
      </c>
      <c r="I96" s="9">
        <f>inventory[[#This Row],[c Units]]/MAX(inventory[c Units])</f>
        <v>2.6196314550001213E-2</v>
      </c>
      <c r="J96" s="10">
        <f>SUMIFS(inventory[Total Cost],inventory[Rank],"&lt;="&amp;inventory[[#This Row],['#]])</f>
        <v>1284079.0000000002</v>
      </c>
      <c r="K96" s="9">
        <f>inventory[[#This Row],[c Cost]]/MAX(inventory[c Cost])</f>
        <v>0.48505129139605085</v>
      </c>
      <c r="L96" s="11" t="str">
        <f>IF(inventory[[#This Row],[c Units %]]&lt;=$O$7,$N$7,IF(inventory[[#This Row],[c Units %]]&lt;=$O$8,$N$8,$N$9))</f>
        <v>A</v>
      </c>
    </row>
    <row r="97" spans="2:12" x14ac:dyDescent="0.25">
      <c r="B97" s="1">
        <v>91</v>
      </c>
      <c r="C97" t="s">
        <v>91</v>
      </c>
      <c r="D97" s="2">
        <v>324</v>
      </c>
      <c r="E97" s="15">
        <v>29</v>
      </c>
      <c r="F97" s="14">
        <f>inventory[[#This Row],[Unit Cost]]*inventory[[#This Row],['# Units]]</f>
        <v>9396</v>
      </c>
      <c r="G97" s="8">
        <f>_xlfn.RANK.EQ(inventory[[#This Row],[Total Cost]],inventory[Total Cost],0)</f>
        <v>53</v>
      </c>
      <c r="H97" s="8">
        <f>SUMIFS(inventory['# Units],inventory[Rank],"&lt;="&amp;inventory[[#This Row],['#]])</f>
        <v>2226</v>
      </c>
      <c r="I97" s="9">
        <f>inventory[[#This Row],[c Units]]/MAX(inventory[c Units])</f>
        <v>2.7021777659083736E-2</v>
      </c>
      <c r="J97" s="10">
        <f>SUMIFS(inventory[Total Cost],inventory[Rank],"&lt;="&amp;inventory[[#This Row],['#]])</f>
        <v>1297575.0000000002</v>
      </c>
      <c r="K97" s="9">
        <f>inventory[[#This Row],[c Cost]]/MAX(inventory[c Cost])</f>
        <v>0.49014930501412352</v>
      </c>
      <c r="L97" s="11" t="str">
        <f>IF(inventory[[#This Row],[c Units %]]&lt;=$O$7,$N$7,IF(inventory[[#This Row],[c Units %]]&lt;=$O$8,$N$8,$N$9))</f>
        <v>A</v>
      </c>
    </row>
    <row r="98" spans="2:12" x14ac:dyDescent="0.25">
      <c r="B98" s="1">
        <v>92</v>
      </c>
      <c r="C98" t="s">
        <v>92</v>
      </c>
      <c r="D98" s="2">
        <v>283.39999999999998</v>
      </c>
      <c r="E98" s="15">
        <v>21</v>
      </c>
      <c r="F98" s="14">
        <f>inventory[[#This Row],[Unit Cost]]*inventory[[#This Row],['# Units]]</f>
        <v>5951.4</v>
      </c>
      <c r="G98" s="8">
        <f>_xlfn.RANK.EQ(inventory[[#This Row],[Total Cost]],inventory[Total Cost],0)</f>
        <v>108</v>
      </c>
      <c r="H98" s="8">
        <f>SUMIFS(inventory['# Units],inventory[Rank],"&lt;="&amp;inventory[[#This Row],['#]])</f>
        <v>2226</v>
      </c>
      <c r="I98" s="9">
        <f>inventory[[#This Row],[c Units]]/MAX(inventory[c Units])</f>
        <v>2.7021777659083736E-2</v>
      </c>
      <c r="J98" s="10">
        <f>SUMIFS(inventory[Total Cost],inventory[Rank],"&lt;="&amp;inventory[[#This Row],['#]])</f>
        <v>1297575.0000000002</v>
      </c>
      <c r="K98" s="9">
        <f>inventory[[#This Row],[c Cost]]/MAX(inventory[c Cost])</f>
        <v>0.49014930501412352</v>
      </c>
      <c r="L98" s="11" t="str">
        <f>IF(inventory[[#This Row],[c Units %]]&lt;=$O$7,$N$7,IF(inventory[[#This Row],[c Units %]]&lt;=$O$8,$N$8,$N$9))</f>
        <v>A</v>
      </c>
    </row>
    <row r="99" spans="2:12" x14ac:dyDescent="0.25">
      <c r="B99" s="1">
        <v>93</v>
      </c>
      <c r="C99" t="s">
        <v>93</v>
      </c>
      <c r="D99" s="2">
        <v>280.39999999999998</v>
      </c>
      <c r="E99" s="15">
        <v>8</v>
      </c>
      <c r="F99" s="14">
        <f>inventory[[#This Row],[Unit Cost]]*inventory[[#This Row],['# Units]]</f>
        <v>2243.1999999999998</v>
      </c>
      <c r="G99" s="8">
        <f>_xlfn.RANK.EQ(inventory[[#This Row],[Total Cost]],inventory[Total Cost],0)</f>
        <v>266</v>
      </c>
      <c r="H99" s="8">
        <f>SUMIFS(inventory['# Units],inventory[Rank],"&lt;="&amp;inventory[[#This Row],['#]])</f>
        <v>2253</v>
      </c>
      <c r="I99" s="9">
        <f>inventory[[#This Row],[c Units]]/MAX(inventory[c Units])</f>
        <v>2.7349535070042973E-2</v>
      </c>
      <c r="J99" s="10">
        <f>SUMIFS(inventory[Total Cost],inventory[Rank],"&lt;="&amp;inventory[[#This Row],['#]])</f>
        <v>1304306.1000000003</v>
      </c>
      <c r="K99" s="9">
        <f>inventory[[#This Row],[c Cost]]/MAX(inventory[c Cost])</f>
        <v>0.49269192797386041</v>
      </c>
      <c r="L99" s="11" t="str">
        <f>IF(inventory[[#This Row],[c Units %]]&lt;=$O$7,$N$7,IF(inventory[[#This Row],[c Units %]]&lt;=$O$8,$N$8,$N$9))</f>
        <v>A</v>
      </c>
    </row>
    <row r="100" spans="2:12" x14ac:dyDescent="0.25">
      <c r="B100" s="1">
        <v>94</v>
      </c>
      <c r="C100" t="s">
        <v>94</v>
      </c>
      <c r="D100" s="2">
        <v>311.3</v>
      </c>
      <c r="E100" s="15">
        <v>27</v>
      </c>
      <c r="F100" s="14">
        <f>inventory[[#This Row],[Unit Cost]]*inventory[[#This Row],['# Units]]</f>
        <v>8405.1</v>
      </c>
      <c r="G100" s="8">
        <f>_xlfn.RANK.EQ(inventory[[#This Row],[Total Cost]],inventory[Total Cost],0)</f>
        <v>69</v>
      </c>
      <c r="H100" s="8">
        <f>SUMIFS(inventory['# Units],inventory[Rank],"&lt;="&amp;inventory[[#This Row],['#]])</f>
        <v>2287</v>
      </c>
      <c r="I100" s="9">
        <f>inventory[[#This Row],[c Units]]/MAX(inventory[c Units])</f>
        <v>2.7762266624584232E-2</v>
      </c>
      <c r="J100" s="10">
        <f>SUMIFS(inventory[Total Cost],inventory[Rank],"&lt;="&amp;inventory[[#This Row],['#]])</f>
        <v>1310980.3000000003</v>
      </c>
      <c r="K100" s="9">
        <f>inventory[[#This Row],[c Cost]]/MAX(inventory[c Cost])</f>
        <v>0.49521305738181387</v>
      </c>
      <c r="L100" s="11" t="str">
        <f>IF(inventory[[#This Row],[c Units %]]&lt;=$O$7,$N$7,IF(inventory[[#This Row],[c Units %]]&lt;=$O$8,$N$8,$N$9))</f>
        <v>A</v>
      </c>
    </row>
    <row r="101" spans="2:12" x14ac:dyDescent="0.25">
      <c r="B101" s="1">
        <v>95</v>
      </c>
      <c r="C101" t="s">
        <v>95</v>
      </c>
      <c r="D101" s="2">
        <v>320.2</v>
      </c>
      <c r="E101" s="15">
        <v>26</v>
      </c>
      <c r="F101" s="14">
        <f>inventory[[#This Row],[Unit Cost]]*inventory[[#This Row],['# Units]]</f>
        <v>8325.1999999999989</v>
      </c>
      <c r="G101" s="8">
        <f>_xlfn.RANK.EQ(inventory[[#This Row],[Total Cost]],inventory[Total Cost],0)</f>
        <v>71</v>
      </c>
      <c r="H101" s="8">
        <f>SUMIFS(inventory['# Units],inventory[Rank],"&lt;="&amp;inventory[[#This Row],['#]])</f>
        <v>2305</v>
      </c>
      <c r="I101" s="9">
        <f>inventory[[#This Row],[c Units]]/MAX(inventory[c Units])</f>
        <v>2.7980771565223723E-2</v>
      </c>
      <c r="J101" s="10">
        <f>SUMIFS(inventory[Total Cost],inventory[Rank],"&lt;="&amp;inventory[[#This Row],['#]])</f>
        <v>1317647.5000000002</v>
      </c>
      <c r="K101" s="9">
        <f>inventory[[#This Row],[c Cost]]/MAX(inventory[c Cost])</f>
        <v>0.49773154259183267</v>
      </c>
      <c r="L101" s="11" t="str">
        <f>IF(inventory[[#This Row],[c Units %]]&lt;=$O$7,$N$7,IF(inventory[[#This Row],[c Units %]]&lt;=$O$8,$N$8,$N$9))</f>
        <v>A</v>
      </c>
    </row>
    <row r="102" spans="2:12" x14ac:dyDescent="0.25">
      <c r="B102" s="1">
        <v>96</v>
      </c>
      <c r="C102" t="s">
        <v>96</v>
      </c>
      <c r="D102" s="2">
        <v>315.7</v>
      </c>
      <c r="E102" s="15">
        <v>36</v>
      </c>
      <c r="F102" s="14">
        <f>inventory[[#This Row],[Unit Cost]]*inventory[[#This Row],['# Units]]</f>
        <v>11365.199999999999</v>
      </c>
      <c r="G102" s="8">
        <f>_xlfn.RANK.EQ(inventory[[#This Row],[Total Cost]],inventory[Total Cost],0)</f>
        <v>40</v>
      </c>
      <c r="H102" s="8">
        <f>SUMIFS(inventory['# Units],inventory[Rank],"&lt;="&amp;inventory[[#This Row],['#]])</f>
        <v>2330</v>
      </c>
      <c r="I102" s="9">
        <f>inventory[[#This Row],[c Units]]/MAX(inventory[c Units])</f>
        <v>2.8284250649445241E-2</v>
      </c>
      <c r="J102" s="10">
        <f>SUMIFS(inventory[Total Cost],inventory[Rank],"&lt;="&amp;inventory[[#This Row],['#]])</f>
        <v>1324275.0000000002</v>
      </c>
      <c r="K102" s="9">
        <f>inventory[[#This Row],[c Cost]]/MAX(inventory[c Cost])</f>
        <v>0.50023503142213621</v>
      </c>
      <c r="L102" s="11" t="str">
        <f>IF(inventory[[#This Row],[c Units %]]&lt;=$O$7,$N$7,IF(inventory[[#This Row],[c Units %]]&lt;=$O$8,$N$8,$N$9))</f>
        <v>A</v>
      </c>
    </row>
    <row r="103" spans="2:12" x14ac:dyDescent="0.25">
      <c r="B103" s="1">
        <v>97</v>
      </c>
      <c r="C103" t="s">
        <v>97</v>
      </c>
      <c r="D103" s="2">
        <v>292.39999999999998</v>
      </c>
      <c r="E103" s="15">
        <v>17</v>
      </c>
      <c r="F103" s="14">
        <f>inventory[[#This Row],[Unit Cost]]*inventory[[#This Row],['# Units]]</f>
        <v>4970.7999999999993</v>
      </c>
      <c r="G103" s="8">
        <f>_xlfn.RANK.EQ(inventory[[#This Row],[Total Cost]],inventory[Total Cost],0)</f>
        <v>132</v>
      </c>
      <c r="H103" s="8">
        <f>SUMIFS(inventory['# Units],inventory[Rank],"&lt;="&amp;inventory[[#This Row],['#]])</f>
        <v>2360</v>
      </c>
      <c r="I103" s="9">
        <f>inventory[[#This Row],[c Units]]/MAX(inventory[c Units])</f>
        <v>2.8648425550511059E-2</v>
      </c>
      <c r="J103" s="10">
        <f>SUMIFS(inventory[Total Cost],inventory[Rank],"&lt;="&amp;inventory[[#This Row],['#]])</f>
        <v>1330830.0000000002</v>
      </c>
      <c r="K103" s="9">
        <f>inventory[[#This Row],[c Cost]]/MAX(inventory[c Cost])</f>
        <v>0.50271113391668765</v>
      </c>
      <c r="L103" s="11" t="str">
        <f>IF(inventory[[#This Row],[c Units %]]&lt;=$O$7,$N$7,IF(inventory[[#This Row],[c Units %]]&lt;=$O$8,$N$8,$N$9))</f>
        <v>A</v>
      </c>
    </row>
    <row r="104" spans="2:12" x14ac:dyDescent="0.25">
      <c r="B104" s="1">
        <v>98</v>
      </c>
      <c r="C104" t="s">
        <v>98</v>
      </c>
      <c r="D104" s="2">
        <v>310.10000000000002</v>
      </c>
      <c r="E104" s="15">
        <v>31</v>
      </c>
      <c r="F104" s="14">
        <f>inventory[[#This Row],[Unit Cost]]*inventory[[#This Row],['# Units]]</f>
        <v>9613.1</v>
      </c>
      <c r="G104" s="8">
        <f>_xlfn.RANK.EQ(inventory[[#This Row],[Total Cost]],inventory[Total Cost],0)</f>
        <v>51</v>
      </c>
      <c r="H104" s="8">
        <f>SUMIFS(inventory['# Units],inventory[Rank],"&lt;="&amp;inventory[[#This Row],['#]])</f>
        <v>2402</v>
      </c>
      <c r="I104" s="9">
        <f>inventory[[#This Row],[c Units]]/MAX(inventory[c Units])</f>
        <v>2.9158270412003206E-2</v>
      </c>
      <c r="J104" s="10">
        <f>SUMIFS(inventory[Total Cost],inventory[Rank],"&lt;="&amp;inventory[[#This Row],['#]])</f>
        <v>1337377.8000000003</v>
      </c>
      <c r="K104" s="9">
        <f>inventory[[#This Row],[c Cost]]/MAX(inventory[c Cost])</f>
        <v>0.50518451666479203</v>
      </c>
      <c r="L104" s="11" t="str">
        <f>IF(inventory[[#This Row],[c Units %]]&lt;=$O$7,$N$7,IF(inventory[[#This Row],[c Units %]]&lt;=$O$8,$N$8,$N$9))</f>
        <v>A</v>
      </c>
    </row>
    <row r="105" spans="2:12" x14ac:dyDescent="0.25">
      <c r="B105" s="1">
        <v>99</v>
      </c>
      <c r="C105" t="s">
        <v>99</v>
      </c>
      <c r="D105" s="2">
        <v>259.2</v>
      </c>
      <c r="E105" s="15">
        <v>12</v>
      </c>
      <c r="F105" s="14">
        <f>inventory[[#This Row],[Unit Cost]]*inventory[[#This Row],['# Units]]</f>
        <v>3110.3999999999996</v>
      </c>
      <c r="G105" s="8">
        <f>_xlfn.RANK.EQ(inventory[[#This Row],[Total Cost]],inventory[Total Cost],0)</f>
        <v>209</v>
      </c>
      <c r="H105" s="8">
        <f>SUMIFS(inventory['# Units],inventory[Rank],"&lt;="&amp;inventory[[#This Row],['#]])</f>
        <v>2409</v>
      </c>
      <c r="I105" s="9">
        <f>inventory[[#This Row],[c Units]]/MAX(inventory[c Units])</f>
        <v>2.9243244555585229E-2</v>
      </c>
      <c r="J105" s="10">
        <f>SUMIFS(inventory[Total Cost],inventory[Rank],"&lt;="&amp;inventory[[#This Row],['#]])</f>
        <v>1343830.4000000001</v>
      </c>
      <c r="K105" s="9">
        <f>inventory[[#This Row],[c Cost]]/MAX(inventory[c Cost])</f>
        <v>0.50762193832098457</v>
      </c>
      <c r="L105" s="11" t="str">
        <f>IF(inventory[[#This Row],[c Units %]]&lt;=$O$7,$N$7,IF(inventory[[#This Row],[c Units %]]&lt;=$O$8,$N$8,$N$9))</f>
        <v>A</v>
      </c>
    </row>
    <row r="106" spans="2:12" x14ac:dyDescent="0.25">
      <c r="B106" s="1">
        <v>100</v>
      </c>
      <c r="C106" t="s">
        <v>100</v>
      </c>
      <c r="D106" s="2">
        <v>298.60000000000002</v>
      </c>
      <c r="E106" s="15">
        <v>29</v>
      </c>
      <c r="F106" s="14">
        <f>inventory[[#This Row],[Unit Cost]]*inventory[[#This Row],['# Units]]</f>
        <v>8659.4000000000015</v>
      </c>
      <c r="G106" s="8">
        <f>_xlfn.RANK.EQ(inventory[[#This Row],[Total Cost]],inventory[Total Cost],0)</f>
        <v>64</v>
      </c>
      <c r="H106" s="8">
        <f>SUMIFS(inventory['# Units],inventory[Rank],"&lt;="&amp;inventory[[#This Row],['#]])</f>
        <v>2441</v>
      </c>
      <c r="I106" s="9">
        <f>inventory[[#This Row],[c Units]]/MAX(inventory[c Units])</f>
        <v>2.9631697783388769E-2</v>
      </c>
      <c r="J106" s="10">
        <f>SUMIFS(inventory[Total Cost],inventory[Rank],"&lt;="&amp;inventory[[#This Row],['#]])</f>
        <v>1350281.6</v>
      </c>
      <c r="K106" s="9">
        <f>inventory[[#This Row],[c Cost]]/MAX(inventory[c Cost])</f>
        <v>0.51005883113759021</v>
      </c>
      <c r="L106" s="11" t="str">
        <f>IF(inventory[[#This Row],[c Units %]]&lt;=$O$7,$N$7,IF(inventory[[#This Row],[c Units %]]&lt;=$O$8,$N$8,$N$9))</f>
        <v>A</v>
      </c>
    </row>
    <row r="107" spans="2:12" x14ac:dyDescent="0.25">
      <c r="B107" s="1">
        <v>101</v>
      </c>
      <c r="C107" t="s">
        <v>101</v>
      </c>
      <c r="D107" s="2">
        <v>291.60000000000002</v>
      </c>
      <c r="E107" s="15">
        <v>16</v>
      </c>
      <c r="F107" s="14">
        <f>inventory[[#This Row],[Unit Cost]]*inventory[[#This Row],['# Units]]</f>
        <v>4665.6000000000004</v>
      </c>
      <c r="G107" s="8">
        <f>_xlfn.RANK.EQ(inventory[[#This Row],[Total Cost]],inventory[Total Cost],0)</f>
        <v>142</v>
      </c>
      <c r="H107" s="8">
        <f>SUMIFS(inventory['# Units],inventory[Rank],"&lt;="&amp;inventory[[#This Row],['#]])</f>
        <v>2453</v>
      </c>
      <c r="I107" s="9">
        <f>inventory[[#This Row],[c Units]]/MAX(inventory[c Units])</f>
        <v>2.9777367743815095E-2</v>
      </c>
      <c r="J107" s="10">
        <f>SUMIFS(inventory[Total Cost],inventory[Rank],"&lt;="&amp;inventory[[#This Row],['#]])</f>
        <v>1356560</v>
      </c>
      <c r="K107" s="9">
        <f>inventory[[#This Row],[c Cost]]/MAX(inventory[c Cost])</f>
        <v>0.5124304500394653</v>
      </c>
      <c r="L107" s="11" t="str">
        <f>IF(inventory[[#This Row],[c Units %]]&lt;=$O$7,$N$7,IF(inventory[[#This Row],[c Units %]]&lt;=$O$8,$N$8,$N$9))</f>
        <v>A</v>
      </c>
    </row>
    <row r="108" spans="2:12" x14ac:dyDescent="0.25">
      <c r="B108" s="1">
        <v>102</v>
      </c>
      <c r="C108" t="s">
        <v>102</v>
      </c>
      <c r="D108" s="2">
        <v>291.2</v>
      </c>
      <c r="E108" s="15">
        <v>17</v>
      </c>
      <c r="F108" s="14">
        <f>inventory[[#This Row],[Unit Cost]]*inventory[[#This Row],['# Units]]</f>
        <v>4950.3999999999996</v>
      </c>
      <c r="G108" s="8">
        <f>_xlfn.RANK.EQ(inventory[[#This Row],[Total Cost]],inventory[Total Cost],0)</f>
        <v>133</v>
      </c>
      <c r="H108" s="8">
        <f>SUMIFS(inventory['# Units],inventory[Rank],"&lt;="&amp;inventory[[#This Row],['#]])</f>
        <v>2471</v>
      </c>
      <c r="I108" s="9">
        <f>inventory[[#This Row],[c Units]]/MAX(inventory[c Units])</f>
        <v>2.9995872684454587E-2</v>
      </c>
      <c r="J108" s="10">
        <f>SUMIFS(inventory[Total Cost],inventory[Rank],"&lt;="&amp;inventory[[#This Row],['#]])</f>
        <v>1362784.4</v>
      </c>
      <c r="K108" s="9">
        <f>inventory[[#This Row],[c Cost]]/MAX(inventory[c Cost])</f>
        <v>0.5147816708429872</v>
      </c>
      <c r="L108" s="11" t="str">
        <f>IF(inventory[[#This Row],[c Units %]]&lt;=$O$7,$N$7,IF(inventory[[#This Row],[c Units %]]&lt;=$O$8,$N$8,$N$9))</f>
        <v>A</v>
      </c>
    </row>
    <row r="109" spans="2:12" x14ac:dyDescent="0.25">
      <c r="B109" s="1">
        <v>103</v>
      </c>
      <c r="C109" t="s">
        <v>103</v>
      </c>
      <c r="D109" s="2">
        <v>296.89999999999998</v>
      </c>
      <c r="E109" s="15">
        <v>24</v>
      </c>
      <c r="F109" s="14">
        <f>inventory[[#This Row],[Unit Cost]]*inventory[[#This Row],['# Units]]</f>
        <v>7125.5999999999995</v>
      </c>
      <c r="G109" s="8">
        <f>_xlfn.RANK.EQ(inventory[[#This Row],[Total Cost]],inventory[Total Cost],0)</f>
        <v>88</v>
      </c>
      <c r="H109" s="8">
        <f>SUMIFS(inventory['# Units],inventory[Rank],"&lt;="&amp;inventory[[#This Row],['#]])</f>
        <v>2498</v>
      </c>
      <c r="I109" s="9">
        <f>inventory[[#This Row],[c Units]]/MAX(inventory[c Units])</f>
        <v>3.0323630095413823E-2</v>
      </c>
      <c r="J109" s="10">
        <f>SUMIFS(inventory[Total Cost],inventory[Rank],"&lt;="&amp;inventory[[#This Row],['#]])</f>
        <v>1368997.0999999999</v>
      </c>
      <c r="K109" s="9">
        <f>inventory[[#This Row],[c Cost]]/MAX(inventory[c Cost])</f>
        <v>0.51712847205853252</v>
      </c>
      <c r="L109" s="11" t="str">
        <f>IF(inventory[[#This Row],[c Units %]]&lt;=$O$7,$N$7,IF(inventory[[#This Row],[c Units %]]&lt;=$O$8,$N$8,$N$9))</f>
        <v>A</v>
      </c>
    </row>
    <row r="110" spans="2:12" x14ac:dyDescent="0.25">
      <c r="B110" s="1">
        <v>104</v>
      </c>
      <c r="C110" t="s">
        <v>104</v>
      </c>
      <c r="D110" s="2">
        <v>295</v>
      </c>
      <c r="E110" s="15">
        <v>18</v>
      </c>
      <c r="F110" s="14">
        <f>inventory[[#This Row],[Unit Cost]]*inventory[[#This Row],['# Units]]</f>
        <v>5310</v>
      </c>
      <c r="G110" s="8">
        <f>_xlfn.RANK.EQ(inventory[[#This Row],[Total Cost]],inventory[Total Cost],0)</f>
        <v>122</v>
      </c>
      <c r="H110" s="8">
        <f>SUMIFS(inventory['# Units],inventory[Rank],"&lt;="&amp;inventory[[#This Row],['#]])</f>
        <v>2529</v>
      </c>
      <c r="I110" s="9">
        <f>inventory[[#This Row],[c Units]]/MAX(inventory[c Units])</f>
        <v>3.0699944159848502E-2</v>
      </c>
      <c r="J110" s="10">
        <f>SUMIFS(inventory[Total Cost],inventory[Rank],"&lt;="&amp;inventory[[#This Row],['#]])</f>
        <v>1375141.2999999998</v>
      </c>
      <c r="K110" s="9">
        <f>inventory[[#This Row],[c Cost]]/MAX(inventory[c Cost])</f>
        <v>0.51944939790857414</v>
      </c>
      <c r="L110" s="11" t="str">
        <f>IF(inventory[[#This Row],[c Units %]]&lt;=$O$7,$N$7,IF(inventory[[#This Row],[c Units %]]&lt;=$O$8,$N$8,$N$9))</f>
        <v>A</v>
      </c>
    </row>
    <row r="111" spans="2:12" x14ac:dyDescent="0.25">
      <c r="B111" s="1">
        <v>105</v>
      </c>
      <c r="C111" t="s">
        <v>105</v>
      </c>
      <c r="D111" s="2">
        <v>285.7</v>
      </c>
      <c r="E111" s="15">
        <v>8</v>
      </c>
      <c r="F111" s="14">
        <f>inventory[[#This Row],[Unit Cost]]*inventory[[#This Row],['# Units]]</f>
        <v>2285.6</v>
      </c>
      <c r="G111" s="8">
        <f>_xlfn.RANK.EQ(inventory[[#This Row],[Total Cost]],inventory[Total Cost],0)</f>
        <v>260</v>
      </c>
      <c r="H111" s="8">
        <f>SUMIFS(inventory['# Units],inventory[Rank],"&lt;="&amp;inventory[[#This Row],['#]])</f>
        <v>2560</v>
      </c>
      <c r="I111" s="9">
        <f>inventory[[#This Row],[c Units]]/MAX(inventory[c Units])</f>
        <v>3.1076258224283181E-2</v>
      </c>
      <c r="J111" s="10">
        <f>SUMIFS(inventory[Total Cost],inventory[Rank],"&lt;="&amp;inventory[[#This Row],['#]])</f>
        <v>1381201.7999999998</v>
      </c>
      <c r="K111" s="9">
        <f>inventory[[#This Row],[c Cost]]/MAX(inventory[c Cost])</f>
        <v>0.52173870670616818</v>
      </c>
      <c r="L111" s="11" t="str">
        <f>IF(inventory[[#This Row],[c Units %]]&lt;=$O$7,$N$7,IF(inventory[[#This Row],[c Units %]]&lt;=$O$8,$N$8,$N$9))</f>
        <v>A</v>
      </c>
    </row>
    <row r="112" spans="2:12" x14ac:dyDescent="0.25">
      <c r="B112" s="1">
        <v>106</v>
      </c>
      <c r="C112" t="s">
        <v>106</v>
      </c>
      <c r="D112" s="2">
        <v>293.3</v>
      </c>
      <c r="E112" s="15">
        <v>31</v>
      </c>
      <c r="F112" s="14">
        <f>inventory[[#This Row],[Unit Cost]]*inventory[[#This Row],['# Units]]</f>
        <v>9092.3000000000011</v>
      </c>
      <c r="G112" s="8">
        <f>_xlfn.RANK.EQ(inventory[[#This Row],[Total Cost]],inventory[Total Cost],0)</f>
        <v>57</v>
      </c>
      <c r="H112" s="8">
        <f>SUMIFS(inventory['# Units],inventory[Rank],"&lt;="&amp;inventory[[#This Row],['#]])</f>
        <v>2583</v>
      </c>
      <c r="I112" s="9">
        <f>inventory[[#This Row],[c Units]]/MAX(inventory[c Units])</f>
        <v>3.1355458981766976E-2</v>
      </c>
      <c r="J112" s="10">
        <f>SUMIFS(inventory[Total Cost],inventory[Rank],"&lt;="&amp;inventory[[#This Row],['#]])</f>
        <v>1387239.2999999998</v>
      </c>
      <c r="K112" s="9">
        <f>inventory[[#This Row],[c Cost]]/MAX(inventory[c Cost])</f>
        <v>0.52401932742483404</v>
      </c>
      <c r="L112" s="11" t="str">
        <f>IF(inventory[[#This Row],[c Units %]]&lt;=$O$7,$N$7,IF(inventory[[#This Row],[c Units %]]&lt;=$O$8,$N$8,$N$9))</f>
        <v>A</v>
      </c>
    </row>
    <row r="113" spans="2:12" x14ac:dyDescent="0.25">
      <c r="B113" s="1">
        <v>107</v>
      </c>
      <c r="C113" t="s">
        <v>107</v>
      </c>
      <c r="D113" s="2">
        <v>256.3</v>
      </c>
      <c r="E113" s="15">
        <v>12</v>
      </c>
      <c r="F113" s="14">
        <f>inventory[[#This Row],[Unit Cost]]*inventory[[#This Row],['# Units]]</f>
        <v>3075.6000000000004</v>
      </c>
      <c r="G113" s="8">
        <f>_xlfn.RANK.EQ(inventory[[#This Row],[Total Cost]],inventory[Total Cost],0)</f>
        <v>212</v>
      </c>
      <c r="H113" s="8">
        <f>SUMIFS(inventory['# Units],inventory[Rank],"&lt;="&amp;inventory[[#This Row],['#]])</f>
        <v>2618</v>
      </c>
      <c r="I113" s="9">
        <f>inventory[[#This Row],[c Units]]/MAX(inventory[c Units])</f>
        <v>3.1780329699677097E-2</v>
      </c>
      <c r="J113" s="10">
        <f>SUMIFS(inventory[Total Cost],inventory[Rank],"&lt;="&amp;inventory[[#This Row],['#]])</f>
        <v>1393262.7999999998</v>
      </c>
      <c r="K113" s="9">
        <f>inventory[[#This Row],[c Cost]]/MAX(inventory[c Cost])</f>
        <v>0.52629465974763046</v>
      </c>
      <c r="L113" s="11" t="str">
        <f>IF(inventory[[#This Row],[c Units %]]&lt;=$O$7,$N$7,IF(inventory[[#This Row],[c Units %]]&lt;=$O$8,$N$8,$N$9))</f>
        <v>A</v>
      </c>
    </row>
    <row r="114" spans="2:12" x14ac:dyDescent="0.25">
      <c r="B114" s="1">
        <v>108</v>
      </c>
      <c r="C114" t="s">
        <v>108</v>
      </c>
      <c r="D114" s="2">
        <v>270</v>
      </c>
      <c r="E114" s="15">
        <v>14</v>
      </c>
      <c r="F114" s="14">
        <f>inventory[[#This Row],[Unit Cost]]*inventory[[#This Row],['# Units]]</f>
        <v>3780</v>
      </c>
      <c r="G114" s="8">
        <f>_xlfn.RANK.EQ(inventory[[#This Row],[Total Cost]],inventory[Total Cost],0)</f>
        <v>175</v>
      </c>
      <c r="H114" s="8">
        <f>SUMIFS(inventory['# Units],inventory[Rank],"&lt;="&amp;inventory[[#This Row],['#]])</f>
        <v>2639</v>
      </c>
      <c r="I114" s="9">
        <f>inventory[[#This Row],[c Units]]/MAX(inventory[c Units])</f>
        <v>3.2035252130423172E-2</v>
      </c>
      <c r="J114" s="10">
        <f>SUMIFS(inventory[Total Cost],inventory[Rank],"&lt;="&amp;inventory[[#This Row],['#]])</f>
        <v>1399214.1999999997</v>
      </c>
      <c r="K114" s="9">
        <f>inventory[[#This Row],[c Cost]]/MAX(inventory[c Cost])</f>
        <v>0.5285427568316996</v>
      </c>
      <c r="L114" s="11" t="str">
        <f>IF(inventory[[#This Row],[c Units %]]&lt;=$O$7,$N$7,IF(inventory[[#This Row],[c Units %]]&lt;=$O$8,$N$8,$N$9))</f>
        <v>A</v>
      </c>
    </row>
    <row r="115" spans="2:12" x14ac:dyDescent="0.25">
      <c r="B115" s="1">
        <v>109</v>
      </c>
      <c r="C115" t="s">
        <v>109</v>
      </c>
      <c r="D115" s="2">
        <v>269.10000000000002</v>
      </c>
      <c r="E115" s="15">
        <v>17</v>
      </c>
      <c r="F115" s="14">
        <f>inventory[[#This Row],[Unit Cost]]*inventory[[#This Row],['# Units]]</f>
        <v>4574.7000000000007</v>
      </c>
      <c r="G115" s="8">
        <f>_xlfn.RANK.EQ(inventory[[#This Row],[Total Cost]],inventory[Total Cost],0)</f>
        <v>145</v>
      </c>
      <c r="H115" s="8">
        <f>SUMIFS(inventory['# Units],inventory[Rank],"&lt;="&amp;inventory[[#This Row],['#]])</f>
        <v>2650</v>
      </c>
      <c r="I115" s="9">
        <f>inventory[[#This Row],[c Units]]/MAX(inventory[c Units])</f>
        <v>3.2168782927480641E-2</v>
      </c>
      <c r="J115" s="10">
        <f>SUMIFS(inventory[Total Cost],inventory[Rank],"&lt;="&amp;inventory[[#This Row],['#]])</f>
        <v>1405084.9</v>
      </c>
      <c r="K115" s="9">
        <f>inventory[[#This Row],[c Cost]]/MAX(inventory[c Cost])</f>
        <v>0.53076037009100752</v>
      </c>
      <c r="L115" s="11" t="str">
        <f>IF(inventory[[#This Row],[c Units %]]&lt;=$O$7,$N$7,IF(inventory[[#This Row],[c Units %]]&lt;=$O$8,$N$8,$N$9))</f>
        <v>A</v>
      </c>
    </row>
    <row r="116" spans="2:12" x14ac:dyDescent="0.25">
      <c r="B116" s="1">
        <v>110</v>
      </c>
      <c r="C116" t="s">
        <v>110</v>
      </c>
      <c r="D116" s="2">
        <v>247.2</v>
      </c>
      <c r="E116" s="15">
        <v>8</v>
      </c>
      <c r="F116" s="14">
        <f>inventory[[#This Row],[Unit Cost]]*inventory[[#This Row],['# Units]]</f>
        <v>1977.6</v>
      </c>
      <c r="G116" s="8">
        <f>_xlfn.RANK.EQ(inventory[[#This Row],[Total Cost]],inventory[Total Cost],0)</f>
        <v>286</v>
      </c>
      <c r="H116" s="8">
        <f>SUMIFS(inventory['# Units],inventory[Rank],"&lt;="&amp;inventory[[#This Row],['#]])</f>
        <v>2704</v>
      </c>
      <c r="I116" s="9">
        <f>inventory[[#This Row],[c Units]]/MAX(inventory[c Units])</f>
        <v>3.2824297749399114E-2</v>
      </c>
      <c r="J116" s="10">
        <f>SUMIFS(inventory[Total Cost],inventory[Rank],"&lt;="&amp;inventory[[#This Row],['#]])</f>
        <v>1410765.7</v>
      </c>
      <c r="K116" s="9">
        <f>inventory[[#This Row],[c Cost]]/MAX(inventory[c Cost])</f>
        <v>0.53290625003777303</v>
      </c>
      <c r="L116" s="11" t="str">
        <f>IF(inventory[[#This Row],[c Units %]]&lt;=$O$7,$N$7,IF(inventory[[#This Row],[c Units %]]&lt;=$O$8,$N$8,$N$9))</f>
        <v>A</v>
      </c>
    </row>
    <row r="117" spans="2:12" x14ac:dyDescent="0.25">
      <c r="B117" s="1">
        <v>111</v>
      </c>
      <c r="C117" t="s">
        <v>111</v>
      </c>
      <c r="D117" s="2">
        <v>260.7</v>
      </c>
      <c r="E117" s="15">
        <v>20</v>
      </c>
      <c r="F117" s="14">
        <f>inventory[[#This Row],[Unit Cost]]*inventory[[#This Row],['# Units]]</f>
        <v>5214</v>
      </c>
      <c r="G117" s="8">
        <f>_xlfn.RANK.EQ(inventory[[#This Row],[Total Cost]],inventory[Total Cost],0)</f>
        <v>128</v>
      </c>
      <c r="H117" s="8">
        <f>SUMIFS(inventory['# Units],inventory[Rank],"&lt;="&amp;inventory[[#This Row],['#]])</f>
        <v>2731</v>
      </c>
      <c r="I117" s="9">
        <f>inventory[[#This Row],[c Units]]/MAX(inventory[c Units])</f>
        <v>3.3152055160358351E-2</v>
      </c>
      <c r="J117" s="10">
        <f>SUMIFS(inventory[Total Cost],inventory[Rank],"&lt;="&amp;inventory[[#This Row],['#]])</f>
        <v>1416319.5999999999</v>
      </c>
      <c r="K117" s="9">
        <f>inventory[[#This Row],[c Cost]]/MAX(inventory[c Cost])</f>
        <v>0.53500419445340819</v>
      </c>
      <c r="L117" s="11" t="str">
        <f>IF(inventory[[#This Row],[c Units %]]&lt;=$O$7,$N$7,IF(inventory[[#This Row],[c Units %]]&lt;=$O$8,$N$8,$N$9))</f>
        <v>A</v>
      </c>
    </row>
    <row r="118" spans="2:12" x14ac:dyDescent="0.25">
      <c r="B118" s="1">
        <v>112</v>
      </c>
      <c r="C118" t="s">
        <v>112</v>
      </c>
      <c r="D118" s="2">
        <v>274.8</v>
      </c>
      <c r="E118" s="15">
        <v>19</v>
      </c>
      <c r="F118" s="14">
        <f>inventory[[#This Row],[Unit Cost]]*inventory[[#This Row],['# Units]]</f>
        <v>5221.2</v>
      </c>
      <c r="G118" s="8">
        <f>_xlfn.RANK.EQ(inventory[[#This Row],[Total Cost]],inventory[Total Cost],0)</f>
        <v>127</v>
      </c>
      <c r="H118" s="8">
        <f>SUMIFS(inventory['# Units],inventory[Rank],"&lt;="&amp;inventory[[#This Row],['#]])</f>
        <v>2774</v>
      </c>
      <c r="I118" s="9">
        <f>inventory[[#This Row],[c Units]]/MAX(inventory[c Units])</f>
        <v>3.3674039185219357E-2</v>
      </c>
      <c r="J118" s="10">
        <f>SUMIFS(inventory[Total Cost],inventory[Rank],"&lt;="&amp;inventory[[#This Row],['#]])</f>
        <v>1421814.9999999998</v>
      </c>
      <c r="K118" s="9">
        <f>inventory[[#This Row],[c Cost]]/MAX(inventory[c Cost])</f>
        <v>0.53708004092916073</v>
      </c>
      <c r="L118" s="11" t="str">
        <f>IF(inventory[[#This Row],[c Units %]]&lt;=$O$7,$N$7,IF(inventory[[#This Row],[c Units %]]&lt;=$O$8,$N$8,$N$9))</f>
        <v>A</v>
      </c>
    </row>
    <row r="119" spans="2:12" x14ac:dyDescent="0.25">
      <c r="B119" s="1">
        <v>113</v>
      </c>
      <c r="C119" t="s">
        <v>113</v>
      </c>
      <c r="D119" s="2">
        <v>261.60000000000002</v>
      </c>
      <c r="E119" s="15">
        <v>32</v>
      </c>
      <c r="F119" s="14">
        <f>inventory[[#This Row],[Unit Cost]]*inventory[[#This Row],['# Units]]</f>
        <v>8371.2000000000007</v>
      </c>
      <c r="G119" s="8">
        <f>_xlfn.RANK.EQ(inventory[[#This Row],[Total Cost]],inventory[Total Cost],0)</f>
        <v>70</v>
      </c>
      <c r="H119" s="8">
        <f>SUMIFS(inventory['# Units],inventory[Rank],"&lt;="&amp;inventory[[#This Row],['#]])</f>
        <v>2796</v>
      </c>
      <c r="I119" s="9">
        <f>inventory[[#This Row],[c Units]]/MAX(inventory[c Units])</f>
        <v>3.3941100779334286E-2</v>
      </c>
      <c r="J119" s="10">
        <f>SUMIFS(inventory[Total Cost],inventory[Rank],"&lt;="&amp;inventory[[#This Row],['#]])</f>
        <v>1427308.3999999997</v>
      </c>
      <c r="K119" s="9">
        <f>inventory[[#This Row],[c Cost]]/MAX(inventory[c Cost])</f>
        <v>0.53915513191978903</v>
      </c>
      <c r="L119" s="11" t="str">
        <f>IF(inventory[[#This Row],[c Units %]]&lt;=$O$7,$N$7,IF(inventory[[#This Row],[c Units %]]&lt;=$O$8,$N$8,$N$9))</f>
        <v>A</v>
      </c>
    </row>
    <row r="120" spans="2:12" x14ac:dyDescent="0.25">
      <c r="B120" s="1">
        <v>114</v>
      </c>
      <c r="C120" t="s">
        <v>114</v>
      </c>
      <c r="D120" s="2">
        <v>273.39999999999998</v>
      </c>
      <c r="E120" s="15">
        <v>29</v>
      </c>
      <c r="F120" s="14">
        <f>inventory[[#This Row],[Unit Cost]]*inventory[[#This Row],['# Units]]</f>
        <v>7928.5999999999995</v>
      </c>
      <c r="G120" s="8">
        <f>_xlfn.RANK.EQ(inventory[[#This Row],[Total Cost]],inventory[Total Cost],0)</f>
        <v>77</v>
      </c>
      <c r="H120" s="8">
        <f>SUMIFS(inventory['# Units],inventory[Rank],"&lt;="&amp;inventory[[#This Row],['#]])</f>
        <v>2822</v>
      </c>
      <c r="I120" s="9">
        <f>inventory[[#This Row],[c Units]]/MAX(inventory[c Units])</f>
        <v>3.4256719026924662E-2</v>
      </c>
      <c r="J120" s="10">
        <f>SUMIFS(inventory[Total Cost],inventory[Rank],"&lt;="&amp;inventory[[#This Row],['#]])</f>
        <v>1432781.3999999997</v>
      </c>
      <c r="K120" s="9">
        <f>inventory[[#This Row],[c Cost]]/MAX(inventory[c Cost])</f>
        <v>0.54122251696215062</v>
      </c>
      <c r="L120" s="11" t="str">
        <f>IF(inventory[[#This Row],[c Units %]]&lt;=$O$7,$N$7,IF(inventory[[#This Row],[c Units %]]&lt;=$O$8,$N$8,$N$9))</f>
        <v>A</v>
      </c>
    </row>
    <row r="121" spans="2:12" x14ac:dyDescent="0.25">
      <c r="B121" s="1">
        <v>115</v>
      </c>
      <c r="C121" t="s">
        <v>115</v>
      </c>
      <c r="D121" s="2">
        <v>264.7</v>
      </c>
      <c r="E121" s="15">
        <v>17</v>
      </c>
      <c r="F121" s="14">
        <f>inventory[[#This Row],[Unit Cost]]*inventory[[#This Row],['# Units]]</f>
        <v>4499.8999999999996</v>
      </c>
      <c r="G121" s="8">
        <f>_xlfn.RANK.EQ(inventory[[#This Row],[Total Cost]],inventory[Total Cost],0)</f>
        <v>146</v>
      </c>
      <c r="H121" s="8">
        <f>SUMIFS(inventory['# Units],inventory[Rank],"&lt;="&amp;inventory[[#This Row],['#]])</f>
        <v>2863</v>
      </c>
      <c r="I121" s="9">
        <f>inventory[[#This Row],[c Units]]/MAX(inventory[c Units])</f>
        <v>3.4754424725047951E-2</v>
      </c>
      <c r="J121" s="10">
        <f>SUMIFS(inventory[Total Cost],inventory[Rank],"&lt;="&amp;inventory[[#This Row],['#]])</f>
        <v>1438250.7999999996</v>
      </c>
      <c r="K121" s="9">
        <f>inventory[[#This Row],[c Cost]]/MAX(inventory[c Cost])</f>
        <v>0.54328854213128863</v>
      </c>
      <c r="L121" s="11" t="str">
        <f>IF(inventory[[#This Row],[c Units %]]&lt;=$O$7,$N$7,IF(inventory[[#This Row],[c Units %]]&lt;=$O$8,$N$8,$N$9))</f>
        <v>A</v>
      </c>
    </row>
    <row r="122" spans="2:12" x14ac:dyDescent="0.25">
      <c r="B122" s="1">
        <v>116</v>
      </c>
      <c r="C122" t="s">
        <v>116</v>
      </c>
      <c r="D122" s="2">
        <v>235.7</v>
      </c>
      <c r="E122" s="15">
        <v>12</v>
      </c>
      <c r="F122" s="14">
        <f>inventory[[#This Row],[Unit Cost]]*inventory[[#This Row],['# Units]]</f>
        <v>2828.3999999999996</v>
      </c>
      <c r="G122" s="8">
        <f>_xlfn.RANK.EQ(inventory[[#This Row],[Total Cost]],inventory[Total Cost],0)</f>
        <v>225</v>
      </c>
      <c r="H122" s="8">
        <f>SUMIFS(inventory['# Units],inventory[Rank],"&lt;="&amp;inventory[[#This Row],['#]])</f>
        <v>2903</v>
      </c>
      <c r="I122" s="9">
        <f>inventory[[#This Row],[c Units]]/MAX(inventory[c Units])</f>
        <v>3.5239991259802372E-2</v>
      </c>
      <c r="J122" s="10">
        <f>SUMIFS(inventory[Total Cost],inventory[Rank],"&lt;="&amp;inventory[[#This Row],['#]])</f>
        <v>1443718.7999999996</v>
      </c>
      <c r="K122" s="9">
        <f>inventory[[#This Row],[c Cost]]/MAX(inventory[c Cost])</f>
        <v>0.54535403846083963</v>
      </c>
      <c r="L122" s="11" t="str">
        <f>IF(inventory[[#This Row],[c Units %]]&lt;=$O$7,$N$7,IF(inventory[[#This Row],[c Units %]]&lt;=$O$8,$N$8,$N$9))</f>
        <v>A</v>
      </c>
    </row>
    <row r="123" spans="2:12" x14ac:dyDescent="0.25">
      <c r="B123" s="1">
        <v>117</v>
      </c>
      <c r="C123" t="s">
        <v>117</v>
      </c>
      <c r="D123" s="2">
        <v>265.10000000000002</v>
      </c>
      <c r="E123" s="15">
        <v>25</v>
      </c>
      <c r="F123" s="14">
        <f>inventory[[#This Row],[Unit Cost]]*inventory[[#This Row],['# Units]]</f>
        <v>6627.5000000000009</v>
      </c>
      <c r="G123" s="8">
        <f>_xlfn.RANK.EQ(inventory[[#This Row],[Total Cost]],inventory[Total Cost],0)</f>
        <v>96</v>
      </c>
      <c r="H123" s="8">
        <f>SUMIFS(inventory['# Units],inventory[Rank],"&lt;="&amp;inventory[[#This Row],['#]])</f>
        <v>2936</v>
      </c>
      <c r="I123" s="9">
        <f>inventory[[#This Row],[c Units]]/MAX(inventory[c Units])</f>
        <v>3.5640583650974778E-2</v>
      </c>
      <c r="J123" s="10">
        <f>SUMIFS(inventory[Total Cost],inventory[Rank],"&lt;="&amp;inventory[[#This Row],['#]])</f>
        <v>1449180.2999999996</v>
      </c>
      <c r="K123" s="9">
        <f>inventory[[#This Row],[c Cost]]/MAX(inventory[c Cost])</f>
        <v>0.54741707946373708</v>
      </c>
      <c r="L123" s="11" t="str">
        <f>IF(inventory[[#This Row],[c Units %]]&lt;=$O$7,$N$7,IF(inventory[[#This Row],[c Units %]]&lt;=$O$8,$N$8,$N$9))</f>
        <v>A</v>
      </c>
    </row>
    <row r="124" spans="2:12" x14ac:dyDescent="0.25">
      <c r="B124" s="1">
        <v>118</v>
      </c>
      <c r="C124" t="s">
        <v>118</v>
      </c>
      <c r="D124" s="2">
        <v>240.3</v>
      </c>
      <c r="E124" s="15">
        <v>20</v>
      </c>
      <c r="F124" s="14">
        <f>inventory[[#This Row],[Unit Cost]]*inventory[[#This Row],['# Units]]</f>
        <v>4806</v>
      </c>
      <c r="G124" s="8">
        <f>_xlfn.RANK.EQ(inventory[[#This Row],[Total Cost]],inventory[Total Cost],0)</f>
        <v>137</v>
      </c>
      <c r="H124" s="8">
        <f>SUMIFS(inventory['# Units],inventory[Rank],"&lt;="&amp;inventory[[#This Row],['#]])</f>
        <v>2965</v>
      </c>
      <c r="I124" s="9">
        <f>inventory[[#This Row],[c Units]]/MAX(inventory[c Units])</f>
        <v>3.599261938867173E-2</v>
      </c>
      <c r="J124" s="10">
        <f>SUMIFS(inventory[Total Cost],inventory[Rank],"&lt;="&amp;inventory[[#This Row],['#]])</f>
        <v>1454594.5999999996</v>
      </c>
      <c r="K124" s="9">
        <f>inventory[[#This Row],[c Cost]]/MAX(inventory[c Cost])</f>
        <v>0.5494622910177035</v>
      </c>
      <c r="L124" s="11" t="str">
        <f>IF(inventory[[#This Row],[c Units %]]&lt;=$O$7,$N$7,IF(inventory[[#This Row],[c Units %]]&lt;=$O$8,$N$8,$N$9))</f>
        <v>A</v>
      </c>
    </row>
    <row r="125" spans="2:12" x14ac:dyDescent="0.25">
      <c r="B125" s="1">
        <v>119</v>
      </c>
      <c r="C125" t="s">
        <v>119</v>
      </c>
      <c r="D125" s="2">
        <v>249.4</v>
      </c>
      <c r="E125" s="15">
        <v>21</v>
      </c>
      <c r="F125" s="14">
        <f>inventory[[#This Row],[Unit Cost]]*inventory[[#This Row],['# Units]]</f>
        <v>5237.4000000000005</v>
      </c>
      <c r="G125" s="8">
        <f>_xlfn.RANK.EQ(inventory[[#This Row],[Total Cost]],inventory[Total Cost],0)</f>
        <v>125</v>
      </c>
      <c r="H125" s="8">
        <f>SUMIFS(inventory['# Units],inventory[Rank],"&lt;="&amp;inventory[[#This Row],['#]])</f>
        <v>2977</v>
      </c>
      <c r="I125" s="9">
        <f>inventory[[#This Row],[c Units]]/MAX(inventory[c Units])</f>
        <v>3.613828934909806E-2</v>
      </c>
      <c r="J125" s="10">
        <f>SUMIFS(inventory[Total Cost],inventory[Rank],"&lt;="&amp;inventory[[#This Row],['#]])</f>
        <v>1459953.7999999996</v>
      </c>
      <c r="K125" s="9">
        <f>inventory[[#This Row],[c Cost]]/MAX(inventory[c Cost])</f>
        <v>0.55148668895649833</v>
      </c>
      <c r="L125" s="11" t="str">
        <f>IF(inventory[[#This Row],[c Units %]]&lt;=$O$7,$N$7,IF(inventory[[#This Row],[c Units %]]&lt;=$O$8,$N$8,$N$9))</f>
        <v>A</v>
      </c>
    </row>
    <row r="126" spans="2:12" x14ac:dyDescent="0.25">
      <c r="B126" s="1">
        <v>120</v>
      </c>
      <c r="C126" t="s">
        <v>120</v>
      </c>
      <c r="D126" s="2">
        <v>265.60000000000002</v>
      </c>
      <c r="E126" s="15">
        <v>15</v>
      </c>
      <c r="F126" s="14">
        <f>inventory[[#This Row],[Unit Cost]]*inventory[[#This Row],['# Units]]</f>
        <v>3984.0000000000005</v>
      </c>
      <c r="G126" s="8">
        <f>_xlfn.RANK.EQ(inventory[[#This Row],[Total Cost]],inventory[Total Cost],0)</f>
        <v>165</v>
      </c>
      <c r="H126" s="8">
        <f>SUMIFS(inventory['# Units],inventory[Rank],"&lt;="&amp;inventory[[#This Row],['#]])</f>
        <v>2994</v>
      </c>
      <c r="I126" s="9">
        <f>inventory[[#This Row],[c Units]]/MAX(inventory[c Units])</f>
        <v>3.634465512636869E-2</v>
      </c>
      <c r="J126" s="10">
        <f>SUMIFS(inventory[Total Cost],inventory[Rank],"&lt;="&amp;inventory[[#This Row],['#]])</f>
        <v>1465296.8999999997</v>
      </c>
      <c r="K126" s="9">
        <f>inventory[[#This Row],[c Cost]]/MAX(inventory[c Cost])</f>
        <v>0.55350500524004342</v>
      </c>
      <c r="L126" s="11" t="str">
        <f>IF(inventory[[#This Row],[c Units %]]&lt;=$O$7,$N$7,IF(inventory[[#This Row],[c Units %]]&lt;=$O$8,$N$8,$N$9))</f>
        <v>A</v>
      </c>
    </row>
    <row r="127" spans="2:12" x14ac:dyDescent="0.25">
      <c r="B127" s="1">
        <v>121</v>
      </c>
      <c r="C127" t="s">
        <v>121</v>
      </c>
      <c r="D127" s="2">
        <v>262.5</v>
      </c>
      <c r="E127" s="15">
        <v>23</v>
      </c>
      <c r="F127" s="14">
        <f>inventory[[#This Row],[Unit Cost]]*inventory[[#This Row],['# Units]]</f>
        <v>6037.5</v>
      </c>
      <c r="G127" s="8">
        <f>_xlfn.RANK.EQ(inventory[[#This Row],[Total Cost]],inventory[Total Cost],0)</f>
        <v>106</v>
      </c>
      <c r="H127" s="8">
        <f>SUMIFS(inventory['# Units],inventory[Rank],"&lt;="&amp;inventory[[#This Row],['#]])</f>
        <v>3017</v>
      </c>
      <c r="I127" s="9">
        <f>inventory[[#This Row],[c Units]]/MAX(inventory[c Units])</f>
        <v>3.6623855883852488E-2</v>
      </c>
      <c r="J127" s="10">
        <f>SUMIFS(inventory[Total Cost],inventory[Rank],"&lt;="&amp;inventory[[#This Row],['#]])</f>
        <v>1470637.4999999998</v>
      </c>
      <c r="K127" s="9">
        <f>inventory[[#This Row],[c Cost]]/MAX(inventory[c Cost])</f>
        <v>0.55552237716718322</v>
      </c>
      <c r="L127" s="11" t="str">
        <f>IF(inventory[[#This Row],[c Units %]]&lt;=$O$7,$N$7,IF(inventory[[#This Row],[c Units %]]&lt;=$O$8,$N$8,$N$9))</f>
        <v>A</v>
      </c>
    </row>
    <row r="128" spans="2:12" x14ac:dyDescent="0.25">
      <c r="B128" s="1">
        <v>122</v>
      </c>
      <c r="C128" t="s">
        <v>122</v>
      </c>
      <c r="D128" s="2">
        <v>198.5</v>
      </c>
      <c r="E128" s="15">
        <v>14</v>
      </c>
      <c r="F128" s="14">
        <f>inventory[[#This Row],[Unit Cost]]*inventory[[#This Row],['# Units]]</f>
        <v>2779</v>
      </c>
      <c r="G128" s="8">
        <f>_xlfn.RANK.EQ(inventory[[#This Row],[Total Cost]],inventory[Total Cost],0)</f>
        <v>230</v>
      </c>
      <c r="H128" s="8">
        <f>SUMIFS(inventory['# Units],inventory[Rank],"&lt;="&amp;inventory[[#This Row],['#]])</f>
        <v>3035</v>
      </c>
      <c r="I128" s="9">
        <f>inventory[[#This Row],[c Units]]/MAX(inventory[c Units])</f>
        <v>3.6842360824491979E-2</v>
      </c>
      <c r="J128" s="10">
        <f>SUMIFS(inventory[Total Cost],inventory[Rank],"&lt;="&amp;inventory[[#This Row],['#]])</f>
        <v>1475947.4999999998</v>
      </c>
      <c r="K128" s="9">
        <f>inventory[[#This Row],[c Cost]]/MAX(inventory[c Cost])</f>
        <v>0.5575281901719229</v>
      </c>
      <c r="L128" s="11" t="str">
        <f>IF(inventory[[#This Row],[c Units %]]&lt;=$O$7,$N$7,IF(inventory[[#This Row],[c Units %]]&lt;=$O$8,$N$8,$N$9))</f>
        <v>A</v>
      </c>
    </row>
    <row r="129" spans="2:12" x14ac:dyDescent="0.25">
      <c r="B129" s="1">
        <v>123</v>
      </c>
      <c r="C129" t="s">
        <v>123</v>
      </c>
      <c r="D129" s="2">
        <v>249.7</v>
      </c>
      <c r="E129" s="15">
        <v>22</v>
      </c>
      <c r="F129" s="14">
        <f>inventory[[#This Row],[Unit Cost]]*inventory[[#This Row],['# Units]]</f>
        <v>5493.4</v>
      </c>
      <c r="G129" s="8">
        <f>_xlfn.RANK.EQ(inventory[[#This Row],[Total Cost]],inventory[Total Cost],0)</f>
        <v>113</v>
      </c>
      <c r="H129" s="8">
        <f>SUMIFS(inventory['# Units],inventory[Rank],"&lt;="&amp;inventory[[#This Row],['#]])</f>
        <v>3064</v>
      </c>
      <c r="I129" s="9">
        <f>inventory[[#This Row],[c Units]]/MAX(inventory[c Units])</f>
        <v>3.7194396562188932E-2</v>
      </c>
      <c r="J129" s="10">
        <f>SUMIFS(inventory[Total Cost],inventory[Rank],"&lt;="&amp;inventory[[#This Row],['#]])</f>
        <v>1481257.3999999997</v>
      </c>
      <c r="K129" s="9">
        <f>inventory[[#This Row],[c Cost]]/MAX(inventory[c Cost])</f>
        <v>0.55953396540240619</v>
      </c>
      <c r="L129" s="11" t="str">
        <f>IF(inventory[[#This Row],[c Units %]]&lt;=$O$7,$N$7,IF(inventory[[#This Row],[c Units %]]&lt;=$O$8,$N$8,$N$9))</f>
        <v>A</v>
      </c>
    </row>
    <row r="130" spans="2:12" x14ac:dyDescent="0.25">
      <c r="B130" s="1">
        <v>124</v>
      </c>
      <c r="C130" t="s">
        <v>124</v>
      </c>
      <c r="D130" s="2">
        <v>216</v>
      </c>
      <c r="E130" s="15">
        <v>22</v>
      </c>
      <c r="F130" s="14">
        <f>inventory[[#This Row],[Unit Cost]]*inventory[[#This Row],['# Units]]</f>
        <v>4752</v>
      </c>
      <c r="G130" s="8">
        <f>_xlfn.RANK.EQ(inventory[[#This Row],[Total Cost]],inventory[Total Cost],0)</f>
        <v>138</v>
      </c>
      <c r="H130" s="8">
        <f>SUMIFS(inventory['# Units],inventory[Rank],"&lt;="&amp;inventory[[#This Row],['#]])</f>
        <v>3103</v>
      </c>
      <c r="I130" s="9">
        <f>inventory[[#This Row],[c Units]]/MAX(inventory[c Units])</f>
        <v>3.7667823933574499E-2</v>
      </c>
      <c r="J130" s="10">
        <f>SUMIFS(inventory[Total Cost],inventory[Rank],"&lt;="&amp;inventory[[#This Row],['#]])</f>
        <v>1486541.8999999997</v>
      </c>
      <c r="K130" s="9">
        <f>inventory[[#This Row],[c Cost]]/MAX(inventory[c Cost])</f>
        <v>0.56153014597181228</v>
      </c>
      <c r="L130" s="11" t="str">
        <f>IF(inventory[[#This Row],[c Units %]]&lt;=$O$7,$N$7,IF(inventory[[#This Row],[c Units %]]&lt;=$O$8,$N$8,$N$9))</f>
        <v>A</v>
      </c>
    </row>
    <row r="131" spans="2:12" x14ac:dyDescent="0.25">
      <c r="B131" s="1">
        <v>125</v>
      </c>
      <c r="C131" t="s">
        <v>125</v>
      </c>
      <c r="D131" s="2">
        <v>232.2</v>
      </c>
      <c r="E131" s="15">
        <v>23</v>
      </c>
      <c r="F131" s="14">
        <f>inventory[[#This Row],[Unit Cost]]*inventory[[#This Row],['# Units]]</f>
        <v>5340.5999999999995</v>
      </c>
      <c r="G131" s="8">
        <f>_xlfn.RANK.EQ(inventory[[#This Row],[Total Cost]],inventory[Total Cost],0)</f>
        <v>121</v>
      </c>
      <c r="H131" s="8">
        <f>SUMIFS(inventory['# Units],inventory[Rank],"&lt;="&amp;inventory[[#This Row],['#]])</f>
        <v>3124</v>
      </c>
      <c r="I131" s="9">
        <f>inventory[[#This Row],[c Units]]/MAX(inventory[c Units])</f>
        <v>3.7922746364320574E-2</v>
      </c>
      <c r="J131" s="10">
        <f>SUMIFS(inventory[Total Cost],inventory[Rank],"&lt;="&amp;inventory[[#This Row],['#]])</f>
        <v>1491779.2999999996</v>
      </c>
      <c r="K131" s="9">
        <f>inventory[[#This Row],[c Cost]]/MAX(inventory[c Cost])</f>
        <v>0.56350853486654362</v>
      </c>
      <c r="L131" s="11" t="str">
        <f>IF(inventory[[#This Row],[c Units %]]&lt;=$O$7,$N$7,IF(inventory[[#This Row],[c Units %]]&lt;=$O$8,$N$8,$N$9))</f>
        <v>A</v>
      </c>
    </row>
    <row r="132" spans="2:12" x14ac:dyDescent="0.25">
      <c r="B132" s="1">
        <v>126</v>
      </c>
      <c r="C132" t="s">
        <v>126</v>
      </c>
      <c r="D132" s="2">
        <v>218.7</v>
      </c>
      <c r="E132" s="15">
        <v>13</v>
      </c>
      <c r="F132" s="14">
        <f>inventory[[#This Row],[Unit Cost]]*inventory[[#This Row],['# Units]]</f>
        <v>2843.1</v>
      </c>
      <c r="G132" s="8">
        <f>_xlfn.RANK.EQ(inventory[[#This Row],[Total Cost]],inventory[Total Cost],0)</f>
        <v>223</v>
      </c>
      <c r="H132" s="8">
        <f>SUMIFS(inventory['# Units],inventory[Rank],"&lt;="&amp;inventory[[#This Row],['#]])</f>
        <v>3138</v>
      </c>
      <c r="I132" s="9">
        <f>inventory[[#This Row],[c Units]]/MAX(inventory[c Units])</f>
        <v>3.809269465148462E-2</v>
      </c>
      <c r="J132" s="10">
        <f>SUMIFS(inventory[Total Cost],inventory[Rank],"&lt;="&amp;inventory[[#This Row],['#]])</f>
        <v>1497008.2999999996</v>
      </c>
      <c r="K132" s="9">
        <f>inventory[[#This Row],[c Cost]]/MAX(inventory[c Cost])</f>
        <v>0.56548375072375323</v>
      </c>
      <c r="L132" s="11" t="str">
        <f>IF(inventory[[#This Row],[c Units %]]&lt;=$O$7,$N$7,IF(inventory[[#This Row],[c Units %]]&lt;=$O$8,$N$8,$N$9))</f>
        <v>A</v>
      </c>
    </row>
    <row r="133" spans="2:12" x14ac:dyDescent="0.25">
      <c r="B133" s="1">
        <v>127</v>
      </c>
      <c r="C133" t="s">
        <v>127</v>
      </c>
      <c r="D133" s="2">
        <v>258.2</v>
      </c>
      <c r="E133" s="15">
        <v>32</v>
      </c>
      <c r="F133" s="14">
        <f>inventory[[#This Row],[Unit Cost]]*inventory[[#This Row],['# Units]]</f>
        <v>8262.4</v>
      </c>
      <c r="G133" s="8">
        <f>_xlfn.RANK.EQ(inventory[[#This Row],[Total Cost]],inventory[Total Cost],0)</f>
        <v>72</v>
      </c>
      <c r="H133" s="8">
        <f>SUMIFS(inventory['# Units],inventory[Rank],"&lt;="&amp;inventory[[#This Row],['#]])</f>
        <v>3157</v>
      </c>
      <c r="I133" s="9">
        <f>inventory[[#This Row],[c Units]]/MAX(inventory[c Units])</f>
        <v>3.8323338755492972E-2</v>
      </c>
      <c r="J133" s="10">
        <f>SUMIFS(inventory[Total Cost],inventory[Rank],"&lt;="&amp;inventory[[#This Row],['#]])</f>
        <v>1502229.4999999995</v>
      </c>
      <c r="K133" s="9">
        <f>inventory[[#This Row],[c Cost]]/MAX(inventory[c Cost])</f>
        <v>0.56745602018897856</v>
      </c>
      <c r="L133" s="11" t="str">
        <f>IF(inventory[[#This Row],[c Units %]]&lt;=$O$7,$N$7,IF(inventory[[#This Row],[c Units %]]&lt;=$O$8,$N$8,$N$9))</f>
        <v>A</v>
      </c>
    </row>
    <row r="134" spans="2:12" x14ac:dyDescent="0.25">
      <c r="B134" s="1">
        <v>128</v>
      </c>
      <c r="C134" t="s">
        <v>128</v>
      </c>
      <c r="D134" s="2">
        <v>241</v>
      </c>
      <c r="E134" s="15">
        <v>28</v>
      </c>
      <c r="F134" s="14">
        <f>inventory[[#This Row],[Unit Cost]]*inventory[[#This Row],['# Units]]</f>
        <v>6748</v>
      </c>
      <c r="G134" s="8">
        <f>_xlfn.RANK.EQ(inventory[[#This Row],[Total Cost]],inventory[Total Cost],0)</f>
        <v>91</v>
      </c>
      <c r="H134" s="8">
        <f>SUMIFS(inventory['# Units],inventory[Rank],"&lt;="&amp;inventory[[#This Row],['#]])</f>
        <v>3177</v>
      </c>
      <c r="I134" s="9">
        <f>inventory[[#This Row],[c Units]]/MAX(inventory[c Units])</f>
        <v>3.8566122022870186E-2</v>
      </c>
      <c r="J134" s="10">
        <f>SUMIFS(inventory[Total Cost],inventory[Rank],"&lt;="&amp;inventory[[#This Row],['#]])</f>
        <v>1507443.4999999995</v>
      </c>
      <c r="K134" s="9">
        <f>inventory[[#This Row],[c Cost]]/MAX(inventory[c Cost])</f>
        <v>0.56942556990775683</v>
      </c>
      <c r="L134" s="11" t="str">
        <f>IF(inventory[[#This Row],[c Units %]]&lt;=$O$7,$N$7,IF(inventory[[#This Row],[c Units %]]&lt;=$O$8,$N$8,$N$9))</f>
        <v>A</v>
      </c>
    </row>
    <row r="135" spans="2:12" x14ac:dyDescent="0.25">
      <c r="B135" s="1">
        <v>129</v>
      </c>
      <c r="C135" t="s">
        <v>129</v>
      </c>
      <c r="D135" s="2">
        <v>249.3</v>
      </c>
      <c r="E135" s="15">
        <v>27</v>
      </c>
      <c r="F135" s="14">
        <f>inventory[[#This Row],[Unit Cost]]*inventory[[#This Row],['# Units]]</f>
        <v>6731.1</v>
      </c>
      <c r="G135" s="8">
        <f>_xlfn.RANK.EQ(inventory[[#This Row],[Total Cost]],inventory[Total Cost],0)</f>
        <v>93</v>
      </c>
      <c r="H135" s="8">
        <f>SUMIFS(inventory['# Units],inventory[Rank],"&lt;="&amp;inventory[[#This Row],['#]])</f>
        <v>3201</v>
      </c>
      <c r="I135" s="9">
        <f>inventory[[#This Row],[c Units]]/MAX(inventory[c Units])</f>
        <v>3.8857461943722839E-2</v>
      </c>
      <c r="J135" s="10">
        <f>SUMIFS(inventory[Total Cost],inventory[Rank],"&lt;="&amp;inventory[[#This Row],['#]])</f>
        <v>1512651.4999999995</v>
      </c>
      <c r="K135" s="9">
        <f>inventory[[#This Row],[c Cost]]/MAX(inventory[c Cost])</f>
        <v>0.5713928531711624</v>
      </c>
      <c r="L135" s="11" t="str">
        <f>IF(inventory[[#This Row],[c Units %]]&lt;=$O$7,$N$7,IF(inventory[[#This Row],[c Units %]]&lt;=$O$8,$N$8,$N$9))</f>
        <v>A</v>
      </c>
    </row>
    <row r="136" spans="2:12" x14ac:dyDescent="0.25">
      <c r="B136" s="1">
        <v>130</v>
      </c>
      <c r="C136" t="s">
        <v>130</v>
      </c>
      <c r="D136" s="2">
        <v>253.7</v>
      </c>
      <c r="E136" s="15">
        <v>28</v>
      </c>
      <c r="F136" s="14">
        <f>inventory[[#This Row],[Unit Cost]]*inventory[[#This Row],['# Units]]</f>
        <v>7103.5999999999995</v>
      </c>
      <c r="G136" s="8">
        <f>_xlfn.RANK.EQ(inventory[[#This Row],[Total Cost]],inventory[Total Cost],0)</f>
        <v>89</v>
      </c>
      <c r="H136" s="8">
        <f>SUMIFS(inventory['# Units],inventory[Rank],"&lt;="&amp;inventory[[#This Row],['#]])</f>
        <v>3230</v>
      </c>
      <c r="I136" s="9">
        <f>inventory[[#This Row],[c Units]]/MAX(inventory[c Units])</f>
        <v>3.9209497681419798E-2</v>
      </c>
      <c r="J136" s="10">
        <f>SUMIFS(inventory[Total Cost],inventory[Rank],"&lt;="&amp;inventory[[#This Row],['#]])</f>
        <v>1517825.0999999996</v>
      </c>
      <c r="K136" s="9">
        <f>inventory[[#This Row],[c Cost]]/MAX(inventory[c Cost])</f>
        <v>0.57334714209043192</v>
      </c>
      <c r="L136" s="11" t="str">
        <f>IF(inventory[[#This Row],[c Units %]]&lt;=$O$7,$N$7,IF(inventory[[#This Row],[c Units %]]&lt;=$O$8,$N$8,$N$9))</f>
        <v>A</v>
      </c>
    </row>
    <row r="137" spans="2:12" x14ac:dyDescent="0.25">
      <c r="B137" s="1">
        <v>131</v>
      </c>
      <c r="C137" t="s">
        <v>131</v>
      </c>
      <c r="D137" s="2">
        <v>240.5</v>
      </c>
      <c r="E137" s="15">
        <v>35</v>
      </c>
      <c r="F137" s="14">
        <f>inventory[[#This Row],[Unit Cost]]*inventory[[#This Row],['# Units]]</f>
        <v>8417.5</v>
      </c>
      <c r="G137" s="8">
        <f>_xlfn.RANK.EQ(inventory[[#This Row],[Total Cost]],inventory[Total Cost],0)</f>
        <v>67</v>
      </c>
      <c r="H137" s="8">
        <f>SUMIFS(inventory['# Units],inventory[Rank],"&lt;="&amp;inventory[[#This Row],['#]])</f>
        <v>3260</v>
      </c>
      <c r="I137" s="9">
        <f>inventory[[#This Row],[c Units]]/MAX(inventory[c Units])</f>
        <v>3.9573672582485613E-2</v>
      </c>
      <c r="J137" s="10">
        <f>SUMIFS(inventory[Total Cost],inventory[Rank],"&lt;="&amp;inventory[[#This Row],['#]])</f>
        <v>1522856.0999999996</v>
      </c>
      <c r="K137" s="9">
        <f>inventory[[#This Row],[c Cost]]/MAX(inventory[c Cost])</f>
        <v>0.57524756492034623</v>
      </c>
      <c r="L137" s="11" t="str">
        <f>IF(inventory[[#This Row],[c Units %]]&lt;=$O$7,$N$7,IF(inventory[[#This Row],[c Units %]]&lt;=$O$8,$N$8,$N$9))</f>
        <v>A</v>
      </c>
    </row>
    <row r="138" spans="2:12" x14ac:dyDescent="0.25">
      <c r="B138" s="1">
        <v>132</v>
      </c>
      <c r="C138" t="s">
        <v>132</v>
      </c>
      <c r="D138" s="2">
        <v>241.3</v>
      </c>
      <c r="E138" s="15">
        <v>32</v>
      </c>
      <c r="F138" s="14">
        <f>inventory[[#This Row],[Unit Cost]]*inventory[[#This Row],['# Units]]</f>
        <v>7721.6</v>
      </c>
      <c r="G138" s="8">
        <f>_xlfn.RANK.EQ(inventory[[#This Row],[Total Cost]],inventory[Total Cost],0)</f>
        <v>82</v>
      </c>
      <c r="H138" s="8">
        <f>SUMIFS(inventory['# Units],inventory[Rank],"&lt;="&amp;inventory[[#This Row],['#]])</f>
        <v>3277</v>
      </c>
      <c r="I138" s="9">
        <f>inventory[[#This Row],[c Units]]/MAX(inventory[c Units])</f>
        <v>3.9780038359756242E-2</v>
      </c>
      <c r="J138" s="10">
        <f>SUMIFS(inventory[Total Cost],inventory[Rank],"&lt;="&amp;inventory[[#This Row],['#]])</f>
        <v>1527826.8999999997</v>
      </c>
      <c r="K138" s="9">
        <f>inventory[[#This Row],[c Cost]]/MAX(inventory[c Cost])</f>
        <v>0.5771252476480222</v>
      </c>
      <c r="L138" s="11" t="str">
        <f>IF(inventory[[#This Row],[c Units %]]&lt;=$O$7,$N$7,IF(inventory[[#This Row],[c Units %]]&lt;=$O$8,$N$8,$N$9))</f>
        <v>A</v>
      </c>
    </row>
    <row r="139" spans="2:12" x14ac:dyDescent="0.25">
      <c r="B139" s="1">
        <v>133</v>
      </c>
      <c r="C139" t="s">
        <v>133</v>
      </c>
      <c r="D139" s="2">
        <v>231.8</v>
      </c>
      <c r="E139" s="15">
        <v>34</v>
      </c>
      <c r="F139" s="14">
        <f>inventory[[#This Row],[Unit Cost]]*inventory[[#This Row],['# Units]]</f>
        <v>7881.2000000000007</v>
      </c>
      <c r="G139" s="8">
        <f>_xlfn.RANK.EQ(inventory[[#This Row],[Total Cost]],inventory[Total Cost],0)</f>
        <v>79</v>
      </c>
      <c r="H139" s="8">
        <f>SUMIFS(inventory['# Units],inventory[Rank],"&lt;="&amp;inventory[[#This Row],['#]])</f>
        <v>3294</v>
      </c>
      <c r="I139" s="9">
        <f>inventory[[#This Row],[c Units]]/MAX(inventory[c Units])</f>
        <v>3.9986404137026879E-2</v>
      </c>
      <c r="J139" s="10">
        <f>SUMIFS(inventory[Total Cost],inventory[Rank],"&lt;="&amp;inventory[[#This Row],['#]])</f>
        <v>1532777.2999999996</v>
      </c>
      <c r="K139" s="9">
        <f>inventory[[#This Row],[c Cost]]/MAX(inventory[c Cost])</f>
        <v>0.57899522442743145</v>
      </c>
      <c r="L139" s="11" t="str">
        <f>IF(inventory[[#This Row],[c Units %]]&lt;=$O$7,$N$7,IF(inventory[[#This Row],[c Units %]]&lt;=$O$8,$N$8,$N$9))</f>
        <v>A</v>
      </c>
    </row>
    <row r="140" spans="2:12" x14ac:dyDescent="0.25">
      <c r="B140" s="1">
        <v>134</v>
      </c>
      <c r="C140" t="s">
        <v>134</v>
      </c>
      <c r="D140" s="2">
        <v>239.9</v>
      </c>
      <c r="E140" s="15">
        <v>30</v>
      </c>
      <c r="F140" s="14">
        <f>inventory[[#This Row],[Unit Cost]]*inventory[[#This Row],['# Units]]</f>
        <v>7197</v>
      </c>
      <c r="G140" s="8">
        <f>_xlfn.RANK.EQ(inventory[[#This Row],[Total Cost]],inventory[Total Cost],0)</f>
        <v>86</v>
      </c>
      <c r="H140" s="8">
        <f>SUMIFS(inventory['# Units],inventory[Rank],"&lt;="&amp;inventory[[#This Row],['#]])</f>
        <v>3316</v>
      </c>
      <c r="I140" s="9">
        <f>inventory[[#This Row],[c Units]]/MAX(inventory[c Units])</f>
        <v>4.0253465731141809E-2</v>
      </c>
      <c r="J140" s="10">
        <f>SUMIFS(inventory[Total Cost],inventory[Rank],"&lt;="&amp;inventory[[#This Row],['#]])</f>
        <v>1537687.6999999995</v>
      </c>
      <c r="K140" s="9">
        <f>inventory[[#This Row],[c Cost]]/MAX(inventory[c Cost])</f>
        <v>0.58085009150435674</v>
      </c>
      <c r="L140" s="11" t="str">
        <f>IF(inventory[[#This Row],[c Units %]]&lt;=$O$7,$N$7,IF(inventory[[#This Row],[c Units %]]&lt;=$O$8,$N$8,$N$9))</f>
        <v>A</v>
      </c>
    </row>
    <row r="141" spans="2:12" x14ac:dyDescent="0.25">
      <c r="B141" s="1">
        <v>135</v>
      </c>
      <c r="C141" t="s">
        <v>135</v>
      </c>
      <c r="D141" s="2">
        <v>238.4</v>
      </c>
      <c r="E141" s="15">
        <v>34</v>
      </c>
      <c r="F141" s="14">
        <f>inventory[[#This Row],[Unit Cost]]*inventory[[#This Row],['# Units]]</f>
        <v>8105.6</v>
      </c>
      <c r="G141" s="8">
        <f>_xlfn.RANK.EQ(inventory[[#This Row],[Total Cost]],inventory[Total Cost],0)</f>
        <v>74</v>
      </c>
      <c r="H141" s="8">
        <f>SUMIFS(inventory['# Units],inventory[Rank],"&lt;="&amp;inventory[[#This Row],['#]])</f>
        <v>3376</v>
      </c>
      <c r="I141" s="9">
        <f>inventory[[#This Row],[c Units]]/MAX(inventory[c Units])</f>
        <v>4.0981815533273444E-2</v>
      </c>
      <c r="J141" s="10">
        <f>SUMIFS(inventory[Total Cost],inventory[Rank],"&lt;="&amp;inventory[[#This Row],['#]])</f>
        <v>1542589.6999999995</v>
      </c>
      <c r="K141" s="9">
        <f>inventory[[#This Row],[c Cost]]/MAX(inventory[c Cost])</f>
        <v>0.5827017855437604</v>
      </c>
      <c r="L141" s="11" t="str">
        <f>IF(inventory[[#This Row],[c Units %]]&lt;=$O$7,$N$7,IF(inventory[[#This Row],[c Units %]]&lt;=$O$8,$N$8,$N$9))</f>
        <v>A</v>
      </c>
    </row>
    <row r="142" spans="2:12" x14ac:dyDescent="0.25">
      <c r="B142" s="1">
        <v>136</v>
      </c>
      <c r="C142" t="s">
        <v>136</v>
      </c>
      <c r="D142" s="2">
        <v>224.2</v>
      </c>
      <c r="E142" s="15">
        <v>19</v>
      </c>
      <c r="F142" s="14">
        <f>inventory[[#This Row],[Unit Cost]]*inventory[[#This Row],['# Units]]</f>
        <v>4259.8</v>
      </c>
      <c r="G142" s="8">
        <f>_xlfn.RANK.EQ(inventory[[#This Row],[Total Cost]],inventory[Total Cost],0)</f>
        <v>155</v>
      </c>
      <c r="H142" s="8">
        <f>SUMIFS(inventory['# Units],inventory[Rank],"&lt;="&amp;inventory[[#This Row],['#]])</f>
        <v>3383</v>
      </c>
      <c r="I142" s="9">
        <f>inventory[[#This Row],[c Units]]/MAX(inventory[c Units])</f>
        <v>4.1066789676855474E-2</v>
      </c>
      <c r="J142" s="10">
        <f>SUMIFS(inventory[Total Cost],inventory[Rank],"&lt;="&amp;inventory[[#This Row],['#]])</f>
        <v>1547452.5999999996</v>
      </c>
      <c r="K142" s="9">
        <f>inventory[[#This Row],[c Cost]]/MAX(inventory[c Cost])</f>
        <v>0.58453870984898604</v>
      </c>
      <c r="L142" s="11" t="str">
        <f>IF(inventory[[#This Row],[c Units %]]&lt;=$O$7,$N$7,IF(inventory[[#This Row],[c Units %]]&lt;=$O$8,$N$8,$N$9))</f>
        <v>A</v>
      </c>
    </row>
    <row r="143" spans="2:12" x14ac:dyDescent="0.25">
      <c r="B143" s="1">
        <v>137</v>
      </c>
      <c r="C143" t="s">
        <v>137</v>
      </c>
      <c r="D143" s="2">
        <v>223.2</v>
      </c>
      <c r="E143" s="15">
        <v>22</v>
      </c>
      <c r="F143" s="14">
        <f>inventory[[#This Row],[Unit Cost]]*inventory[[#This Row],['# Units]]</f>
        <v>4910.3999999999996</v>
      </c>
      <c r="G143" s="8">
        <f>_xlfn.RANK.EQ(inventory[[#This Row],[Total Cost]],inventory[Total Cost],0)</f>
        <v>134</v>
      </c>
      <c r="H143" s="8">
        <f>SUMIFS(inventory['# Units],inventory[Rank],"&lt;="&amp;inventory[[#This Row],['#]])</f>
        <v>3403</v>
      </c>
      <c r="I143" s="9">
        <f>inventory[[#This Row],[c Units]]/MAX(inventory[c Units])</f>
        <v>4.1309572944232681E-2</v>
      </c>
      <c r="J143" s="10">
        <f>SUMIFS(inventory[Total Cost],inventory[Rank],"&lt;="&amp;inventory[[#This Row],['#]])</f>
        <v>1552258.5999999996</v>
      </c>
      <c r="K143" s="9">
        <f>inventory[[#This Row],[c Cost]]/MAX(inventory[c Cost])</f>
        <v>0.58635414060242841</v>
      </c>
      <c r="L143" s="11" t="str">
        <f>IF(inventory[[#This Row],[c Units %]]&lt;=$O$7,$N$7,IF(inventory[[#This Row],[c Units %]]&lt;=$O$8,$N$8,$N$9))</f>
        <v>A</v>
      </c>
    </row>
    <row r="144" spans="2:12" x14ac:dyDescent="0.25">
      <c r="B144" s="1">
        <v>138</v>
      </c>
      <c r="C144" t="s">
        <v>138</v>
      </c>
      <c r="D144" s="2">
        <v>205.8</v>
      </c>
      <c r="E144" s="15">
        <v>8</v>
      </c>
      <c r="F144" s="14">
        <f>inventory[[#This Row],[Unit Cost]]*inventory[[#This Row],['# Units]]</f>
        <v>1646.4</v>
      </c>
      <c r="G144" s="8">
        <f>_xlfn.RANK.EQ(inventory[[#This Row],[Total Cost]],inventory[Total Cost],0)</f>
        <v>328</v>
      </c>
      <c r="H144" s="8">
        <f>SUMIFS(inventory['# Units],inventory[Rank],"&lt;="&amp;inventory[[#This Row],['#]])</f>
        <v>3425</v>
      </c>
      <c r="I144" s="9">
        <f>inventory[[#This Row],[c Units]]/MAX(inventory[c Units])</f>
        <v>4.1576634538347618E-2</v>
      </c>
      <c r="J144" s="10">
        <f>SUMIFS(inventory[Total Cost],inventory[Rank],"&lt;="&amp;inventory[[#This Row],['#]])</f>
        <v>1557010.5999999996</v>
      </c>
      <c r="K144" s="9">
        <f>inventory[[#This Row],[c Cost]]/MAX(inventory[c Cost])</f>
        <v>0.58814917325751737</v>
      </c>
      <c r="L144" s="11" t="str">
        <f>IF(inventory[[#This Row],[c Units %]]&lt;=$O$7,$N$7,IF(inventory[[#This Row],[c Units %]]&lt;=$O$8,$N$8,$N$9))</f>
        <v>A</v>
      </c>
    </row>
    <row r="145" spans="2:12" x14ac:dyDescent="0.25">
      <c r="B145" s="1">
        <v>139</v>
      </c>
      <c r="C145" t="s">
        <v>139</v>
      </c>
      <c r="D145" s="2">
        <v>202.2</v>
      </c>
      <c r="E145" s="15">
        <v>19</v>
      </c>
      <c r="F145" s="14">
        <f>inventory[[#This Row],[Unit Cost]]*inventory[[#This Row],['# Units]]</f>
        <v>3841.7999999999997</v>
      </c>
      <c r="G145" s="8">
        <f>_xlfn.RANK.EQ(inventory[[#This Row],[Total Cost]],inventory[Total Cost],0)</f>
        <v>173</v>
      </c>
      <c r="H145" s="8">
        <f>SUMIFS(inventory['# Units],inventory[Rank],"&lt;="&amp;inventory[[#This Row],['#]])</f>
        <v>3458</v>
      </c>
      <c r="I145" s="9">
        <f>inventory[[#This Row],[c Units]]/MAX(inventory[c Units])</f>
        <v>4.1977226929520016E-2</v>
      </c>
      <c r="J145" s="10">
        <f>SUMIFS(inventory[Total Cost],inventory[Rank],"&lt;="&amp;inventory[[#This Row],['#]])</f>
        <v>1561749.3999999997</v>
      </c>
      <c r="K145" s="9">
        <f>inventory[[#This Row],[c Cost]]/MAX(inventory[c Cost])</f>
        <v>0.58993921971078667</v>
      </c>
      <c r="L145" s="11" t="str">
        <f>IF(inventory[[#This Row],[c Units %]]&lt;=$O$7,$N$7,IF(inventory[[#This Row],[c Units %]]&lt;=$O$8,$N$8,$N$9))</f>
        <v>A</v>
      </c>
    </row>
    <row r="146" spans="2:12" x14ac:dyDescent="0.25">
      <c r="B146" s="1">
        <v>140</v>
      </c>
      <c r="C146" t="s">
        <v>140</v>
      </c>
      <c r="D146" s="2">
        <v>220.9</v>
      </c>
      <c r="E146" s="15">
        <v>36</v>
      </c>
      <c r="F146" s="14">
        <f>inventory[[#This Row],[Unit Cost]]*inventory[[#This Row],['# Units]]</f>
        <v>7952.4000000000005</v>
      </c>
      <c r="G146" s="8">
        <f>_xlfn.RANK.EQ(inventory[[#This Row],[Total Cost]],inventory[Total Cost],0)</f>
        <v>76</v>
      </c>
      <c r="H146" s="8">
        <f>SUMIFS(inventory['# Units],inventory[Rank],"&lt;="&amp;inventory[[#This Row],['#]])</f>
        <v>3488</v>
      </c>
      <c r="I146" s="9">
        <f>inventory[[#This Row],[c Units]]/MAX(inventory[c Units])</f>
        <v>4.2341401830585837E-2</v>
      </c>
      <c r="J146" s="10">
        <f>SUMIFS(inventory[Total Cost],inventory[Rank],"&lt;="&amp;inventory[[#This Row],['#]])</f>
        <v>1566459.3999999997</v>
      </c>
      <c r="K146" s="9">
        <f>inventory[[#This Row],[c Cost]]/MAX(inventory[c Cost])</f>
        <v>0.59171838717826764</v>
      </c>
      <c r="L146" s="11" t="str">
        <f>IF(inventory[[#This Row],[c Units %]]&lt;=$O$7,$N$7,IF(inventory[[#This Row],[c Units %]]&lt;=$O$8,$N$8,$N$9))</f>
        <v>A</v>
      </c>
    </row>
    <row r="147" spans="2:12" x14ac:dyDescent="0.25">
      <c r="B147" s="1">
        <v>141</v>
      </c>
      <c r="C147" t="s">
        <v>141</v>
      </c>
      <c r="D147" s="2">
        <v>230.1</v>
      </c>
      <c r="E147" s="15">
        <v>27</v>
      </c>
      <c r="F147" s="14">
        <f>inventory[[#This Row],[Unit Cost]]*inventory[[#This Row],['# Units]]</f>
        <v>6212.7</v>
      </c>
      <c r="G147" s="8">
        <f>_xlfn.RANK.EQ(inventory[[#This Row],[Total Cost]],inventory[Total Cost],0)</f>
        <v>103</v>
      </c>
      <c r="H147" s="8">
        <f>SUMIFS(inventory['# Units],inventory[Rank],"&lt;="&amp;inventory[[#This Row],['#]])</f>
        <v>3510</v>
      </c>
      <c r="I147" s="9">
        <f>inventory[[#This Row],[c Units]]/MAX(inventory[c Units])</f>
        <v>4.2608463424700767E-2</v>
      </c>
      <c r="J147" s="10">
        <f>SUMIFS(inventory[Total Cost],inventory[Rank],"&lt;="&amp;inventory[[#This Row],['#]])</f>
        <v>1571167.3999999997</v>
      </c>
      <c r="K147" s="9">
        <f>inventory[[#This Row],[c Cost]]/MAX(inventory[c Cost])</f>
        <v>0.59349679916062426</v>
      </c>
      <c r="L147" s="11" t="str">
        <f>IF(inventory[[#This Row],[c Units %]]&lt;=$O$7,$N$7,IF(inventory[[#This Row],[c Units %]]&lt;=$O$8,$N$8,$N$9))</f>
        <v>A</v>
      </c>
    </row>
    <row r="148" spans="2:12" x14ac:dyDescent="0.25">
      <c r="B148" s="1">
        <v>142</v>
      </c>
      <c r="C148" t="s">
        <v>142</v>
      </c>
      <c r="D148" s="2">
        <v>202.6</v>
      </c>
      <c r="E148" s="15">
        <v>14</v>
      </c>
      <c r="F148" s="14">
        <f>inventory[[#This Row],[Unit Cost]]*inventory[[#This Row],['# Units]]</f>
        <v>2836.4</v>
      </c>
      <c r="G148" s="8">
        <f>_xlfn.RANK.EQ(inventory[[#This Row],[Total Cost]],inventory[Total Cost],0)</f>
        <v>224</v>
      </c>
      <c r="H148" s="8">
        <f>SUMIFS(inventory['# Units],inventory[Rank],"&lt;="&amp;inventory[[#This Row],['#]])</f>
        <v>3526</v>
      </c>
      <c r="I148" s="9">
        <f>inventory[[#This Row],[c Units]]/MAX(inventory[c Units])</f>
        <v>4.2802690038602542E-2</v>
      </c>
      <c r="J148" s="10">
        <f>SUMIFS(inventory[Total Cost],inventory[Rank],"&lt;="&amp;inventory[[#This Row],['#]])</f>
        <v>1575832.9999999998</v>
      </c>
      <c r="K148" s="9">
        <f>inventory[[#This Row],[c Cost]]/MAX(inventory[c Cost])</f>
        <v>0.59525919485834811</v>
      </c>
      <c r="L148" s="11" t="str">
        <f>IF(inventory[[#This Row],[c Units %]]&lt;=$O$7,$N$7,IF(inventory[[#This Row],[c Units %]]&lt;=$O$8,$N$8,$N$9))</f>
        <v>A</v>
      </c>
    </row>
    <row r="149" spans="2:12" x14ac:dyDescent="0.25">
      <c r="B149" s="1">
        <v>143</v>
      </c>
      <c r="C149" t="s">
        <v>143</v>
      </c>
      <c r="D149" s="2">
        <v>222.3</v>
      </c>
      <c r="E149" s="15">
        <v>37</v>
      </c>
      <c r="F149" s="14">
        <f>inventory[[#This Row],[Unit Cost]]*inventory[[#This Row],['# Units]]</f>
        <v>8225.1</v>
      </c>
      <c r="G149" s="8">
        <f>_xlfn.RANK.EQ(inventory[[#This Row],[Total Cost]],inventory[Total Cost],0)</f>
        <v>73</v>
      </c>
      <c r="H149" s="8">
        <f>SUMIFS(inventory['# Units],inventory[Rank],"&lt;="&amp;inventory[[#This Row],['#]])</f>
        <v>3550</v>
      </c>
      <c r="I149" s="9">
        <f>inventory[[#This Row],[c Units]]/MAX(inventory[c Units])</f>
        <v>4.3094029959455195E-2</v>
      </c>
      <c r="J149" s="10">
        <f>SUMIFS(inventory[Total Cost],inventory[Rank],"&lt;="&amp;inventory[[#This Row],['#]])</f>
        <v>1580457.7999999998</v>
      </c>
      <c r="K149" s="9">
        <f>inventory[[#This Row],[c Cost]]/MAX(inventory[c Cost])</f>
        <v>0.59700617865953831</v>
      </c>
      <c r="L149" s="11" t="str">
        <f>IF(inventory[[#This Row],[c Units %]]&lt;=$O$7,$N$7,IF(inventory[[#This Row],[c Units %]]&lt;=$O$8,$N$8,$N$9))</f>
        <v>A</v>
      </c>
    </row>
    <row r="150" spans="2:12" x14ac:dyDescent="0.25">
      <c r="B150" s="1">
        <v>144</v>
      </c>
      <c r="C150" t="s">
        <v>144</v>
      </c>
      <c r="D150" s="2">
        <v>214</v>
      </c>
      <c r="E150" s="15">
        <v>22</v>
      </c>
      <c r="F150" s="14">
        <f>inventory[[#This Row],[Unit Cost]]*inventory[[#This Row],['# Units]]</f>
        <v>4708</v>
      </c>
      <c r="G150" s="8">
        <f>_xlfn.RANK.EQ(inventory[[#This Row],[Total Cost]],inventory[Total Cost],0)</f>
        <v>141</v>
      </c>
      <c r="H150" s="8">
        <f>SUMIFS(inventory['# Units],inventory[Rank],"&lt;="&amp;inventory[[#This Row],['#]])</f>
        <v>3561</v>
      </c>
      <c r="I150" s="9">
        <f>inventory[[#This Row],[c Units]]/MAX(inventory[c Units])</f>
        <v>4.3227560756512663E-2</v>
      </c>
      <c r="J150" s="10">
        <f>SUMIFS(inventory[Total Cost],inventory[Rank],"&lt;="&amp;inventory[[#This Row],['#]])</f>
        <v>1585081.0999999999</v>
      </c>
      <c r="K150" s="9">
        <f>inventory[[#This Row],[c Cost]]/MAX(inventory[c Cost])</f>
        <v>0.59875259584688534</v>
      </c>
      <c r="L150" s="11" t="str">
        <f>IF(inventory[[#This Row],[c Units %]]&lt;=$O$7,$N$7,IF(inventory[[#This Row],[c Units %]]&lt;=$O$8,$N$8,$N$9))</f>
        <v>A</v>
      </c>
    </row>
    <row r="151" spans="2:12" x14ac:dyDescent="0.25">
      <c r="B151" s="1">
        <v>145</v>
      </c>
      <c r="C151" t="s">
        <v>145</v>
      </c>
      <c r="D151" s="2">
        <v>131.9</v>
      </c>
      <c r="E151" s="15">
        <v>9</v>
      </c>
      <c r="F151" s="14">
        <f>inventory[[#This Row],[Unit Cost]]*inventory[[#This Row],['# Units]]</f>
        <v>1187.1000000000001</v>
      </c>
      <c r="G151" s="8">
        <f>_xlfn.RANK.EQ(inventory[[#This Row],[Total Cost]],inventory[Total Cost],0)</f>
        <v>416</v>
      </c>
      <c r="H151" s="8">
        <f>SUMIFS(inventory['# Units],inventory[Rank],"&lt;="&amp;inventory[[#This Row],['#]])</f>
        <v>3578</v>
      </c>
      <c r="I151" s="9">
        <f>inventory[[#This Row],[c Units]]/MAX(inventory[c Units])</f>
        <v>4.3433926533783293E-2</v>
      </c>
      <c r="J151" s="10">
        <f>SUMIFS(inventory[Total Cost],inventory[Rank],"&lt;="&amp;inventory[[#This Row],['#]])</f>
        <v>1589655.7999999998</v>
      </c>
      <c r="K151" s="9">
        <f>inventory[[#This Row],[c Cost]]/MAX(inventory[c Cost])</f>
        <v>0.60048065474571433</v>
      </c>
      <c r="L151" s="11" t="str">
        <f>IF(inventory[[#This Row],[c Units %]]&lt;=$O$7,$N$7,IF(inventory[[#This Row],[c Units %]]&lt;=$O$8,$N$8,$N$9))</f>
        <v>A</v>
      </c>
    </row>
    <row r="152" spans="2:12" x14ac:dyDescent="0.25">
      <c r="B152" s="1">
        <v>146</v>
      </c>
      <c r="C152" t="s">
        <v>146</v>
      </c>
      <c r="D152" s="2">
        <v>214.8</v>
      </c>
      <c r="E152" s="15">
        <v>20</v>
      </c>
      <c r="F152" s="14">
        <f>inventory[[#This Row],[Unit Cost]]*inventory[[#This Row],['# Units]]</f>
        <v>4296</v>
      </c>
      <c r="G152" s="8">
        <f>_xlfn.RANK.EQ(inventory[[#This Row],[Total Cost]],inventory[Total Cost],0)</f>
        <v>152</v>
      </c>
      <c r="H152" s="8">
        <f>SUMIFS(inventory['# Units],inventory[Rank],"&lt;="&amp;inventory[[#This Row],['#]])</f>
        <v>3595</v>
      </c>
      <c r="I152" s="9">
        <f>inventory[[#This Row],[c Units]]/MAX(inventory[c Units])</f>
        <v>4.3640292311053923E-2</v>
      </c>
      <c r="J152" s="10">
        <f>SUMIFS(inventory[Total Cost],inventory[Rank],"&lt;="&amp;inventory[[#This Row],['#]])</f>
        <v>1594155.6999999997</v>
      </c>
      <c r="K152" s="9">
        <f>inventory[[#This Row],[c Cost]]/MAX(inventory[c Cost])</f>
        <v>0.60218045850089841</v>
      </c>
      <c r="L152" s="11" t="str">
        <f>IF(inventory[[#This Row],[c Units %]]&lt;=$O$7,$N$7,IF(inventory[[#This Row],[c Units %]]&lt;=$O$8,$N$8,$N$9))</f>
        <v>A</v>
      </c>
    </row>
    <row r="153" spans="2:12" x14ac:dyDescent="0.25">
      <c r="B153" s="1">
        <v>147</v>
      </c>
      <c r="C153" t="s">
        <v>147</v>
      </c>
      <c r="D153" s="2">
        <v>218.5</v>
      </c>
      <c r="E153" s="15">
        <v>30</v>
      </c>
      <c r="F153" s="14">
        <f>inventory[[#This Row],[Unit Cost]]*inventory[[#This Row],['# Units]]</f>
        <v>6555</v>
      </c>
      <c r="G153" s="8">
        <f>_xlfn.RANK.EQ(inventory[[#This Row],[Total Cost]],inventory[Total Cost],0)</f>
        <v>97</v>
      </c>
      <c r="H153" s="8">
        <f>SUMIFS(inventory['# Units],inventory[Rank],"&lt;="&amp;inventory[[#This Row],['#]])</f>
        <v>3636</v>
      </c>
      <c r="I153" s="9">
        <f>inventory[[#This Row],[c Units]]/MAX(inventory[c Units])</f>
        <v>4.4137998009177205E-2</v>
      </c>
      <c r="J153" s="10">
        <f>SUMIFS(inventory[Total Cost],inventory[Rank],"&lt;="&amp;inventory[[#This Row],['#]])</f>
        <v>1598591.8999999997</v>
      </c>
      <c r="K153" s="9">
        <f>inventory[[#This Row],[c Cost]]/MAX(inventory[c Cost])</f>
        <v>0.60385620005487695</v>
      </c>
      <c r="L153" s="11" t="str">
        <f>IF(inventory[[#This Row],[c Units %]]&lt;=$O$7,$N$7,IF(inventory[[#This Row],[c Units %]]&lt;=$O$8,$N$8,$N$9))</f>
        <v>A</v>
      </c>
    </row>
    <row r="154" spans="2:12" x14ac:dyDescent="0.25">
      <c r="B154" s="1">
        <v>148</v>
      </c>
      <c r="C154" t="s">
        <v>148</v>
      </c>
      <c r="D154" s="2">
        <v>192.2</v>
      </c>
      <c r="E154" s="15">
        <v>8</v>
      </c>
      <c r="F154" s="14">
        <f>inventory[[#This Row],[Unit Cost]]*inventory[[#This Row],['# Units]]</f>
        <v>1537.6</v>
      </c>
      <c r="G154" s="8">
        <f>_xlfn.RANK.EQ(inventory[[#This Row],[Total Cost]],inventory[Total Cost],0)</f>
        <v>347</v>
      </c>
      <c r="H154" s="8">
        <f>SUMIFS(inventory['# Units],inventory[Rank],"&lt;="&amp;inventory[[#This Row],['#]])</f>
        <v>3667</v>
      </c>
      <c r="I154" s="9">
        <f>inventory[[#This Row],[c Units]]/MAX(inventory[c Units])</f>
        <v>4.4514312073611888E-2</v>
      </c>
      <c r="J154" s="10">
        <f>SUMIFS(inventory[Total Cost],inventory[Rank],"&lt;="&amp;inventory[[#This Row],['#]])</f>
        <v>1602962.8999999997</v>
      </c>
      <c r="K154" s="9">
        <f>inventory[[#This Row],[c Cost]]/MAX(inventory[c Cost])</f>
        <v>0.60550731279380665</v>
      </c>
      <c r="L154" s="11" t="str">
        <f>IF(inventory[[#This Row],[c Units %]]&lt;=$O$7,$N$7,IF(inventory[[#This Row],[c Units %]]&lt;=$O$8,$N$8,$N$9))</f>
        <v>A</v>
      </c>
    </row>
    <row r="155" spans="2:12" x14ac:dyDescent="0.25">
      <c r="B155" s="1">
        <v>149</v>
      </c>
      <c r="C155" t="s">
        <v>149</v>
      </c>
      <c r="D155" s="2">
        <v>217</v>
      </c>
      <c r="E155" s="15">
        <v>24</v>
      </c>
      <c r="F155" s="14">
        <f>inventory[[#This Row],[Unit Cost]]*inventory[[#This Row],['# Units]]</f>
        <v>5208</v>
      </c>
      <c r="G155" s="8">
        <f>_xlfn.RANK.EQ(inventory[[#This Row],[Total Cost]],inventory[Total Cost],0)</f>
        <v>129</v>
      </c>
      <c r="H155" s="8">
        <f>SUMIFS(inventory['# Units],inventory[Rank],"&lt;="&amp;inventory[[#This Row],['#]])</f>
        <v>3694</v>
      </c>
      <c r="I155" s="9">
        <f>inventory[[#This Row],[c Units]]/MAX(inventory[c Units])</f>
        <v>4.4842069484571125E-2</v>
      </c>
      <c r="J155" s="10">
        <f>SUMIFS(inventory[Total Cost],inventory[Rank],"&lt;="&amp;inventory[[#This Row],['#]])</f>
        <v>1607277.4999999998</v>
      </c>
      <c r="K155" s="9">
        <f>inventory[[#This Row],[c Cost]]/MAX(inventory[c Cost])</f>
        <v>0.60713712085223404</v>
      </c>
      <c r="L155" s="11" t="str">
        <f>IF(inventory[[#This Row],[c Units %]]&lt;=$O$7,$N$7,IF(inventory[[#This Row],[c Units %]]&lt;=$O$8,$N$8,$N$9))</f>
        <v>A</v>
      </c>
    </row>
    <row r="156" spans="2:12" x14ac:dyDescent="0.25">
      <c r="B156" s="1">
        <v>150</v>
      </c>
      <c r="C156" t="s">
        <v>150</v>
      </c>
      <c r="D156" s="2">
        <v>196.3</v>
      </c>
      <c r="E156" s="15">
        <v>34</v>
      </c>
      <c r="F156" s="14">
        <f>inventory[[#This Row],[Unit Cost]]*inventory[[#This Row],['# Units]]</f>
        <v>6674.2000000000007</v>
      </c>
      <c r="G156" s="8">
        <f>_xlfn.RANK.EQ(inventory[[#This Row],[Total Cost]],inventory[Total Cost],0)</f>
        <v>94</v>
      </c>
      <c r="H156" s="8">
        <f>SUMIFS(inventory['# Units],inventory[Rank],"&lt;="&amp;inventory[[#This Row],['#]])</f>
        <v>3709</v>
      </c>
      <c r="I156" s="9">
        <f>inventory[[#This Row],[c Units]]/MAX(inventory[c Units])</f>
        <v>4.5024156935104032E-2</v>
      </c>
      <c r="J156" s="10">
        <f>SUMIFS(inventory[Total Cost],inventory[Rank],"&lt;="&amp;inventory[[#This Row],['#]])</f>
        <v>1611585.4999999998</v>
      </c>
      <c r="K156" s="9">
        <f>inventory[[#This Row],[c Cost]]/MAX(inventory[c Cost])</f>
        <v>0.60876443580975159</v>
      </c>
      <c r="L156" s="11" t="str">
        <f>IF(inventory[[#This Row],[c Units %]]&lt;=$O$7,$N$7,IF(inventory[[#This Row],[c Units %]]&lt;=$O$8,$N$8,$N$9))</f>
        <v>A</v>
      </c>
    </row>
    <row r="157" spans="2:12" x14ac:dyDescent="0.25">
      <c r="B157" s="1">
        <v>151</v>
      </c>
      <c r="C157" t="s">
        <v>151</v>
      </c>
      <c r="D157" s="2">
        <v>195.8</v>
      </c>
      <c r="E157" s="15">
        <v>12</v>
      </c>
      <c r="F157" s="14">
        <f>inventory[[#This Row],[Unit Cost]]*inventory[[#This Row],['# Units]]</f>
        <v>2349.6000000000004</v>
      </c>
      <c r="G157" s="8">
        <f>_xlfn.RANK.EQ(inventory[[#This Row],[Total Cost]],inventory[Total Cost],0)</f>
        <v>252</v>
      </c>
      <c r="H157" s="8">
        <f>SUMIFS(inventory['# Units],inventory[Rank],"&lt;="&amp;inventory[[#This Row],['#]])</f>
        <v>3732</v>
      </c>
      <c r="I157" s="9">
        <f>inventory[[#This Row],[c Units]]/MAX(inventory[c Units])</f>
        <v>4.530335769258783E-2</v>
      </c>
      <c r="J157" s="10">
        <f>SUMIFS(inventory[Total Cost],inventory[Rank],"&lt;="&amp;inventory[[#This Row],['#]])</f>
        <v>1615893.3999999997</v>
      </c>
      <c r="K157" s="9">
        <f>inventory[[#This Row],[c Cost]]/MAX(inventory[c Cost])</f>
        <v>0.61039171299301298</v>
      </c>
      <c r="L157" s="11" t="str">
        <f>IF(inventory[[#This Row],[c Units %]]&lt;=$O$7,$N$7,IF(inventory[[#This Row],[c Units %]]&lt;=$O$8,$N$8,$N$9))</f>
        <v>A</v>
      </c>
    </row>
    <row r="158" spans="2:12" x14ac:dyDescent="0.25">
      <c r="B158" s="1">
        <v>152</v>
      </c>
      <c r="C158" t="s">
        <v>152</v>
      </c>
      <c r="D158" s="2">
        <v>210.5</v>
      </c>
      <c r="E158" s="15">
        <v>26</v>
      </c>
      <c r="F158" s="14">
        <f>inventory[[#This Row],[Unit Cost]]*inventory[[#This Row],['# Units]]</f>
        <v>5473</v>
      </c>
      <c r="G158" s="8">
        <f>_xlfn.RANK.EQ(inventory[[#This Row],[Total Cost]],inventory[Total Cost],0)</f>
        <v>114</v>
      </c>
      <c r="H158" s="8">
        <f>SUMIFS(inventory['# Units],inventory[Rank],"&lt;="&amp;inventory[[#This Row],['#]])</f>
        <v>3752</v>
      </c>
      <c r="I158" s="9">
        <f>inventory[[#This Row],[c Units]]/MAX(inventory[c Units])</f>
        <v>4.5546140959965037E-2</v>
      </c>
      <c r="J158" s="10">
        <f>SUMIFS(inventory[Total Cost],inventory[Rank],"&lt;="&amp;inventory[[#This Row],['#]])</f>
        <v>1620189.3999999997</v>
      </c>
      <c r="K158" s="9">
        <f>inventory[[#This Row],[c Cost]]/MAX(inventory[c Cost])</f>
        <v>0.61201449503978533</v>
      </c>
      <c r="L158" s="11" t="str">
        <f>IF(inventory[[#This Row],[c Units %]]&lt;=$O$7,$N$7,IF(inventory[[#This Row],[c Units %]]&lt;=$O$8,$N$8,$N$9))</f>
        <v>A</v>
      </c>
    </row>
    <row r="159" spans="2:12" x14ac:dyDescent="0.25">
      <c r="B159" s="1">
        <v>153</v>
      </c>
      <c r="C159" t="s">
        <v>153</v>
      </c>
      <c r="D159" s="2">
        <v>152.30000000000001</v>
      </c>
      <c r="E159" s="15">
        <v>5</v>
      </c>
      <c r="F159" s="14">
        <f>inventory[[#This Row],[Unit Cost]]*inventory[[#This Row],['# Units]]</f>
        <v>761.5</v>
      </c>
      <c r="G159" s="8">
        <f>_xlfn.RANK.EQ(inventory[[#This Row],[Total Cost]],inventory[Total Cost],0)</f>
        <v>532</v>
      </c>
      <c r="H159" s="8">
        <f>SUMIFS(inventory['# Units],inventory[Rank],"&lt;="&amp;inventory[[#This Row],['#]])</f>
        <v>3778</v>
      </c>
      <c r="I159" s="9">
        <f>inventory[[#This Row],[c Units]]/MAX(inventory[c Units])</f>
        <v>4.5861759207555412E-2</v>
      </c>
      <c r="J159" s="10">
        <f>SUMIFS(inventory[Total Cost],inventory[Rank],"&lt;="&amp;inventory[[#This Row],['#]])</f>
        <v>1624474.1999999997</v>
      </c>
      <c r="K159" s="9">
        <f>inventory[[#This Row],[c Cost]]/MAX(inventory[c Cost])</f>
        <v>0.61363304636986227</v>
      </c>
      <c r="L159" s="11" t="str">
        <f>IF(inventory[[#This Row],[c Units %]]&lt;=$O$7,$N$7,IF(inventory[[#This Row],[c Units %]]&lt;=$O$8,$N$8,$N$9))</f>
        <v>A</v>
      </c>
    </row>
    <row r="160" spans="2:12" x14ac:dyDescent="0.25">
      <c r="B160" s="1">
        <v>154</v>
      </c>
      <c r="C160" t="s">
        <v>154</v>
      </c>
      <c r="D160" s="2">
        <v>209</v>
      </c>
      <c r="E160" s="15">
        <v>19</v>
      </c>
      <c r="F160" s="14">
        <f>inventory[[#This Row],[Unit Cost]]*inventory[[#This Row],['# Units]]</f>
        <v>3971</v>
      </c>
      <c r="G160" s="8">
        <f>_xlfn.RANK.EQ(inventory[[#This Row],[Total Cost]],inventory[Total Cost],0)</f>
        <v>166</v>
      </c>
      <c r="H160" s="8">
        <f>SUMIFS(inventory['# Units],inventory[Rank],"&lt;="&amp;inventory[[#This Row],['#]])</f>
        <v>3803</v>
      </c>
      <c r="I160" s="9">
        <f>inventory[[#This Row],[c Units]]/MAX(inventory[c Units])</f>
        <v>4.6165238291776933E-2</v>
      </c>
      <c r="J160" s="10">
        <f>SUMIFS(inventory[Total Cost],inventory[Rank],"&lt;="&amp;inventory[[#This Row],['#]])</f>
        <v>1628744.1999999997</v>
      </c>
      <c r="K160" s="9">
        <f>inventory[[#This Row],[c Cost]]/MAX(inventory[c Cost])</f>
        <v>0.61524600711002009</v>
      </c>
      <c r="L160" s="11" t="str">
        <f>IF(inventory[[#This Row],[c Units %]]&lt;=$O$7,$N$7,IF(inventory[[#This Row],[c Units %]]&lt;=$O$8,$N$8,$N$9))</f>
        <v>A</v>
      </c>
    </row>
    <row r="161" spans="2:12" x14ac:dyDescent="0.25">
      <c r="B161" s="1">
        <v>155</v>
      </c>
      <c r="C161" t="s">
        <v>155</v>
      </c>
      <c r="D161" s="2">
        <v>196.6</v>
      </c>
      <c r="E161" s="15">
        <v>21</v>
      </c>
      <c r="F161" s="14">
        <f>inventory[[#This Row],[Unit Cost]]*inventory[[#This Row],['# Units]]</f>
        <v>4128.5999999999995</v>
      </c>
      <c r="G161" s="8">
        <f>_xlfn.RANK.EQ(inventory[[#This Row],[Total Cost]],inventory[Total Cost],0)</f>
        <v>161</v>
      </c>
      <c r="H161" s="8">
        <f>SUMIFS(inventory['# Units],inventory[Rank],"&lt;="&amp;inventory[[#This Row],['#]])</f>
        <v>3822</v>
      </c>
      <c r="I161" s="9">
        <f>inventory[[#This Row],[c Units]]/MAX(inventory[c Units])</f>
        <v>4.6395882395785286E-2</v>
      </c>
      <c r="J161" s="10">
        <f>SUMIFS(inventory[Total Cost],inventory[Rank],"&lt;="&amp;inventory[[#This Row],['#]])</f>
        <v>1633003.9999999998</v>
      </c>
      <c r="K161" s="9">
        <f>inventory[[#This Row],[c Cost]]/MAX(inventory[c Cost])</f>
        <v>0.6168551148760445</v>
      </c>
      <c r="L161" s="11" t="str">
        <f>IF(inventory[[#This Row],[c Units %]]&lt;=$O$7,$N$7,IF(inventory[[#This Row],[c Units %]]&lt;=$O$8,$N$8,$N$9))</f>
        <v>A</v>
      </c>
    </row>
    <row r="162" spans="2:12" x14ac:dyDescent="0.25">
      <c r="B162" s="1">
        <v>156</v>
      </c>
      <c r="C162" t="s">
        <v>156</v>
      </c>
      <c r="D162" s="2">
        <v>205.7</v>
      </c>
      <c r="E162" s="15">
        <v>27</v>
      </c>
      <c r="F162" s="14">
        <f>inventory[[#This Row],[Unit Cost]]*inventory[[#This Row],['# Units]]</f>
        <v>5553.9</v>
      </c>
      <c r="G162" s="8">
        <f>_xlfn.RANK.EQ(inventory[[#This Row],[Total Cost]],inventory[Total Cost],0)</f>
        <v>111</v>
      </c>
      <c r="H162" s="8">
        <f>SUMIFS(inventory['# Units],inventory[Rank],"&lt;="&amp;inventory[[#This Row],['#]])</f>
        <v>3826</v>
      </c>
      <c r="I162" s="9">
        <f>inventory[[#This Row],[c Units]]/MAX(inventory[c Units])</f>
        <v>4.6444439049260725E-2</v>
      </c>
      <c r="J162" s="10">
        <f>SUMIFS(inventory[Total Cost],inventory[Rank],"&lt;="&amp;inventory[[#This Row],['#]])</f>
        <v>1637260.3999999997</v>
      </c>
      <c r="K162" s="9">
        <f>inventory[[#This Row],[c Cost]]/MAX(inventory[c Cost])</f>
        <v>0.61846293831735777</v>
      </c>
      <c r="L162" s="11" t="str">
        <f>IF(inventory[[#This Row],[c Units %]]&lt;=$O$7,$N$7,IF(inventory[[#This Row],[c Units %]]&lt;=$O$8,$N$8,$N$9))</f>
        <v>A</v>
      </c>
    </row>
    <row r="163" spans="2:12" x14ac:dyDescent="0.25">
      <c r="B163" s="1">
        <v>157</v>
      </c>
      <c r="C163" t="s">
        <v>157</v>
      </c>
      <c r="D163" s="2">
        <v>179</v>
      </c>
      <c r="E163" s="15">
        <v>15</v>
      </c>
      <c r="F163" s="14">
        <f>inventory[[#This Row],[Unit Cost]]*inventory[[#This Row],['# Units]]</f>
        <v>2685</v>
      </c>
      <c r="G163" s="8">
        <f>_xlfn.RANK.EQ(inventory[[#This Row],[Total Cost]],inventory[Total Cost],0)</f>
        <v>236</v>
      </c>
      <c r="H163" s="8">
        <f>SUMIFS(inventory['# Units],inventory[Rank],"&lt;="&amp;inventory[[#This Row],['#]])</f>
        <v>3850</v>
      </c>
      <c r="I163" s="9">
        <f>inventory[[#This Row],[c Units]]/MAX(inventory[c Units])</f>
        <v>4.6735778970113377E-2</v>
      </c>
      <c r="J163" s="10">
        <f>SUMIFS(inventory[Total Cost],inventory[Rank],"&lt;="&amp;inventory[[#This Row],['#]])</f>
        <v>1641493.9999999998</v>
      </c>
      <c r="K163" s="9">
        <f>inventory[[#This Row],[c Cost]]/MAX(inventory[c Cost])</f>
        <v>0.62006214922825531</v>
      </c>
      <c r="L163" s="11" t="str">
        <f>IF(inventory[[#This Row],[c Units %]]&lt;=$O$7,$N$7,IF(inventory[[#This Row],[c Units %]]&lt;=$O$8,$N$8,$N$9))</f>
        <v>A</v>
      </c>
    </row>
    <row r="164" spans="2:12" x14ac:dyDescent="0.25">
      <c r="B164" s="1">
        <v>158</v>
      </c>
      <c r="C164" t="s">
        <v>158</v>
      </c>
      <c r="D164" s="2">
        <v>174.2</v>
      </c>
      <c r="E164" s="15">
        <v>10</v>
      </c>
      <c r="F164" s="14">
        <f>inventory[[#This Row],[Unit Cost]]*inventory[[#This Row],['# Units]]</f>
        <v>1742</v>
      </c>
      <c r="G164" s="8">
        <f>_xlfn.RANK.EQ(inventory[[#This Row],[Total Cost]],inventory[Total Cost],0)</f>
        <v>310</v>
      </c>
      <c r="H164" s="8">
        <f>SUMIFS(inventory['# Units],inventory[Rank],"&lt;="&amp;inventory[[#This Row],['#]])</f>
        <v>3856</v>
      </c>
      <c r="I164" s="9">
        <f>inventory[[#This Row],[c Units]]/MAX(inventory[c Units])</f>
        <v>4.6808613950326546E-2</v>
      </c>
      <c r="J164" s="10">
        <f>SUMIFS(inventory[Total Cost],inventory[Rank],"&lt;="&amp;inventory[[#This Row],['#]])</f>
        <v>1645672.4</v>
      </c>
      <c r="K164" s="9">
        <f>inventory[[#This Row],[c Cost]]/MAX(inventory[c Cost])</f>
        <v>0.62164050874972498</v>
      </c>
      <c r="L164" s="11" t="str">
        <f>IF(inventory[[#This Row],[c Units %]]&lt;=$O$7,$N$7,IF(inventory[[#This Row],[c Units %]]&lt;=$O$8,$N$8,$N$9))</f>
        <v>A</v>
      </c>
    </row>
    <row r="165" spans="2:12" x14ac:dyDescent="0.25">
      <c r="B165" s="1">
        <v>159</v>
      </c>
      <c r="C165" t="s">
        <v>159</v>
      </c>
      <c r="D165" s="2">
        <v>175</v>
      </c>
      <c r="E165" s="15">
        <v>19</v>
      </c>
      <c r="F165" s="14">
        <f>inventory[[#This Row],[Unit Cost]]*inventory[[#This Row],['# Units]]</f>
        <v>3325</v>
      </c>
      <c r="G165" s="8">
        <f>_xlfn.RANK.EQ(inventory[[#This Row],[Total Cost]],inventory[Total Cost],0)</f>
        <v>195</v>
      </c>
      <c r="H165" s="8">
        <f>SUMIFS(inventory['# Units],inventory[Rank],"&lt;="&amp;inventory[[#This Row],['#]])</f>
        <v>3868</v>
      </c>
      <c r="I165" s="9">
        <f>inventory[[#This Row],[c Units]]/MAX(inventory[c Units])</f>
        <v>4.6954283910752868E-2</v>
      </c>
      <c r="J165" s="10">
        <f>SUMIFS(inventory[Total Cost],inventory[Rank],"&lt;="&amp;inventory[[#This Row],['#]])</f>
        <v>1649844.7999999998</v>
      </c>
      <c r="K165" s="9">
        <f>inventory[[#This Row],[c Cost]]/MAX(inventory[c Cost])</f>
        <v>0.62321660181582206</v>
      </c>
      <c r="L165" s="11" t="str">
        <f>IF(inventory[[#This Row],[c Units %]]&lt;=$O$7,$N$7,IF(inventory[[#This Row],[c Units %]]&lt;=$O$8,$N$8,$N$9))</f>
        <v>A</v>
      </c>
    </row>
    <row r="166" spans="2:12" x14ac:dyDescent="0.25">
      <c r="B166" s="1">
        <v>160</v>
      </c>
      <c r="C166" t="s">
        <v>160</v>
      </c>
      <c r="D166" s="2">
        <v>205.1</v>
      </c>
      <c r="E166" s="15">
        <v>17</v>
      </c>
      <c r="F166" s="14">
        <f>inventory[[#This Row],[Unit Cost]]*inventory[[#This Row],['# Units]]</f>
        <v>3486.7</v>
      </c>
      <c r="G166" s="8">
        <f>_xlfn.RANK.EQ(inventory[[#This Row],[Total Cost]],inventory[Total Cost],0)</f>
        <v>184</v>
      </c>
      <c r="H166" s="8">
        <f>SUMIFS(inventory['# Units],inventory[Rank],"&lt;="&amp;inventory[[#This Row],['#]])</f>
        <v>3899</v>
      </c>
      <c r="I166" s="9">
        <f>inventory[[#This Row],[c Units]]/MAX(inventory[c Units])</f>
        <v>4.7330597975187551E-2</v>
      </c>
      <c r="J166" s="10">
        <f>SUMIFS(inventory[Total Cost],inventory[Rank],"&lt;="&amp;inventory[[#This Row],['#]])</f>
        <v>1654008.0999999999</v>
      </c>
      <c r="K166" s="9">
        <f>inventory[[#This Row],[c Cost]]/MAX(inventory[c Cost])</f>
        <v>0.62478925742460412</v>
      </c>
      <c r="L166" s="11" t="str">
        <f>IF(inventory[[#This Row],[c Units %]]&lt;=$O$7,$N$7,IF(inventory[[#This Row],[c Units %]]&lt;=$O$8,$N$8,$N$9))</f>
        <v>A</v>
      </c>
    </row>
    <row r="167" spans="2:12" x14ac:dyDescent="0.25">
      <c r="B167" s="1">
        <v>161</v>
      </c>
      <c r="C167" t="s">
        <v>161</v>
      </c>
      <c r="D167" s="2">
        <v>197.3</v>
      </c>
      <c r="E167" s="15">
        <v>19</v>
      </c>
      <c r="F167" s="14">
        <f>inventory[[#This Row],[Unit Cost]]*inventory[[#This Row],['# Units]]</f>
        <v>3748.7000000000003</v>
      </c>
      <c r="G167" s="8">
        <f>_xlfn.RANK.EQ(inventory[[#This Row],[Total Cost]],inventory[Total Cost],0)</f>
        <v>176</v>
      </c>
      <c r="H167" s="8">
        <f>SUMIFS(inventory['# Units],inventory[Rank],"&lt;="&amp;inventory[[#This Row],['#]])</f>
        <v>3920</v>
      </c>
      <c r="I167" s="9">
        <f>inventory[[#This Row],[c Units]]/MAX(inventory[c Units])</f>
        <v>4.7585520405933626E-2</v>
      </c>
      <c r="J167" s="10">
        <f>SUMIFS(inventory[Total Cost],inventory[Rank],"&lt;="&amp;inventory[[#This Row],['#]])</f>
        <v>1658136.7</v>
      </c>
      <c r="K167" s="9">
        <f>inventory[[#This Row],[c Cost]]/MAX(inventory[c Cost])</f>
        <v>0.6263488053664813</v>
      </c>
      <c r="L167" s="11" t="str">
        <f>IF(inventory[[#This Row],[c Units %]]&lt;=$O$7,$N$7,IF(inventory[[#This Row],[c Units %]]&lt;=$O$8,$N$8,$N$9))</f>
        <v>A</v>
      </c>
    </row>
    <row r="168" spans="2:12" x14ac:dyDescent="0.25">
      <c r="B168" s="1">
        <v>162</v>
      </c>
      <c r="C168" t="s">
        <v>162</v>
      </c>
      <c r="D168" s="2">
        <v>201.6</v>
      </c>
      <c r="E168" s="15">
        <v>32</v>
      </c>
      <c r="F168" s="14">
        <f>inventory[[#This Row],[Unit Cost]]*inventory[[#This Row],['# Units]]</f>
        <v>6451.2</v>
      </c>
      <c r="G168" s="8">
        <f>_xlfn.RANK.EQ(inventory[[#This Row],[Total Cost]],inventory[Total Cost],0)</f>
        <v>100</v>
      </c>
      <c r="H168" s="8">
        <f>SUMIFS(inventory['# Units],inventory[Rank],"&lt;="&amp;inventory[[#This Row],['#]])</f>
        <v>3942</v>
      </c>
      <c r="I168" s="9">
        <f>inventory[[#This Row],[c Units]]/MAX(inventory[c Units])</f>
        <v>4.7852582000048556E-2</v>
      </c>
      <c r="J168" s="10">
        <f>SUMIFS(inventory[Total Cost],inventory[Rank],"&lt;="&amp;inventory[[#This Row],['#]])</f>
        <v>1662257.3</v>
      </c>
      <c r="K168" s="9">
        <f>inventory[[#This Row],[c Cost]]/MAX(inventory[c Cost])</f>
        <v>0.62790533136786175</v>
      </c>
      <c r="L168" s="11" t="str">
        <f>IF(inventory[[#This Row],[c Units %]]&lt;=$O$7,$N$7,IF(inventory[[#This Row],[c Units %]]&lt;=$O$8,$N$8,$N$9))</f>
        <v>A</v>
      </c>
    </row>
    <row r="169" spans="2:12" x14ac:dyDescent="0.25">
      <c r="B169" s="1">
        <v>163</v>
      </c>
      <c r="C169" t="s">
        <v>163</v>
      </c>
      <c r="D169" s="2">
        <v>160.69999999999999</v>
      </c>
      <c r="E169" s="15">
        <v>14</v>
      </c>
      <c r="F169" s="14">
        <f>inventory[[#This Row],[Unit Cost]]*inventory[[#This Row],['# Units]]</f>
        <v>2249.7999999999997</v>
      </c>
      <c r="G169" s="8">
        <f>_xlfn.RANK.EQ(inventory[[#This Row],[Total Cost]],inventory[Total Cost],0)</f>
        <v>264</v>
      </c>
      <c r="H169" s="8">
        <f>SUMIFS(inventory['# Units],inventory[Rank],"&lt;="&amp;inventory[[#This Row],['#]])</f>
        <v>3953</v>
      </c>
      <c r="I169" s="9">
        <f>inventory[[#This Row],[c Units]]/MAX(inventory[c Units])</f>
        <v>4.7986112797106024E-2</v>
      </c>
      <c r="J169" s="10">
        <f>SUMIFS(inventory[Total Cost],inventory[Rank],"&lt;="&amp;inventory[[#This Row],['#]])</f>
        <v>1666333.9000000001</v>
      </c>
      <c r="K169" s="9">
        <f>inventory[[#This Row],[c Cost]]/MAX(inventory[c Cost])</f>
        <v>0.62944523669650998</v>
      </c>
      <c r="L169" s="11" t="str">
        <f>IF(inventory[[#This Row],[c Units %]]&lt;=$O$7,$N$7,IF(inventory[[#This Row],[c Units %]]&lt;=$O$8,$N$8,$N$9))</f>
        <v>A</v>
      </c>
    </row>
    <row r="170" spans="2:12" x14ac:dyDescent="0.25">
      <c r="B170" s="1">
        <v>164</v>
      </c>
      <c r="C170" t="s">
        <v>164</v>
      </c>
      <c r="D170" s="2">
        <v>192.7</v>
      </c>
      <c r="E170" s="15">
        <v>24</v>
      </c>
      <c r="F170" s="14">
        <f>inventory[[#This Row],[Unit Cost]]*inventory[[#This Row],['# Units]]</f>
        <v>4624.7999999999993</v>
      </c>
      <c r="G170" s="8">
        <f>_xlfn.RANK.EQ(inventory[[#This Row],[Total Cost]],inventory[Total Cost],0)</f>
        <v>143</v>
      </c>
      <c r="H170" s="8">
        <f>SUMIFS(inventory['# Units],inventory[Rank],"&lt;="&amp;inventory[[#This Row],['#]])</f>
        <v>3976</v>
      </c>
      <c r="I170" s="9">
        <f>inventory[[#This Row],[c Units]]/MAX(inventory[c Units])</f>
        <v>4.8265313554589816E-2</v>
      </c>
      <c r="J170" s="10">
        <f>SUMIFS(inventory[Total Cost],inventory[Rank],"&lt;="&amp;inventory[[#This Row],['#]])</f>
        <v>1670333.6</v>
      </c>
      <c r="K170" s="9">
        <f>inventory[[#This Row],[c Cost]]/MAX(inventory[c Cost])</f>
        <v>0.63095609362213267</v>
      </c>
      <c r="L170" s="11" t="str">
        <f>IF(inventory[[#This Row],[c Units %]]&lt;=$O$7,$N$7,IF(inventory[[#This Row],[c Units %]]&lt;=$O$8,$N$8,$N$9))</f>
        <v>A</v>
      </c>
    </row>
    <row r="171" spans="2:12" x14ac:dyDescent="0.25">
      <c r="B171" s="1">
        <v>165</v>
      </c>
      <c r="C171" t="s">
        <v>165</v>
      </c>
      <c r="D171" s="2">
        <v>187.3</v>
      </c>
      <c r="E171" s="15">
        <v>22</v>
      </c>
      <c r="F171" s="14">
        <f>inventory[[#This Row],[Unit Cost]]*inventory[[#This Row],['# Units]]</f>
        <v>4120.6000000000004</v>
      </c>
      <c r="G171" s="8">
        <f>_xlfn.RANK.EQ(inventory[[#This Row],[Total Cost]],inventory[Total Cost],0)</f>
        <v>162</v>
      </c>
      <c r="H171" s="8">
        <f>SUMIFS(inventory['# Units],inventory[Rank],"&lt;="&amp;inventory[[#This Row],['#]])</f>
        <v>3991</v>
      </c>
      <c r="I171" s="9">
        <f>inventory[[#This Row],[c Units]]/MAX(inventory[c Units])</f>
        <v>4.844740100512273E-2</v>
      </c>
      <c r="J171" s="10">
        <f>SUMIFS(inventory[Total Cost],inventory[Rank],"&lt;="&amp;inventory[[#This Row],['#]])</f>
        <v>1674317.6</v>
      </c>
      <c r="K171" s="9">
        <f>inventory[[#This Row],[c Cost]]/MAX(inventory[c Cost])</f>
        <v>0.63246101998953053</v>
      </c>
      <c r="L171" s="11" t="str">
        <f>IF(inventory[[#This Row],[c Units %]]&lt;=$O$7,$N$7,IF(inventory[[#This Row],[c Units %]]&lt;=$O$8,$N$8,$N$9))</f>
        <v>A</v>
      </c>
    </row>
    <row r="172" spans="2:12" x14ac:dyDescent="0.25">
      <c r="B172" s="1">
        <v>166</v>
      </c>
      <c r="C172" t="s">
        <v>166</v>
      </c>
      <c r="D172" s="2">
        <v>198.2</v>
      </c>
      <c r="E172" s="15">
        <v>31</v>
      </c>
      <c r="F172" s="14">
        <f>inventory[[#This Row],[Unit Cost]]*inventory[[#This Row],['# Units]]</f>
        <v>6144.2</v>
      </c>
      <c r="G172" s="8">
        <f>_xlfn.RANK.EQ(inventory[[#This Row],[Total Cost]],inventory[Total Cost],0)</f>
        <v>104</v>
      </c>
      <c r="H172" s="8">
        <f>SUMIFS(inventory['# Units],inventory[Rank],"&lt;="&amp;inventory[[#This Row],['#]])</f>
        <v>4010</v>
      </c>
      <c r="I172" s="9">
        <f>inventory[[#This Row],[c Units]]/MAX(inventory[c Units])</f>
        <v>4.8678045109131075E-2</v>
      </c>
      <c r="J172" s="10">
        <f>SUMIFS(inventory[Total Cost],inventory[Rank],"&lt;="&amp;inventory[[#This Row],['#]])</f>
        <v>1678288.6</v>
      </c>
      <c r="K172" s="9">
        <f>inventory[[#This Row],[c Cost]]/MAX(inventory[c Cost])</f>
        <v>0.63396103570362117</v>
      </c>
      <c r="L172" s="11" t="str">
        <f>IF(inventory[[#This Row],[c Units %]]&lt;=$O$7,$N$7,IF(inventory[[#This Row],[c Units %]]&lt;=$O$8,$N$8,$N$9))</f>
        <v>A</v>
      </c>
    </row>
    <row r="173" spans="2:12" x14ac:dyDescent="0.25">
      <c r="B173" s="1">
        <v>167</v>
      </c>
      <c r="C173" t="s">
        <v>167</v>
      </c>
      <c r="D173" s="2">
        <v>195.5</v>
      </c>
      <c r="E173" s="15">
        <v>31</v>
      </c>
      <c r="F173" s="14">
        <f>inventory[[#This Row],[Unit Cost]]*inventory[[#This Row],['# Units]]</f>
        <v>6060.5</v>
      </c>
      <c r="G173" s="8">
        <f>_xlfn.RANK.EQ(inventory[[#This Row],[Total Cost]],inventory[Total Cost],0)</f>
        <v>105</v>
      </c>
      <c r="H173" s="8">
        <f>SUMIFS(inventory['# Units],inventory[Rank],"&lt;="&amp;inventory[[#This Row],['#]])</f>
        <v>4031</v>
      </c>
      <c r="I173" s="9">
        <f>inventory[[#This Row],[c Units]]/MAX(inventory[c Units])</f>
        <v>4.8932967539877151E-2</v>
      </c>
      <c r="J173" s="10">
        <f>SUMIFS(inventory[Total Cost],inventory[Rank],"&lt;="&amp;inventory[[#This Row],['#]])</f>
        <v>1682255.5</v>
      </c>
      <c r="K173" s="9">
        <f>inventory[[#This Row],[c Cost]]/MAX(inventory[c Cost])</f>
        <v>0.63545950267320706</v>
      </c>
      <c r="L173" s="11" t="str">
        <f>IF(inventory[[#This Row],[c Units %]]&lt;=$O$7,$N$7,IF(inventory[[#This Row],[c Units %]]&lt;=$O$8,$N$8,$N$9))</f>
        <v>A</v>
      </c>
    </row>
    <row r="174" spans="2:12" x14ac:dyDescent="0.25">
      <c r="B174" s="1">
        <v>168</v>
      </c>
      <c r="C174" t="s">
        <v>168</v>
      </c>
      <c r="D174" s="2">
        <v>187.3</v>
      </c>
      <c r="E174" s="15">
        <v>23</v>
      </c>
      <c r="F174" s="14">
        <f>inventory[[#This Row],[Unit Cost]]*inventory[[#This Row],['# Units]]</f>
        <v>4307.9000000000005</v>
      </c>
      <c r="G174" s="8">
        <f>_xlfn.RANK.EQ(inventory[[#This Row],[Total Cost]],inventory[Total Cost],0)</f>
        <v>151</v>
      </c>
      <c r="H174" s="8">
        <f>SUMIFS(inventory['# Units],inventory[Rank],"&lt;="&amp;inventory[[#This Row],['#]])</f>
        <v>4054</v>
      </c>
      <c r="I174" s="9">
        <f>inventory[[#This Row],[c Units]]/MAX(inventory[c Units])</f>
        <v>4.9212168297360949E-2</v>
      </c>
      <c r="J174" s="10">
        <f>SUMIFS(inventory[Total Cost],inventory[Rank],"&lt;="&amp;inventory[[#This Row],['#]])</f>
        <v>1686216.1</v>
      </c>
      <c r="K174" s="9">
        <f>inventory[[#This Row],[c Cost]]/MAX(inventory[c Cost])</f>
        <v>0.63695558986465184</v>
      </c>
      <c r="L174" s="11" t="str">
        <f>IF(inventory[[#This Row],[c Units %]]&lt;=$O$7,$N$7,IF(inventory[[#This Row],[c Units %]]&lt;=$O$8,$N$8,$N$9))</f>
        <v>A</v>
      </c>
    </row>
    <row r="175" spans="2:12" x14ac:dyDescent="0.25">
      <c r="B175" s="1">
        <v>169</v>
      </c>
      <c r="C175" t="s">
        <v>169</v>
      </c>
      <c r="D175" s="2">
        <v>186.7</v>
      </c>
      <c r="E175" s="15">
        <v>29</v>
      </c>
      <c r="F175" s="14">
        <f>inventory[[#This Row],[Unit Cost]]*inventory[[#This Row],['# Units]]</f>
        <v>5414.2999999999993</v>
      </c>
      <c r="G175" s="8">
        <f>_xlfn.RANK.EQ(inventory[[#This Row],[Total Cost]],inventory[Total Cost],0)</f>
        <v>118</v>
      </c>
      <c r="H175" s="8">
        <f>SUMIFS(inventory['# Units],inventory[Rank],"&lt;="&amp;inventory[[#This Row],['#]])</f>
        <v>4080</v>
      </c>
      <c r="I175" s="9">
        <f>inventory[[#This Row],[c Units]]/MAX(inventory[c Units])</f>
        <v>4.9527786544951324E-2</v>
      </c>
      <c r="J175" s="10">
        <f>SUMIFS(inventory[Total Cost],inventory[Rank],"&lt;="&amp;inventory[[#This Row],['#]])</f>
        <v>1690175.9000000001</v>
      </c>
      <c r="K175" s="9">
        <f>inventory[[#This Row],[c Cost]]/MAX(inventory[c Cost])</f>
        <v>0.63845137486204695</v>
      </c>
      <c r="L175" s="11" t="str">
        <f>IF(inventory[[#This Row],[c Units %]]&lt;=$O$7,$N$7,IF(inventory[[#This Row],[c Units %]]&lt;=$O$8,$N$8,$N$9))</f>
        <v>A</v>
      </c>
    </row>
    <row r="176" spans="2:12" x14ac:dyDescent="0.25">
      <c r="B176" s="1">
        <v>170</v>
      </c>
      <c r="C176" t="s">
        <v>170</v>
      </c>
      <c r="D176" s="2">
        <v>168.8</v>
      </c>
      <c r="E176" s="15">
        <v>15</v>
      </c>
      <c r="F176" s="14">
        <f>inventory[[#This Row],[Unit Cost]]*inventory[[#This Row],['# Units]]</f>
        <v>2532</v>
      </c>
      <c r="G176" s="8">
        <f>_xlfn.RANK.EQ(inventory[[#This Row],[Total Cost]],inventory[Total Cost],0)</f>
        <v>243</v>
      </c>
      <c r="H176" s="8">
        <f>SUMIFS(inventory['# Units],inventory[Rank],"&lt;="&amp;inventory[[#This Row],['#]])</f>
        <v>4109</v>
      </c>
      <c r="I176" s="9">
        <f>inventory[[#This Row],[c Units]]/MAX(inventory[c Units])</f>
        <v>4.9879822282648277E-2</v>
      </c>
      <c r="J176" s="10">
        <f>SUMIFS(inventory[Total Cost],inventory[Rank],"&lt;="&amp;inventory[[#This Row],['#]])</f>
        <v>1694122.8</v>
      </c>
      <c r="K176" s="9">
        <f>inventory[[#This Row],[c Cost]]/MAX(inventory[c Cost])</f>
        <v>0.63994228698039102</v>
      </c>
      <c r="L176" s="11" t="str">
        <f>IF(inventory[[#This Row],[c Units %]]&lt;=$O$7,$N$7,IF(inventory[[#This Row],[c Units %]]&lt;=$O$8,$N$8,$N$9))</f>
        <v>A</v>
      </c>
    </row>
    <row r="177" spans="2:12" x14ac:dyDescent="0.25">
      <c r="B177" s="1">
        <v>171</v>
      </c>
      <c r="C177" t="s">
        <v>171</v>
      </c>
      <c r="D177" s="2">
        <v>188.9</v>
      </c>
      <c r="E177" s="15">
        <v>21</v>
      </c>
      <c r="F177" s="14">
        <f>inventory[[#This Row],[Unit Cost]]*inventory[[#This Row],['# Units]]</f>
        <v>3966.9</v>
      </c>
      <c r="G177" s="8">
        <f>_xlfn.RANK.EQ(inventory[[#This Row],[Total Cost]],inventory[Total Cost],0)</f>
        <v>167</v>
      </c>
      <c r="H177" s="8">
        <f>SUMIFS(inventory['# Units],inventory[Rank],"&lt;="&amp;inventory[[#This Row],['#]])</f>
        <v>4137</v>
      </c>
      <c r="I177" s="9">
        <f>inventory[[#This Row],[c Units]]/MAX(inventory[c Units])</f>
        <v>5.0219718856976375E-2</v>
      </c>
      <c r="J177" s="10">
        <f>SUMIFS(inventory[Total Cost],inventory[Rank],"&lt;="&amp;inventory[[#This Row],['#]])</f>
        <v>1698042.8</v>
      </c>
      <c r="K177" s="9">
        <f>inventory[[#This Row],[c Cost]]/MAX(inventory[c Cost])</f>
        <v>0.6414230378238146</v>
      </c>
      <c r="L177" s="11" t="str">
        <f>IF(inventory[[#This Row],[c Units %]]&lt;=$O$7,$N$7,IF(inventory[[#This Row],[c Units %]]&lt;=$O$8,$N$8,$N$9))</f>
        <v>A</v>
      </c>
    </row>
    <row r="178" spans="2:12" x14ac:dyDescent="0.25">
      <c r="B178" s="1">
        <v>172</v>
      </c>
      <c r="C178" t="s">
        <v>172</v>
      </c>
      <c r="D178" s="2">
        <v>149.1</v>
      </c>
      <c r="E178" s="15">
        <v>10</v>
      </c>
      <c r="F178" s="14">
        <f>inventory[[#This Row],[Unit Cost]]*inventory[[#This Row],['# Units]]</f>
        <v>1491</v>
      </c>
      <c r="G178" s="8">
        <f>_xlfn.RANK.EQ(inventory[[#This Row],[Total Cost]],inventory[Total Cost],0)</f>
        <v>356</v>
      </c>
      <c r="H178" s="8">
        <f>SUMIFS(inventory['# Units],inventory[Rank],"&lt;="&amp;inventory[[#This Row],['#]])</f>
        <v>4179</v>
      </c>
      <c r="I178" s="9">
        <f>inventory[[#This Row],[c Units]]/MAX(inventory[c Units])</f>
        <v>5.0729563718468526E-2</v>
      </c>
      <c r="J178" s="10">
        <f>SUMIFS(inventory[Total Cost],inventory[Rank],"&lt;="&amp;inventory[[#This Row],['#]])</f>
        <v>1701902.6</v>
      </c>
      <c r="K178" s="9">
        <f>inventory[[#This Row],[c Cost]]/MAX(inventory[c Cost])</f>
        <v>0.64288104856499984</v>
      </c>
      <c r="L178" s="11" t="str">
        <f>IF(inventory[[#This Row],[c Units %]]&lt;=$O$7,$N$7,IF(inventory[[#This Row],[c Units %]]&lt;=$O$8,$N$8,$N$9))</f>
        <v>A</v>
      </c>
    </row>
    <row r="179" spans="2:12" x14ac:dyDescent="0.25">
      <c r="B179" s="1">
        <v>173</v>
      </c>
      <c r="C179" t="s">
        <v>173</v>
      </c>
      <c r="D179" s="2">
        <v>180.1</v>
      </c>
      <c r="E179" s="15">
        <v>19</v>
      </c>
      <c r="F179" s="14">
        <f>inventory[[#This Row],[Unit Cost]]*inventory[[#This Row],['# Units]]</f>
        <v>3421.9</v>
      </c>
      <c r="G179" s="8">
        <f>_xlfn.RANK.EQ(inventory[[#This Row],[Total Cost]],inventory[Total Cost],0)</f>
        <v>188</v>
      </c>
      <c r="H179" s="8">
        <f>SUMIFS(inventory['# Units],inventory[Rank],"&lt;="&amp;inventory[[#This Row],['#]])</f>
        <v>4198</v>
      </c>
      <c r="I179" s="9">
        <f>inventory[[#This Row],[c Units]]/MAX(inventory[c Units])</f>
        <v>5.0960207822476872E-2</v>
      </c>
      <c r="J179" s="10">
        <f>SUMIFS(inventory[Total Cost],inventory[Rank],"&lt;="&amp;inventory[[#This Row],['#]])</f>
        <v>1705744.4000000001</v>
      </c>
      <c r="K179" s="9">
        <f>inventory[[#This Row],[c Cost]]/MAX(inventory[c Cost])</f>
        <v>0.64433225994006749</v>
      </c>
      <c r="L179" s="11" t="str">
        <f>IF(inventory[[#This Row],[c Units %]]&lt;=$O$7,$N$7,IF(inventory[[#This Row],[c Units %]]&lt;=$O$8,$N$8,$N$9))</f>
        <v>A</v>
      </c>
    </row>
    <row r="180" spans="2:12" x14ac:dyDescent="0.25">
      <c r="B180" s="1">
        <v>174</v>
      </c>
      <c r="C180" t="s">
        <v>174</v>
      </c>
      <c r="D180" s="2">
        <v>191.4</v>
      </c>
      <c r="E180" s="15">
        <v>17</v>
      </c>
      <c r="F180" s="14">
        <f>inventory[[#This Row],[Unit Cost]]*inventory[[#This Row],['# Units]]</f>
        <v>3253.8</v>
      </c>
      <c r="G180" s="8">
        <f>_xlfn.RANK.EQ(inventory[[#This Row],[Total Cost]],inventory[Total Cost],0)</f>
        <v>198</v>
      </c>
      <c r="H180" s="8">
        <f>SUMIFS(inventory['# Units],inventory[Rank],"&lt;="&amp;inventory[[#This Row],['#]])</f>
        <v>4221</v>
      </c>
      <c r="I180" s="9">
        <f>inventory[[#This Row],[c Units]]/MAX(inventory[c Units])</f>
        <v>5.123940857996067E-2</v>
      </c>
      <c r="J180" s="10">
        <f>SUMIFS(inventory[Total Cost],inventory[Rank],"&lt;="&amp;inventory[[#This Row],['#]])</f>
        <v>1709532.5000000002</v>
      </c>
      <c r="K180" s="9">
        <f>inventory[[#This Row],[c Cost]]/MAX(inventory[c Cost])</f>
        <v>0.64576318653955034</v>
      </c>
      <c r="L180" s="11" t="str">
        <f>IF(inventory[[#This Row],[c Units %]]&lt;=$O$7,$N$7,IF(inventory[[#This Row],[c Units %]]&lt;=$O$8,$N$8,$N$9))</f>
        <v>A</v>
      </c>
    </row>
    <row r="181" spans="2:12" x14ac:dyDescent="0.25">
      <c r="B181" s="1">
        <v>175</v>
      </c>
      <c r="C181" t="s">
        <v>175</v>
      </c>
      <c r="D181" s="2">
        <v>181.7</v>
      </c>
      <c r="E181" s="15">
        <v>17</v>
      </c>
      <c r="F181" s="14">
        <f>inventory[[#This Row],[Unit Cost]]*inventory[[#This Row],['# Units]]</f>
        <v>3088.8999999999996</v>
      </c>
      <c r="G181" s="8">
        <f>_xlfn.RANK.EQ(inventory[[#This Row],[Total Cost]],inventory[Total Cost],0)</f>
        <v>211</v>
      </c>
      <c r="H181" s="8">
        <f>SUMIFS(inventory['# Units],inventory[Rank],"&lt;="&amp;inventory[[#This Row],['#]])</f>
        <v>4235</v>
      </c>
      <c r="I181" s="9">
        <f>inventory[[#This Row],[c Units]]/MAX(inventory[c Units])</f>
        <v>5.1409356867124716E-2</v>
      </c>
      <c r="J181" s="10">
        <f>SUMIFS(inventory[Total Cost],inventory[Rank],"&lt;="&amp;inventory[[#This Row],['#]])</f>
        <v>1713312.5000000002</v>
      </c>
      <c r="K181" s="9">
        <f>inventory[[#This Row],[c Cost]]/MAX(inventory[c Cost])</f>
        <v>0.64719105342428029</v>
      </c>
      <c r="L181" s="11" t="str">
        <f>IF(inventory[[#This Row],[c Units %]]&lt;=$O$7,$N$7,IF(inventory[[#This Row],[c Units %]]&lt;=$O$8,$N$8,$N$9))</f>
        <v>A</v>
      </c>
    </row>
    <row r="182" spans="2:12" x14ac:dyDescent="0.25">
      <c r="B182" s="1">
        <v>176</v>
      </c>
      <c r="C182" t="s">
        <v>176</v>
      </c>
      <c r="D182" s="2">
        <v>189.8</v>
      </c>
      <c r="E182" s="15">
        <v>19</v>
      </c>
      <c r="F182" s="14">
        <f>inventory[[#This Row],[Unit Cost]]*inventory[[#This Row],['# Units]]</f>
        <v>3606.2000000000003</v>
      </c>
      <c r="G182" s="8">
        <f>_xlfn.RANK.EQ(inventory[[#This Row],[Total Cost]],inventory[Total Cost],0)</f>
        <v>180</v>
      </c>
      <c r="H182" s="8">
        <f>SUMIFS(inventory['# Units],inventory[Rank],"&lt;="&amp;inventory[[#This Row],['#]])</f>
        <v>4254</v>
      </c>
      <c r="I182" s="9">
        <f>inventory[[#This Row],[c Units]]/MAX(inventory[c Units])</f>
        <v>5.1640000971133068E-2</v>
      </c>
      <c r="J182" s="10">
        <f>SUMIFS(inventory[Total Cost],inventory[Rank],"&lt;="&amp;inventory[[#This Row],['#]])</f>
        <v>1717061.2000000002</v>
      </c>
      <c r="K182" s="9">
        <f>inventory[[#This Row],[c Cost]]/MAX(inventory[c Cost])</f>
        <v>0.6486070969668164</v>
      </c>
      <c r="L182" s="11" t="str">
        <f>IF(inventory[[#This Row],[c Units %]]&lt;=$O$7,$N$7,IF(inventory[[#This Row],[c Units %]]&lt;=$O$8,$N$8,$N$9))</f>
        <v>A</v>
      </c>
    </row>
    <row r="183" spans="2:12" x14ac:dyDescent="0.25">
      <c r="B183" s="1">
        <v>177</v>
      </c>
      <c r="C183" t="s">
        <v>177</v>
      </c>
      <c r="D183" s="2">
        <v>164.7</v>
      </c>
      <c r="E183" s="15">
        <v>23</v>
      </c>
      <c r="F183" s="14">
        <f>inventory[[#This Row],[Unit Cost]]*inventory[[#This Row],['# Units]]</f>
        <v>3788.1</v>
      </c>
      <c r="G183" s="8">
        <f>_xlfn.RANK.EQ(inventory[[#This Row],[Total Cost]],inventory[Total Cost],0)</f>
        <v>174</v>
      </c>
      <c r="H183" s="8">
        <f>SUMIFS(inventory['# Units],inventory[Rank],"&lt;="&amp;inventory[[#This Row],['#]])</f>
        <v>4276</v>
      </c>
      <c r="I183" s="9">
        <f>inventory[[#This Row],[c Units]]/MAX(inventory[c Units])</f>
        <v>5.1907062565248005E-2</v>
      </c>
      <c r="J183" s="10">
        <f>SUMIFS(inventory[Total Cost],inventory[Rank],"&lt;="&amp;inventory[[#This Row],['#]])</f>
        <v>1720792.4000000001</v>
      </c>
      <c r="K183" s="9">
        <f>inventory[[#This Row],[c Cost]]/MAX(inventory[c Cost])</f>
        <v>0.65001653001451598</v>
      </c>
      <c r="L183" s="11" t="str">
        <f>IF(inventory[[#This Row],[c Units %]]&lt;=$O$7,$N$7,IF(inventory[[#This Row],[c Units %]]&lt;=$O$8,$N$8,$N$9))</f>
        <v>A</v>
      </c>
    </row>
    <row r="184" spans="2:12" x14ac:dyDescent="0.25">
      <c r="B184" s="1">
        <v>178</v>
      </c>
      <c r="C184" t="s">
        <v>178</v>
      </c>
      <c r="D184" s="2">
        <v>173.9</v>
      </c>
      <c r="E184" s="15">
        <v>23</v>
      </c>
      <c r="F184" s="14">
        <f>inventory[[#This Row],[Unit Cost]]*inventory[[#This Row],['# Units]]</f>
        <v>3999.7000000000003</v>
      </c>
      <c r="G184" s="8">
        <f>_xlfn.RANK.EQ(inventory[[#This Row],[Total Cost]],inventory[Total Cost],0)</f>
        <v>164</v>
      </c>
      <c r="H184" s="8">
        <f>SUMIFS(inventory['# Units],inventory[Rank],"&lt;="&amp;inventory[[#This Row],['#]])</f>
        <v>4302</v>
      </c>
      <c r="I184" s="9">
        <f>inventory[[#This Row],[c Units]]/MAX(inventory[c Units])</f>
        <v>5.222268081283838E-2</v>
      </c>
      <c r="J184" s="10">
        <f>SUMIFS(inventory[Total Cost],inventory[Rank],"&lt;="&amp;inventory[[#This Row],['#]])</f>
        <v>1724435.0000000002</v>
      </c>
      <c r="K184" s="9">
        <f>inventory[[#This Row],[c Cost]]/MAX(inventory[c Cost])</f>
        <v>0.65139249507121366</v>
      </c>
      <c r="L184" s="11" t="str">
        <f>IF(inventory[[#This Row],[c Units %]]&lt;=$O$7,$N$7,IF(inventory[[#This Row],[c Units %]]&lt;=$O$8,$N$8,$N$9))</f>
        <v>A</v>
      </c>
    </row>
    <row r="185" spans="2:12" x14ac:dyDescent="0.25">
      <c r="B185" s="1">
        <v>179</v>
      </c>
      <c r="C185" t="s">
        <v>179</v>
      </c>
      <c r="D185" s="2">
        <v>171.9</v>
      </c>
      <c r="E185" s="15">
        <v>16</v>
      </c>
      <c r="F185" s="14">
        <f>inventory[[#This Row],[Unit Cost]]*inventory[[#This Row],['# Units]]</f>
        <v>2750.4</v>
      </c>
      <c r="G185" s="8">
        <f>_xlfn.RANK.EQ(inventory[[#This Row],[Total Cost]],inventory[Total Cost],0)</f>
        <v>233</v>
      </c>
      <c r="H185" s="8">
        <f>SUMIFS(inventory['# Units],inventory[Rank],"&lt;="&amp;inventory[[#This Row],['#]])</f>
        <v>4324</v>
      </c>
      <c r="I185" s="9">
        <f>inventory[[#This Row],[c Units]]/MAX(inventory[c Units])</f>
        <v>5.248974240695331E-2</v>
      </c>
      <c r="J185" s="10">
        <f>SUMIFS(inventory[Total Cost],inventory[Rank],"&lt;="&amp;inventory[[#This Row],['#]])</f>
        <v>1728060.6000000003</v>
      </c>
      <c r="K185" s="9">
        <f>inventory[[#This Row],[c Cost]]/MAX(inventory[c Cost])</f>
        <v>0.65276203850435566</v>
      </c>
      <c r="L185" s="11" t="str">
        <f>IF(inventory[[#This Row],[c Units %]]&lt;=$O$7,$N$7,IF(inventory[[#This Row],[c Units %]]&lt;=$O$8,$N$8,$N$9))</f>
        <v>A</v>
      </c>
    </row>
    <row r="186" spans="2:12" x14ac:dyDescent="0.25">
      <c r="B186" s="1">
        <v>180</v>
      </c>
      <c r="C186" t="s">
        <v>180</v>
      </c>
      <c r="D186" s="2">
        <v>164.8</v>
      </c>
      <c r="E186" s="15">
        <v>22</v>
      </c>
      <c r="F186" s="14">
        <f>inventory[[#This Row],[Unit Cost]]*inventory[[#This Row],['# Units]]</f>
        <v>3625.6000000000004</v>
      </c>
      <c r="G186" s="8">
        <f>_xlfn.RANK.EQ(inventory[[#This Row],[Total Cost]],inventory[Total Cost],0)</f>
        <v>179</v>
      </c>
      <c r="H186" s="8">
        <f>SUMIFS(inventory['# Units],inventory[Rank],"&lt;="&amp;inventory[[#This Row],['#]])</f>
        <v>4343</v>
      </c>
      <c r="I186" s="9">
        <f>inventory[[#This Row],[c Units]]/MAX(inventory[c Units])</f>
        <v>5.2720386510961663E-2</v>
      </c>
      <c r="J186" s="10">
        <f>SUMIFS(inventory[Total Cost],inventory[Rank],"&lt;="&amp;inventory[[#This Row],['#]])</f>
        <v>1731666.8000000003</v>
      </c>
      <c r="K186" s="9">
        <f>inventory[[#This Row],[c Cost]]/MAX(inventory[c Cost])</f>
        <v>0.65412425373179295</v>
      </c>
      <c r="L186" s="11" t="str">
        <f>IF(inventory[[#This Row],[c Units %]]&lt;=$O$7,$N$7,IF(inventory[[#This Row],[c Units %]]&lt;=$O$8,$N$8,$N$9))</f>
        <v>A</v>
      </c>
    </row>
    <row r="187" spans="2:12" x14ac:dyDescent="0.25">
      <c r="B187" s="1">
        <v>181</v>
      </c>
      <c r="C187" t="s">
        <v>181</v>
      </c>
      <c r="D187" s="2">
        <v>183.1</v>
      </c>
      <c r="E187" s="15">
        <v>29</v>
      </c>
      <c r="F187" s="14">
        <f>inventory[[#This Row],[Unit Cost]]*inventory[[#This Row],['# Units]]</f>
        <v>5309.9</v>
      </c>
      <c r="G187" s="8">
        <f>_xlfn.RANK.EQ(inventory[[#This Row],[Total Cost]],inventory[Total Cost],0)</f>
        <v>123</v>
      </c>
      <c r="H187" s="8">
        <f>SUMIFS(inventory['# Units],inventory[Rank],"&lt;="&amp;inventory[[#This Row],['#]])</f>
        <v>4398</v>
      </c>
      <c r="I187" s="9">
        <f>inventory[[#This Row],[c Units]]/MAX(inventory[c Units])</f>
        <v>5.3388040496248998E-2</v>
      </c>
      <c r="J187" s="10">
        <f>SUMIFS(inventory[Total Cost],inventory[Rank],"&lt;="&amp;inventory[[#This Row],['#]])</f>
        <v>1735186.8000000003</v>
      </c>
      <c r="K187" s="9">
        <f>inventory[[#This Row],[c Cost]]/MAX(inventory[c Cost])</f>
        <v>0.65545390755037736</v>
      </c>
      <c r="L187" s="11" t="str">
        <f>IF(inventory[[#This Row],[c Units %]]&lt;=$O$7,$N$7,IF(inventory[[#This Row],[c Units %]]&lt;=$O$8,$N$8,$N$9))</f>
        <v>A</v>
      </c>
    </row>
    <row r="188" spans="2:12" x14ac:dyDescent="0.25">
      <c r="B188" s="1">
        <v>182</v>
      </c>
      <c r="C188" t="s">
        <v>182</v>
      </c>
      <c r="D188" s="2">
        <v>175.9</v>
      </c>
      <c r="E188" s="15">
        <v>16</v>
      </c>
      <c r="F188" s="14">
        <f>inventory[[#This Row],[Unit Cost]]*inventory[[#This Row],['# Units]]</f>
        <v>2814.4</v>
      </c>
      <c r="G188" s="8">
        <f>_xlfn.RANK.EQ(inventory[[#This Row],[Total Cost]],inventory[Total Cost],0)</f>
        <v>229</v>
      </c>
      <c r="H188" s="8">
        <f>SUMIFS(inventory['# Units],inventory[Rank],"&lt;="&amp;inventory[[#This Row],['#]])</f>
        <v>4421</v>
      </c>
      <c r="I188" s="9">
        <f>inventory[[#This Row],[c Units]]/MAX(inventory[c Units])</f>
        <v>5.3667241253732796E-2</v>
      </c>
      <c r="J188" s="10">
        <f>SUMIFS(inventory[Total Cost],inventory[Rank],"&lt;="&amp;inventory[[#This Row],['#]])</f>
        <v>1738705.8000000003</v>
      </c>
      <c r="K188" s="9">
        <f>inventory[[#This Row],[c Cost]]/MAX(inventory[c Cost])</f>
        <v>0.65678318362639976</v>
      </c>
      <c r="L188" s="11" t="str">
        <f>IF(inventory[[#This Row],[c Units %]]&lt;=$O$7,$N$7,IF(inventory[[#This Row],[c Units %]]&lt;=$O$8,$N$8,$N$9))</f>
        <v>A</v>
      </c>
    </row>
    <row r="189" spans="2:12" x14ac:dyDescent="0.25">
      <c r="B189" s="1">
        <v>183</v>
      </c>
      <c r="C189" t="s">
        <v>183</v>
      </c>
      <c r="D189" s="2">
        <v>152.5</v>
      </c>
      <c r="E189" s="15">
        <v>22</v>
      </c>
      <c r="F189" s="14">
        <f>inventory[[#This Row],[Unit Cost]]*inventory[[#This Row],['# Units]]</f>
        <v>3355</v>
      </c>
      <c r="G189" s="8">
        <f>_xlfn.RANK.EQ(inventory[[#This Row],[Total Cost]],inventory[Total Cost],0)</f>
        <v>193</v>
      </c>
      <c r="H189" s="8">
        <f>SUMIFS(inventory['# Units],inventory[Rank],"&lt;="&amp;inventory[[#This Row],['#]])</f>
        <v>4442</v>
      </c>
      <c r="I189" s="9">
        <f>inventory[[#This Row],[c Units]]/MAX(inventory[c Units])</f>
        <v>5.3922163684478865E-2</v>
      </c>
      <c r="J189" s="10">
        <f>SUMIFS(inventory[Total Cost],inventory[Rank],"&lt;="&amp;inventory[[#This Row],['#]])</f>
        <v>1742210.7000000002</v>
      </c>
      <c r="K189" s="9">
        <f>inventory[[#This Row],[c Cost]]/MAX(inventory[c Cost])</f>
        <v>0.65810713353229644</v>
      </c>
      <c r="L189" s="11" t="str">
        <f>IF(inventory[[#This Row],[c Units %]]&lt;=$O$7,$N$7,IF(inventory[[#This Row],[c Units %]]&lt;=$O$8,$N$8,$N$9))</f>
        <v>A</v>
      </c>
    </row>
    <row r="190" spans="2:12" x14ac:dyDescent="0.25">
      <c r="B190" s="1">
        <v>184</v>
      </c>
      <c r="C190" t="s">
        <v>184</v>
      </c>
      <c r="D190" s="2">
        <v>176.4</v>
      </c>
      <c r="E190" s="15">
        <v>24</v>
      </c>
      <c r="F190" s="14">
        <f>inventory[[#This Row],[Unit Cost]]*inventory[[#This Row],['# Units]]</f>
        <v>4233.6000000000004</v>
      </c>
      <c r="G190" s="8">
        <f>_xlfn.RANK.EQ(inventory[[#This Row],[Total Cost]],inventory[Total Cost],0)</f>
        <v>157</v>
      </c>
      <c r="H190" s="8">
        <f>SUMIFS(inventory['# Units],inventory[Rank],"&lt;="&amp;inventory[[#This Row],['#]])</f>
        <v>4459</v>
      </c>
      <c r="I190" s="9">
        <f>inventory[[#This Row],[c Units]]/MAX(inventory[c Units])</f>
        <v>5.4128529461749494E-2</v>
      </c>
      <c r="J190" s="10">
        <f>SUMIFS(inventory[Total Cost],inventory[Rank],"&lt;="&amp;inventory[[#This Row],['#]])</f>
        <v>1745697.4000000001</v>
      </c>
      <c r="K190" s="9">
        <f>inventory[[#This Row],[c Cost]]/MAX(inventory[c Cost])</f>
        <v>0.65942420852356298</v>
      </c>
      <c r="L190" s="11" t="str">
        <f>IF(inventory[[#This Row],[c Units %]]&lt;=$O$7,$N$7,IF(inventory[[#This Row],[c Units %]]&lt;=$O$8,$N$8,$N$9))</f>
        <v>A</v>
      </c>
    </row>
    <row r="191" spans="2:12" x14ac:dyDescent="0.25">
      <c r="B191" s="1">
        <v>185</v>
      </c>
      <c r="C191" t="s">
        <v>185</v>
      </c>
      <c r="D191" s="2">
        <v>175.1</v>
      </c>
      <c r="E191" s="15">
        <v>19</v>
      </c>
      <c r="F191" s="14">
        <f>inventory[[#This Row],[Unit Cost]]*inventory[[#This Row],['# Units]]</f>
        <v>3326.9</v>
      </c>
      <c r="G191" s="8">
        <f>_xlfn.RANK.EQ(inventory[[#This Row],[Total Cost]],inventory[Total Cost],0)</f>
        <v>194</v>
      </c>
      <c r="H191" s="8">
        <f>SUMIFS(inventory['# Units],inventory[Rank],"&lt;="&amp;inventory[[#This Row],['#]])</f>
        <v>4494</v>
      </c>
      <c r="I191" s="9">
        <f>inventory[[#This Row],[c Units]]/MAX(inventory[c Units])</f>
        <v>5.4553400179659615E-2</v>
      </c>
      <c r="J191" s="10">
        <f>SUMIFS(inventory[Total Cost],inventory[Rank],"&lt;="&amp;inventory[[#This Row],['#]])</f>
        <v>1749179.9000000001</v>
      </c>
      <c r="K191" s="9">
        <f>inventory[[#This Row],[c Cost]]/MAX(inventory[c Cost])</f>
        <v>0.66073969699606883</v>
      </c>
      <c r="L191" s="11" t="str">
        <f>IF(inventory[[#This Row],[c Units %]]&lt;=$O$7,$N$7,IF(inventory[[#This Row],[c Units %]]&lt;=$O$8,$N$8,$N$9))</f>
        <v>A</v>
      </c>
    </row>
    <row r="192" spans="2:12" x14ac:dyDescent="0.25">
      <c r="B192" s="1">
        <v>186</v>
      </c>
      <c r="C192" t="s">
        <v>186</v>
      </c>
      <c r="D192" s="2">
        <v>166.9</v>
      </c>
      <c r="E192" s="15">
        <v>21</v>
      </c>
      <c r="F192" s="14">
        <f>inventory[[#This Row],[Unit Cost]]*inventory[[#This Row],['# Units]]</f>
        <v>3504.9</v>
      </c>
      <c r="G192" s="8">
        <f>_xlfn.RANK.EQ(inventory[[#This Row],[Total Cost]],inventory[Total Cost],0)</f>
        <v>183</v>
      </c>
      <c r="H192" s="8">
        <f>SUMIFS(inventory['# Units],inventory[Rank],"&lt;="&amp;inventory[[#This Row],['#]])</f>
        <v>4526</v>
      </c>
      <c r="I192" s="9">
        <f>inventory[[#This Row],[c Units]]/MAX(inventory[c Units])</f>
        <v>5.4941853407463159E-2</v>
      </c>
      <c r="J192" s="10">
        <f>SUMIFS(inventory[Total Cost],inventory[Rank],"&lt;="&amp;inventory[[#This Row],['#]])</f>
        <v>1752642.3</v>
      </c>
      <c r="K192" s="9">
        <f>inventory[[#This Row],[c Cost]]/MAX(inventory[c Cost])</f>
        <v>0.66204759284307635</v>
      </c>
      <c r="L192" s="11" t="str">
        <f>IF(inventory[[#This Row],[c Units %]]&lt;=$O$7,$N$7,IF(inventory[[#This Row],[c Units %]]&lt;=$O$8,$N$8,$N$9))</f>
        <v>A</v>
      </c>
    </row>
    <row r="193" spans="2:12" x14ac:dyDescent="0.25">
      <c r="B193" s="1">
        <v>187</v>
      </c>
      <c r="C193" t="s">
        <v>187</v>
      </c>
      <c r="D193" s="2">
        <v>172.1</v>
      </c>
      <c r="E193" s="15">
        <v>35</v>
      </c>
      <c r="F193" s="14">
        <f>inventory[[#This Row],[Unit Cost]]*inventory[[#This Row],['# Units]]</f>
        <v>6023.5</v>
      </c>
      <c r="G193" s="8">
        <f>_xlfn.RANK.EQ(inventory[[#This Row],[Total Cost]],inventory[Total Cost],0)</f>
        <v>107</v>
      </c>
      <c r="H193" s="8">
        <f>SUMIFS(inventory['# Units],inventory[Rank],"&lt;="&amp;inventory[[#This Row],['#]])</f>
        <v>4587</v>
      </c>
      <c r="I193" s="9">
        <f>inventory[[#This Row],[c Units]]/MAX(inventory[c Units])</f>
        <v>5.5682342372963656E-2</v>
      </c>
      <c r="J193" s="10">
        <f>SUMIFS(inventory[Total Cost],inventory[Rank],"&lt;="&amp;inventory[[#This Row],['#]])</f>
        <v>1756070.5</v>
      </c>
      <c r="K193" s="9">
        <f>inventory[[#This Row],[c Cost]]/MAX(inventory[c Cost])</f>
        <v>0.66334256989446017</v>
      </c>
      <c r="L193" s="11" t="str">
        <f>IF(inventory[[#This Row],[c Units %]]&lt;=$O$7,$N$7,IF(inventory[[#This Row],[c Units %]]&lt;=$O$8,$N$8,$N$9))</f>
        <v>A</v>
      </c>
    </row>
    <row r="194" spans="2:12" x14ac:dyDescent="0.25">
      <c r="B194" s="1">
        <v>188</v>
      </c>
      <c r="C194" t="s">
        <v>188</v>
      </c>
      <c r="D194" s="2">
        <v>178.4</v>
      </c>
      <c r="E194" s="15">
        <v>29</v>
      </c>
      <c r="F194" s="14">
        <f>inventory[[#This Row],[Unit Cost]]*inventory[[#This Row],['# Units]]</f>
        <v>5173.6000000000004</v>
      </c>
      <c r="G194" s="8">
        <f>_xlfn.RANK.EQ(inventory[[#This Row],[Total Cost]],inventory[Total Cost],0)</f>
        <v>130</v>
      </c>
      <c r="H194" s="8">
        <f>SUMIFS(inventory['# Units],inventory[Rank],"&lt;="&amp;inventory[[#This Row],['#]])</f>
        <v>4606</v>
      </c>
      <c r="I194" s="9">
        <f>inventory[[#This Row],[c Units]]/MAX(inventory[c Units])</f>
        <v>5.5912986476972008E-2</v>
      </c>
      <c r="J194" s="10">
        <f>SUMIFS(inventory[Total Cost],inventory[Rank],"&lt;="&amp;inventory[[#This Row],['#]])</f>
        <v>1759492.4</v>
      </c>
      <c r="K194" s="9">
        <f>inventory[[#This Row],[c Cost]]/MAX(inventory[c Cost])</f>
        <v>0.66463516716770277</v>
      </c>
      <c r="L194" s="11" t="str">
        <f>IF(inventory[[#This Row],[c Units %]]&lt;=$O$7,$N$7,IF(inventory[[#This Row],[c Units %]]&lt;=$O$8,$N$8,$N$9))</f>
        <v>A</v>
      </c>
    </row>
    <row r="195" spans="2:12" x14ac:dyDescent="0.25">
      <c r="B195" s="1">
        <v>189</v>
      </c>
      <c r="C195" t="s">
        <v>189</v>
      </c>
      <c r="D195" s="2">
        <v>159.6</v>
      </c>
      <c r="E195" s="15">
        <v>17</v>
      </c>
      <c r="F195" s="14">
        <f>inventory[[#This Row],[Unit Cost]]*inventory[[#This Row],['# Units]]</f>
        <v>2713.2</v>
      </c>
      <c r="G195" s="8">
        <f>_xlfn.RANK.EQ(inventory[[#This Row],[Total Cost]],inventory[Total Cost],0)</f>
        <v>234</v>
      </c>
      <c r="H195" s="8">
        <f>SUMIFS(inventory['# Units],inventory[Rank],"&lt;="&amp;inventory[[#This Row],['#]])</f>
        <v>4657</v>
      </c>
      <c r="I195" s="9">
        <f>inventory[[#This Row],[c Units]]/MAX(inventory[c Units])</f>
        <v>5.6532083808783898E-2</v>
      </c>
      <c r="J195" s="10">
        <f>SUMIFS(inventory[Total Cost],inventory[Rank],"&lt;="&amp;inventory[[#This Row],['#]])</f>
        <v>1766255.1999999997</v>
      </c>
      <c r="K195" s="9">
        <f>inventory[[#This Row],[c Cost]]/MAX(inventory[c Cost])</f>
        <v>0.66718976456665813</v>
      </c>
      <c r="L195" s="11" t="str">
        <f>IF(inventory[[#This Row],[c Units %]]&lt;=$O$7,$N$7,IF(inventory[[#This Row],[c Units %]]&lt;=$O$8,$N$8,$N$9))</f>
        <v>A</v>
      </c>
    </row>
    <row r="196" spans="2:12" x14ac:dyDescent="0.25">
      <c r="B196" s="1">
        <v>190</v>
      </c>
      <c r="C196" t="s">
        <v>190</v>
      </c>
      <c r="D196" s="2">
        <v>157</v>
      </c>
      <c r="E196" s="15">
        <v>30</v>
      </c>
      <c r="F196" s="14">
        <f>inventory[[#This Row],[Unit Cost]]*inventory[[#This Row],['# Units]]</f>
        <v>4710</v>
      </c>
      <c r="G196" s="8">
        <f>_xlfn.RANK.EQ(inventory[[#This Row],[Total Cost]],inventory[Total Cost],0)</f>
        <v>140</v>
      </c>
      <c r="H196" s="8">
        <f>SUMIFS(inventory['# Units],inventory[Rank],"&lt;="&amp;inventory[[#This Row],['#]])</f>
        <v>4657</v>
      </c>
      <c r="I196" s="9">
        <f>inventory[[#This Row],[c Units]]/MAX(inventory[c Units])</f>
        <v>5.6532083808783898E-2</v>
      </c>
      <c r="J196" s="10">
        <f>SUMIFS(inventory[Total Cost],inventory[Rank],"&lt;="&amp;inventory[[#This Row],['#]])</f>
        <v>1766255.1999999997</v>
      </c>
      <c r="K196" s="9">
        <f>inventory[[#This Row],[c Cost]]/MAX(inventory[c Cost])</f>
        <v>0.66718976456665813</v>
      </c>
      <c r="L196" s="11" t="str">
        <f>IF(inventory[[#This Row],[c Units %]]&lt;=$O$7,$N$7,IF(inventory[[#This Row],[c Units %]]&lt;=$O$8,$N$8,$N$9))</f>
        <v>A</v>
      </c>
    </row>
    <row r="197" spans="2:12" x14ac:dyDescent="0.25">
      <c r="B197" s="1">
        <v>191</v>
      </c>
      <c r="C197" t="s">
        <v>191</v>
      </c>
      <c r="D197" s="2">
        <v>165.4</v>
      </c>
      <c r="E197" s="15">
        <v>12</v>
      </c>
      <c r="F197" s="14">
        <f>inventory[[#This Row],[Unit Cost]]*inventory[[#This Row],['# Units]]</f>
        <v>1984.8000000000002</v>
      </c>
      <c r="G197" s="8">
        <f>_xlfn.RANK.EQ(inventory[[#This Row],[Total Cost]],inventory[Total Cost],0)</f>
        <v>285</v>
      </c>
      <c r="H197" s="8">
        <f>SUMIFS(inventory['# Units],inventory[Rank],"&lt;="&amp;inventory[[#This Row],['#]])</f>
        <v>4682</v>
      </c>
      <c r="I197" s="9">
        <f>inventory[[#This Row],[c Units]]/MAX(inventory[c Units])</f>
        <v>5.6835562893005412E-2</v>
      </c>
      <c r="J197" s="10">
        <f>SUMIFS(inventory[Total Cost],inventory[Rank],"&lt;="&amp;inventory[[#This Row],['#]])</f>
        <v>1769632.6999999997</v>
      </c>
      <c r="K197" s="9">
        <f>inventory[[#This Row],[c Cost]]/MAX(inventory[c Cost])</f>
        <v>0.66846559007014361</v>
      </c>
      <c r="L197" s="11" t="str">
        <f>IF(inventory[[#This Row],[c Units %]]&lt;=$O$7,$N$7,IF(inventory[[#This Row],[c Units %]]&lt;=$O$8,$N$8,$N$9))</f>
        <v>A</v>
      </c>
    </row>
    <row r="198" spans="2:12" x14ac:dyDescent="0.25">
      <c r="B198" s="1">
        <v>192</v>
      </c>
      <c r="C198" t="s">
        <v>192</v>
      </c>
      <c r="D198" s="2">
        <v>165.5</v>
      </c>
      <c r="E198" s="15">
        <v>33</v>
      </c>
      <c r="F198" s="14">
        <f>inventory[[#This Row],[Unit Cost]]*inventory[[#This Row],['# Units]]</f>
        <v>5461.5</v>
      </c>
      <c r="G198" s="8">
        <f>_xlfn.RANK.EQ(inventory[[#This Row],[Total Cost]],inventory[Total Cost],0)</f>
        <v>117</v>
      </c>
      <c r="H198" s="8">
        <f>SUMIFS(inventory['# Units],inventory[Rank],"&lt;="&amp;inventory[[#This Row],['#]])</f>
        <v>4710</v>
      </c>
      <c r="I198" s="9">
        <f>inventory[[#This Row],[c Units]]/MAX(inventory[c Units])</f>
        <v>5.717545946733351E-2</v>
      </c>
      <c r="J198" s="10">
        <f>SUMIFS(inventory[Total Cost],inventory[Rank],"&lt;="&amp;inventory[[#This Row],['#]])</f>
        <v>1772992.6999999997</v>
      </c>
      <c r="K198" s="9">
        <f>inventory[[#This Row],[c Cost]]/MAX(inventory[c Cost])</f>
        <v>0.66973480507879246</v>
      </c>
      <c r="L198" s="11" t="str">
        <f>IF(inventory[[#This Row],[c Units %]]&lt;=$O$7,$N$7,IF(inventory[[#This Row],[c Units %]]&lt;=$O$8,$N$8,$N$9))</f>
        <v>A</v>
      </c>
    </row>
    <row r="199" spans="2:12" x14ac:dyDescent="0.25">
      <c r="B199" s="1">
        <v>193</v>
      </c>
      <c r="C199" t="s">
        <v>193</v>
      </c>
      <c r="D199" s="2">
        <v>157.6</v>
      </c>
      <c r="E199" s="15">
        <v>12</v>
      </c>
      <c r="F199" s="14">
        <f>inventory[[#This Row],[Unit Cost]]*inventory[[#This Row],['# Units]]</f>
        <v>1891.1999999999998</v>
      </c>
      <c r="G199" s="8">
        <f>_xlfn.RANK.EQ(inventory[[#This Row],[Total Cost]],inventory[Total Cost],0)</f>
        <v>294</v>
      </c>
      <c r="H199" s="8">
        <f>SUMIFS(inventory['# Units],inventory[Rank],"&lt;="&amp;inventory[[#This Row],['#]])</f>
        <v>4732</v>
      </c>
      <c r="I199" s="9">
        <f>inventory[[#This Row],[c Units]]/MAX(inventory[c Units])</f>
        <v>5.7442521061448447E-2</v>
      </c>
      <c r="J199" s="10">
        <f>SUMIFS(inventory[Total Cost],inventory[Rank],"&lt;="&amp;inventory[[#This Row],['#]])</f>
        <v>1776347.6999999997</v>
      </c>
      <c r="K199" s="9">
        <f>inventory[[#This Row],[c Cost]]/MAX(inventory[c Cost])</f>
        <v>0.67100213137463072</v>
      </c>
      <c r="L199" s="11" t="str">
        <f>IF(inventory[[#This Row],[c Units %]]&lt;=$O$7,$N$7,IF(inventory[[#This Row],[c Units %]]&lt;=$O$8,$N$8,$N$9))</f>
        <v>A</v>
      </c>
    </row>
    <row r="200" spans="2:12" x14ac:dyDescent="0.25">
      <c r="B200" s="1">
        <v>194</v>
      </c>
      <c r="C200" t="s">
        <v>194</v>
      </c>
      <c r="D200" s="2">
        <v>168</v>
      </c>
      <c r="E200" s="15">
        <v>19</v>
      </c>
      <c r="F200" s="14">
        <f>inventory[[#This Row],[Unit Cost]]*inventory[[#This Row],['# Units]]</f>
        <v>3192</v>
      </c>
      <c r="G200" s="8">
        <f>_xlfn.RANK.EQ(inventory[[#This Row],[Total Cost]],inventory[Total Cost],0)</f>
        <v>204</v>
      </c>
      <c r="H200" s="8">
        <f>SUMIFS(inventory['# Units],inventory[Rank],"&lt;="&amp;inventory[[#This Row],['#]])</f>
        <v>4751</v>
      </c>
      <c r="I200" s="9">
        <f>inventory[[#This Row],[c Units]]/MAX(inventory[c Units])</f>
        <v>5.7673165165456799E-2</v>
      </c>
      <c r="J200" s="10">
        <f>SUMIFS(inventory[Total Cost],inventory[Rank],"&lt;="&amp;inventory[[#This Row],['#]])</f>
        <v>1779674.5999999996</v>
      </c>
      <c r="K200" s="9">
        <f>inventory[[#This Row],[c Cost]]/MAX(inventory[c Cost])</f>
        <v>0.67225884310447404</v>
      </c>
      <c r="L200" s="11" t="str">
        <f>IF(inventory[[#This Row],[c Units %]]&lt;=$O$7,$N$7,IF(inventory[[#This Row],[c Units %]]&lt;=$O$8,$N$8,$N$9))</f>
        <v>A</v>
      </c>
    </row>
    <row r="201" spans="2:12" x14ac:dyDescent="0.25">
      <c r="B201" s="1">
        <v>195</v>
      </c>
      <c r="C201" t="s">
        <v>195</v>
      </c>
      <c r="D201" s="2">
        <v>164.8</v>
      </c>
      <c r="E201" s="15">
        <v>26</v>
      </c>
      <c r="F201" s="14">
        <f>inventory[[#This Row],[Unit Cost]]*inventory[[#This Row],['# Units]]</f>
        <v>4284.8</v>
      </c>
      <c r="G201" s="8">
        <f>_xlfn.RANK.EQ(inventory[[#This Row],[Total Cost]],inventory[Total Cost],0)</f>
        <v>153</v>
      </c>
      <c r="H201" s="8">
        <f>SUMIFS(inventory['# Units],inventory[Rank],"&lt;="&amp;inventory[[#This Row],['#]])</f>
        <v>4770</v>
      </c>
      <c r="I201" s="9">
        <f>inventory[[#This Row],[c Units]]/MAX(inventory[c Units])</f>
        <v>5.7903809269465145E-2</v>
      </c>
      <c r="J201" s="10">
        <f>SUMIFS(inventory[Total Cost],inventory[Rank],"&lt;="&amp;inventory[[#This Row],['#]])</f>
        <v>1782999.5999999996</v>
      </c>
      <c r="K201" s="9">
        <f>inventory[[#This Row],[c Cost]]/MAX(inventory[c Cost])</f>
        <v>0.67351483712344939</v>
      </c>
      <c r="L201" s="11" t="str">
        <f>IF(inventory[[#This Row],[c Units %]]&lt;=$O$7,$N$7,IF(inventory[[#This Row],[c Units %]]&lt;=$O$8,$N$8,$N$9))</f>
        <v>A</v>
      </c>
    </row>
    <row r="202" spans="2:12" x14ac:dyDescent="0.25">
      <c r="B202" s="1">
        <v>196</v>
      </c>
      <c r="C202" t="s">
        <v>196</v>
      </c>
      <c r="D202" s="2">
        <v>169.6</v>
      </c>
      <c r="E202" s="15">
        <v>22</v>
      </c>
      <c r="F202" s="14">
        <f>inventory[[#This Row],[Unit Cost]]*inventory[[#This Row],['# Units]]</f>
        <v>3731.2</v>
      </c>
      <c r="G202" s="8">
        <f>_xlfn.RANK.EQ(inventory[[#This Row],[Total Cost]],inventory[Total Cost],0)</f>
        <v>177</v>
      </c>
      <c r="H202" s="8">
        <f>SUMIFS(inventory['# Units],inventory[Rank],"&lt;="&amp;inventory[[#This Row],['#]])</f>
        <v>4792</v>
      </c>
      <c r="I202" s="9">
        <f>inventory[[#This Row],[c Units]]/MAX(inventory[c Units])</f>
        <v>5.8170870863580082E-2</v>
      </c>
      <c r="J202" s="10">
        <f>SUMIFS(inventory[Total Cost],inventory[Rank],"&lt;="&amp;inventory[[#This Row],['#]])</f>
        <v>1786317.1999999997</v>
      </c>
      <c r="K202" s="9">
        <f>inventory[[#This Row],[c Cost]]/MAX(inventory[c Cost])</f>
        <v>0.67476803584746525</v>
      </c>
      <c r="L202" s="11" t="str">
        <f>IF(inventory[[#This Row],[c Units %]]&lt;=$O$7,$N$7,IF(inventory[[#This Row],[c Units %]]&lt;=$O$8,$N$8,$N$9))</f>
        <v>A</v>
      </c>
    </row>
    <row r="203" spans="2:12" x14ac:dyDescent="0.25">
      <c r="B203" s="1">
        <v>197</v>
      </c>
      <c r="C203" t="s">
        <v>197</v>
      </c>
      <c r="D203" s="2">
        <v>170.8</v>
      </c>
      <c r="E203" s="15">
        <v>25</v>
      </c>
      <c r="F203" s="14">
        <f>inventory[[#This Row],[Unit Cost]]*inventory[[#This Row],['# Units]]</f>
        <v>4270</v>
      </c>
      <c r="G203" s="8">
        <f>_xlfn.RANK.EQ(inventory[[#This Row],[Total Cost]],inventory[Total Cost],0)</f>
        <v>154</v>
      </c>
      <c r="H203" s="8">
        <f>SUMIFS(inventory['# Units],inventory[Rank],"&lt;="&amp;inventory[[#This Row],['#]])</f>
        <v>4827</v>
      </c>
      <c r="I203" s="9">
        <f>inventory[[#This Row],[c Units]]/MAX(inventory[c Units])</f>
        <v>5.8595741581490203E-2</v>
      </c>
      <c r="J203" s="10">
        <f>SUMIFS(inventory[Total Cost],inventory[Rank],"&lt;="&amp;inventory[[#This Row],['#]])</f>
        <v>1789610.6999999997</v>
      </c>
      <c r="K203" s="9">
        <f>inventory[[#This Row],[c Cost]]/MAX(inventory[c Cost])</f>
        <v>0.67601213097573454</v>
      </c>
      <c r="L203" s="11" t="str">
        <f>IF(inventory[[#This Row],[c Units %]]&lt;=$O$7,$N$7,IF(inventory[[#This Row],[c Units %]]&lt;=$O$8,$N$8,$N$9))</f>
        <v>A</v>
      </c>
    </row>
    <row r="204" spans="2:12" x14ac:dyDescent="0.25">
      <c r="B204" s="1">
        <v>198</v>
      </c>
      <c r="C204" t="s">
        <v>198</v>
      </c>
      <c r="D204" s="2">
        <v>172.2</v>
      </c>
      <c r="E204" s="15">
        <v>23</v>
      </c>
      <c r="F204" s="14">
        <f>inventory[[#This Row],[Unit Cost]]*inventory[[#This Row],['# Units]]</f>
        <v>3960.6</v>
      </c>
      <c r="G204" s="8">
        <f>_xlfn.RANK.EQ(inventory[[#This Row],[Total Cost]],inventory[Total Cost],0)</f>
        <v>168</v>
      </c>
      <c r="H204" s="8">
        <f>SUMIFS(inventory['# Units],inventory[Rank],"&lt;="&amp;inventory[[#This Row],['#]])</f>
        <v>4844</v>
      </c>
      <c r="I204" s="9">
        <f>inventory[[#This Row],[c Units]]/MAX(inventory[c Units])</f>
        <v>5.8802107358760833E-2</v>
      </c>
      <c r="J204" s="10">
        <f>SUMIFS(inventory[Total Cost],inventory[Rank],"&lt;="&amp;inventory[[#This Row],['#]])</f>
        <v>1792864.4999999998</v>
      </c>
      <c r="K204" s="9">
        <f>inventory[[#This Row],[c Cost]]/MAX(inventory[c Cost])</f>
        <v>0.67724122972428857</v>
      </c>
      <c r="L204" s="11" t="str">
        <f>IF(inventory[[#This Row],[c Units %]]&lt;=$O$7,$N$7,IF(inventory[[#This Row],[c Units %]]&lt;=$O$8,$N$8,$N$9))</f>
        <v>A</v>
      </c>
    </row>
    <row r="205" spans="2:12" x14ac:dyDescent="0.25">
      <c r="B205" s="1">
        <v>199</v>
      </c>
      <c r="C205" t="s">
        <v>199</v>
      </c>
      <c r="D205" s="2">
        <v>162.19999999999999</v>
      </c>
      <c r="E205" s="15">
        <v>15</v>
      </c>
      <c r="F205" s="14">
        <f>inventory[[#This Row],[Unit Cost]]*inventory[[#This Row],['# Units]]</f>
        <v>2433</v>
      </c>
      <c r="G205" s="8">
        <f>_xlfn.RANK.EQ(inventory[[#This Row],[Total Cost]],inventory[Total Cost],0)</f>
        <v>247</v>
      </c>
      <c r="H205" s="8">
        <f>SUMIFS(inventory['# Units],inventory[Rank],"&lt;="&amp;inventory[[#This Row],['#]])</f>
        <v>4875</v>
      </c>
      <c r="I205" s="9">
        <f>inventory[[#This Row],[c Units]]/MAX(inventory[c Units])</f>
        <v>5.9178421423195515E-2</v>
      </c>
      <c r="J205" s="10">
        <f>SUMIFS(inventory[Total Cost],inventory[Rank],"&lt;="&amp;inventory[[#This Row],['#]])</f>
        <v>1796103.9999999998</v>
      </c>
      <c r="K205" s="9">
        <f>inventory[[#This Row],[c Cost]]/MAX(inventory[c Cost])</f>
        <v>0.67846492675420456</v>
      </c>
      <c r="L205" s="11" t="str">
        <f>IF(inventory[[#This Row],[c Units %]]&lt;=$O$7,$N$7,IF(inventory[[#This Row],[c Units %]]&lt;=$O$8,$N$8,$N$9))</f>
        <v>A</v>
      </c>
    </row>
    <row r="206" spans="2:12" x14ac:dyDescent="0.25">
      <c r="B206" s="1">
        <v>200</v>
      </c>
      <c r="C206" t="s">
        <v>200</v>
      </c>
      <c r="D206" s="2">
        <v>152.9</v>
      </c>
      <c r="E206" s="15">
        <v>18</v>
      </c>
      <c r="F206" s="14">
        <f>inventory[[#This Row],[Unit Cost]]*inventory[[#This Row],['# Units]]</f>
        <v>2752.2000000000003</v>
      </c>
      <c r="G206" s="8">
        <f>_xlfn.RANK.EQ(inventory[[#This Row],[Total Cost]],inventory[Total Cost],0)</f>
        <v>232</v>
      </c>
      <c r="H206" s="8">
        <f>SUMIFS(inventory['# Units],inventory[Rank],"&lt;="&amp;inventory[[#This Row],['#]])</f>
        <v>4901</v>
      </c>
      <c r="I206" s="9">
        <f>inventory[[#This Row],[c Units]]/MAX(inventory[c Units])</f>
        <v>5.9494039670785891E-2</v>
      </c>
      <c r="J206" s="10">
        <f>SUMIFS(inventory[Total Cost],inventory[Rank],"&lt;="&amp;inventory[[#This Row],['#]])</f>
        <v>1799314.9999999998</v>
      </c>
      <c r="K206" s="9">
        <f>inventory[[#This Row],[c Cost]]/MAX(inventory[c Cost])</f>
        <v>0.67967785812110082</v>
      </c>
      <c r="L206" s="11" t="str">
        <f>IF(inventory[[#This Row],[c Units %]]&lt;=$O$7,$N$7,IF(inventory[[#This Row],[c Units %]]&lt;=$O$8,$N$8,$N$9))</f>
        <v>A</v>
      </c>
    </row>
    <row r="207" spans="2:12" x14ac:dyDescent="0.25">
      <c r="B207" s="1">
        <v>201</v>
      </c>
      <c r="C207" t="s">
        <v>201</v>
      </c>
      <c r="D207" s="2">
        <v>167.7</v>
      </c>
      <c r="E207" s="15">
        <v>30</v>
      </c>
      <c r="F207" s="14">
        <f>inventory[[#This Row],[Unit Cost]]*inventory[[#This Row],['# Units]]</f>
        <v>5031</v>
      </c>
      <c r="G207" s="8">
        <f>_xlfn.RANK.EQ(inventory[[#This Row],[Total Cost]],inventory[Total Cost],0)</f>
        <v>131</v>
      </c>
      <c r="H207" s="8">
        <f>SUMIFS(inventory['# Units],inventory[Rank],"&lt;="&amp;inventory[[#This Row],['#]])</f>
        <v>4947</v>
      </c>
      <c r="I207" s="9">
        <f>inventory[[#This Row],[c Units]]/MAX(inventory[c Units])</f>
        <v>6.005244118575348E-2</v>
      </c>
      <c r="J207" s="10">
        <f>SUMIFS(inventory[Total Cost],inventory[Rank],"&lt;="&amp;inventory[[#This Row],['#]])</f>
        <v>1802521.1999999997</v>
      </c>
      <c r="K207" s="9">
        <f>inventory[[#This Row],[c Cost]]/MAX(inventory[c Cost])</f>
        <v>0.68088897632369894</v>
      </c>
      <c r="L207" s="11" t="str">
        <f>IF(inventory[[#This Row],[c Units %]]&lt;=$O$7,$N$7,IF(inventory[[#This Row],[c Units %]]&lt;=$O$8,$N$8,$N$9))</f>
        <v>A</v>
      </c>
    </row>
    <row r="208" spans="2:12" x14ac:dyDescent="0.25">
      <c r="B208" s="1">
        <v>202</v>
      </c>
      <c r="C208" t="s">
        <v>202</v>
      </c>
      <c r="D208" s="2">
        <v>170.7</v>
      </c>
      <c r="E208" s="15">
        <v>13</v>
      </c>
      <c r="F208" s="14">
        <f>inventory[[#This Row],[Unit Cost]]*inventory[[#This Row],['# Units]]</f>
        <v>2219.1</v>
      </c>
      <c r="G208" s="8">
        <f>_xlfn.RANK.EQ(inventory[[#This Row],[Total Cost]],inventory[Total Cost],0)</f>
        <v>267</v>
      </c>
      <c r="H208" s="8">
        <f>SUMIFS(inventory['# Units],inventory[Rank],"&lt;="&amp;inventory[[#This Row],['#]])</f>
        <v>4974</v>
      </c>
      <c r="I208" s="9">
        <f>inventory[[#This Row],[c Units]]/MAX(inventory[c Units])</f>
        <v>6.0380198596712717E-2</v>
      </c>
      <c r="J208" s="10">
        <f>SUMIFS(inventory[Total Cost],inventory[Rank],"&lt;="&amp;inventory[[#This Row],['#]])</f>
        <v>1805726.0999999996</v>
      </c>
      <c r="K208" s="9">
        <f>inventory[[#This Row],[c Cost]]/MAX(inventory[c Cost])</f>
        <v>0.68209960346096632</v>
      </c>
      <c r="L208" s="11" t="str">
        <f>IF(inventory[[#This Row],[c Units %]]&lt;=$O$7,$N$7,IF(inventory[[#This Row],[c Units %]]&lt;=$O$8,$N$8,$N$9))</f>
        <v>A</v>
      </c>
    </row>
    <row r="209" spans="2:12" x14ac:dyDescent="0.25">
      <c r="B209" s="1">
        <v>203</v>
      </c>
      <c r="C209" t="s">
        <v>203</v>
      </c>
      <c r="D209" s="2">
        <v>159.80000000000001</v>
      </c>
      <c r="E209" s="15">
        <v>27</v>
      </c>
      <c r="F209" s="14">
        <f>inventory[[#This Row],[Unit Cost]]*inventory[[#This Row],['# Units]]</f>
        <v>4314.6000000000004</v>
      </c>
      <c r="G209" s="8">
        <f>_xlfn.RANK.EQ(inventory[[#This Row],[Total Cost]],inventory[Total Cost],0)</f>
        <v>149</v>
      </c>
      <c r="H209" s="8">
        <f>SUMIFS(inventory['# Units],inventory[Rank],"&lt;="&amp;inventory[[#This Row],['#]])</f>
        <v>5029</v>
      </c>
      <c r="I209" s="9">
        <f>inventory[[#This Row],[c Units]]/MAX(inventory[c Units])</f>
        <v>6.1047852582000052E-2</v>
      </c>
      <c r="J209" s="10">
        <f>SUMIFS(inventory[Total Cost],inventory[Rank],"&lt;="&amp;inventory[[#This Row],['#]])</f>
        <v>1808921.5999999996</v>
      </c>
      <c r="K209" s="9">
        <f>inventory[[#This Row],[c Cost]]/MAX(inventory[c Cost])</f>
        <v>0.68330667981814996</v>
      </c>
      <c r="L209" s="11" t="str">
        <f>IF(inventory[[#This Row],[c Units %]]&lt;=$O$7,$N$7,IF(inventory[[#This Row],[c Units %]]&lt;=$O$8,$N$8,$N$9))</f>
        <v>A</v>
      </c>
    </row>
    <row r="210" spans="2:12" x14ac:dyDescent="0.25">
      <c r="B210" s="1">
        <v>204</v>
      </c>
      <c r="C210" t="s">
        <v>204</v>
      </c>
      <c r="D210" s="2">
        <v>141.19999999999999</v>
      </c>
      <c r="E210" s="15">
        <v>14</v>
      </c>
      <c r="F210" s="14">
        <f>inventory[[#This Row],[Unit Cost]]*inventory[[#This Row],['# Units]]</f>
        <v>1976.7999999999997</v>
      </c>
      <c r="G210" s="8">
        <f>_xlfn.RANK.EQ(inventory[[#This Row],[Total Cost]],inventory[Total Cost],0)</f>
        <v>287</v>
      </c>
      <c r="H210" s="8">
        <f>SUMIFS(inventory['# Units],inventory[Rank],"&lt;="&amp;inventory[[#This Row],['#]])</f>
        <v>5048</v>
      </c>
      <c r="I210" s="9">
        <f>inventory[[#This Row],[c Units]]/MAX(inventory[c Units])</f>
        <v>6.1278496686008398E-2</v>
      </c>
      <c r="J210" s="10">
        <f>SUMIFS(inventory[Total Cost],inventory[Rank],"&lt;="&amp;inventory[[#This Row],['#]])</f>
        <v>1812113.5999999996</v>
      </c>
      <c r="K210" s="9">
        <f>inventory[[#This Row],[c Cost]]/MAX(inventory[c Cost])</f>
        <v>0.68451243407636631</v>
      </c>
      <c r="L210" s="11" t="str">
        <f>IF(inventory[[#This Row],[c Units %]]&lt;=$O$7,$N$7,IF(inventory[[#This Row],[c Units %]]&lt;=$O$8,$N$8,$N$9))</f>
        <v>A</v>
      </c>
    </row>
    <row r="211" spans="2:12" x14ac:dyDescent="0.25">
      <c r="B211" s="1">
        <v>205</v>
      </c>
      <c r="C211" t="s">
        <v>205</v>
      </c>
      <c r="D211" s="2">
        <v>150.4</v>
      </c>
      <c r="E211" s="15">
        <v>10</v>
      </c>
      <c r="F211" s="14">
        <f>inventory[[#This Row],[Unit Cost]]*inventory[[#This Row],['# Units]]</f>
        <v>1504</v>
      </c>
      <c r="G211" s="8">
        <f>_xlfn.RANK.EQ(inventory[[#This Row],[Total Cost]],inventory[Total Cost],0)</f>
        <v>355</v>
      </c>
      <c r="H211" s="8">
        <f>SUMIFS(inventory['# Units],inventory[Rank],"&lt;="&amp;inventory[[#This Row],['#]])</f>
        <v>5057</v>
      </c>
      <c r="I211" s="9">
        <f>inventory[[#This Row],[c Units]]/MAX(inventory[c Units])</f>
        <v>6.1387749156328143E-2</v>
      </c>
      <c r="J211" s="10">
        <f>SUMIFS(inventory[Total Cost],inventory[Rank],"&lt;="&amp;inventory[[#This Row],['#]])</f>
        <v>1815275.2999999996</v>
      </c>
      <c r="K211" s="9">
        <f>inventory[[#This Row],[c Cost]]/MAX(inventory[c Cost])</f>
        <v>0.68570674273495114</v>
      </c>
      <c r="L211" s="11" t="str">
        <f>IF(inventory[[#This Row],[c Units %]]&lt;=$O$7,$N$7,IF(inventory[[#This Row],[c Units %]]&lt;=$O$8,$N$8,$N$9))</f>
        <v>A</v>
      </c>
    </row>
    <row r="212" spans="2:12" x14ac:dyDescent="0.25">
      <c r="B212" s="1">
        <v>206</v>
      </c>
      <c r="C212" t="s">
        <v>206</v>
      </c>
      <c r="D212" s="2">
        <v>168.7</v>
      </c>
      <c r="E212" s="15">
        <v>40</v>
      </c>
      <c r="F212" s="14">
        <f>inventory[[#This Row],[Unit Cost]]*inventory[[#This Row],['# Units]]</f>
        <v>6748</v>
      </c>
      <c r="G212" s="8">
        <f>_xlfn.RANK.EQ(inventory[[#This Row],[Total Cost]],inventory[Total Cost],0)</f>
        <v>91</v>
      </c>
      <c r="H212" s="8">
        <f>SUMIFS(inventory['# Units],inventory[Rank],"&lt;="&amp;inventory[[#This Row],['#]])</f>
        <v>5120</v>
      </c>
      <c r="I212" s="9">
        <f>inventory[[#This Row],[c Units]]/MAX(inventory[c Units])</f>
        <v>6.2152516448566363E-2</v>
      </c>
      <c r="J212" s="10">
        <f>SUMIFS(inventory[Total Cost],inventory[Rank],"&lt;="&amp;inventory[[#This Row],['#]])</f>
        <v>1821558.4999999998</v>
      </c>
      <c r="K212" s="9">
        <f>inventory[[#This Row],[c Cost]]/MAX(inventory[c Cost])</f>
        <v>0.68808017480112438</v>
      </c>
      <c r="L212" s="11" t="str">
        <f>IF(inventory[[#This Row],[c Units %]]&lt;=$O$7,$N$7,IF(inventory[[#This Row],[c Units %]]&lt;=$O$8,$N$8,$N$9))</f>
        <v>A</v>
      </c>
    </row>
    <row r="213" spans="2:12" x14ac:dyDescent="0.25">
      <c r="B213" s="1">
        <v>207</v>
      </c>
      <c r="C213" t="s">
        <v>207</v>
      </c>
      <c r="D213" s="2">
        <v>149.6</v>
      </c>
      <c r="E213" s="15">
        <v>21</v>
      </c>
      <c r="F213" s="14">
        <f>inventory[[#This Row],[Unit Cost]]*inventory[[#This Row],['# Units]]</f>
        <v>3141.6</v>
      </c>
      <c r="G213" s="8">
        <f>_xlfn.RANK.EQ(inventory[[#This Row],[Total Cost]],inventory[Total Cost],0)</f>
        <v>206</v>
      </c>
      <c r="H213" s="8">
        <f>SUMIFS(inventory['# Units],inventory[Rank],"&lt;="&amp;inventory[[#This Row],['#]])</f>
        <v>5120</v>
      </c>
      <c r="I213" s="9">
        <f>inventory[[#This Row],[c Units]]/MAX(inventory[c Units])</f>
        <v>6.2152516448566363E-2</v>
      </c>
      <c r="J213" s="10">
        <f>SUMIFS(inventory[Total Cost],inventory[Rank],"&lt;="&amp;inventory[[#This Row],['#]])</f>
        <v>1821558.4999999998</v>
      </c>
      <c r="K213" s="9">
        <f>inventory[[#This Row],[c Cost]]/MAX(inventory[c Cost])</f>
        <v>0.68808017480112438</v>
      </c>
      <c r="L213" s="11" t="str">
        <f>IF(inventory[[#This Row],[c Units %]]&lt;=$O$7,$N$7,IF(inventory[[#This Row],[c Units %]]&lt;=$O$8,$N$8,$N$9))</f>
        <v>A</v>
      </c>
    </row>
    <row r="214" spans="2:12" x14ac:dyDescent="0.25">
      <c r="B214" s="1">
        <v>208</v>
      </c>
      <c r="C214" t="s">
        <v>208</v>
      </c>
      <c r="D214" s="2">
        <v>157.1</v>
      </c>
      <c r="E214" s="15">
        <v>19</v>
      </c>
      <c r="F214" s="14">
        <f>inventory[[#This Row],[Unit Cost]]*inventory[[#This Row],['# Units]]</f>
        <v>2984.9</v>
      </c>
      <c r="G214" s="8">
        <f>_xlfn.RANK.EQ(inventory[[#This Row],[Total Cost]],inventory[Total Cost],0)</f>
        <v>216</v>
      </c>
      <c r="H214" s="8">
        <f>SUMIFS(inventory['# Units],inventory[Rank],"&lt;="&amp;inventory[[#This Row],['#]])</f>
        <v>5152</v>
      </c>
      <c r="I214" s="9">
        <f>inventory[[#This Row],[c Units]]/MAX(inventory[c Units])</f>
        <v>6.2540969676369906E-2</v>
      </c>
      <c r="J214" s="10">
        <f>SUMIFS(inventory[Total Cost],inventory[Rank],"&lt;="&amp;inventory[[#This Row],['#]])</f>
        <v>1824678.4999999998</v>
      </c>
      <c r="K214" s="9">
        <f>inventory[[#This Row],[c Cost]]/MAX(inventory[c Cost])</f>
        <v>0.68925873159486972</v>
      </c>
      <c r="L214" s="11" t="str">
        <f>IF(inventory[[#This Row],[c Units %]]&lt;=$O$7,$N$7,IF(inventory[[#This Row],[c Units %]]&lt;=$O$8,$N$8,$N$9))</f>
        <v>A</v>
      </c>
    </row>
    <row r="215" spans="2:12" x14ac:dyDescent="0.25">
      <c r="B215" s="1">
        <v>209</v>
      </c>
      <c r="C215" t="s">
        <v>209</v>
      </c>
      <c r="D215" s="2">
        <v>143.5</v>
      </c>
      <c r="E215" s="15">
        <v>8</v>
      </c>
      <c r="F215" s="14">
        <f>inventory[[#This Row],[Unit Cost]]*inventory[[#This Row],['# Units]]</f>
        <v>1148</v>
      </c>
      <c r="G215" s="8">
        <f>_xlfn.RANK.EQ(inventory[[#This Row],[Total Cost]],inventory[Total Cost],0)</f>
        <v>428</v>
      </c>
      <c r="H215" s="8">
        <f>SUMIFS(inventory['# Units],inventory[Rank],"&lt;="&amp;inventory[[#This Row],['#]])</f>
        <v>5164</v>
      </c>
      <c r="I215" s="9">
        <f>inventory[[#This Row],[c Units]]/MAX(inventory[c Units])</f>
        <v>6.2686639636796229E-2</v>
      </c>
      <c r="J215" s="10">
        <f>SUMIFS(inventory[Total Cost],inventory[Rank],"&lt;="&amp;inventory[[#This Row],['#]])</f>
        <v>1827788.8999999997</v>
      </c>
      <c r="K215" s="9">
        <f>inventory[[#This Row],[c Cost]]/MAX(inventory[c Cost])</f>
        <v>0.69043366206001888</v>
      </c>
      <c r="L215" s="11" t="str">
        <f>IF(inventory[[#This Row],[c Units %]]&lt;=$O$7,$N$7,IF(inventory[[#This Row],[c Units %]]&lt;=$O$8,$N$8,$N$9))</f>
        <v>A</v>
      </c>
    </row>
    <row r="216" spans="2:12" x14ac:dyDescent="0.25">
      <c r="B216" s="1">
        <v>210</v>
      </c>
      <c r="C216" t="s">
        <v>210</v>
      </c>
      <c r="D216" s="2">
        <v>150.80000000000001</v>
      </c>
      <c r="E216" s="15">
        <v>22</v>
      </c>
      <c r="F216" s="14">
        <f>inventory[[#This Row],[Unit Cost]]*inventory[[#This Row],['# Units]]</f>
        <v>3317.6000000000004</v>
      </c>
      <c r="G216" s="8">
        <f>_xlfn.RANK.EQ(inventory[[#This Row],[Total Cost]],inventory[Total Cost],0)</f>
        <v>196</v>
      </c>
      <c r="H216" s="8">
        <f>SUMIFS(inventory['# Units],inventory[Rank],"&lt;="&amp;inventory[[#This Row],['#]])</f>
        <v>5185</v>
      </c>
      <c r="I216" s="9">
        <f>inventory[[#This Row],[c Units]]/MAX(inventory[c Units])</f>
        <v>6.2941562067542312E-2</v>
      </c>
      <c r="J216" s="10">
        <f>SUMIFS(inventory[Total Cost],inventory[Rank],"&lt;="&amp;inventory[[#This Row],['#]])</f>
        <v>1830894.7999999996</v>
      </c>
      <c r="K216" s="9">
        <f>inventory[[#This Row],[c Cost]]/MAX(inventory[c Cost])</f>
        <v>0.69160689268363851</v>
      </c>
      <c r="L216" s="11" t="str">
        <f>IF(inventory[[#This Row],[c Units %]]&lt;=$O$7,$N$7,IF(inventory[[#This Row],[c Units %]]&lt;=$O$8,$N$8,$N$9))</f>
        <v>A</v>
      </c>
    </row>
    <row r="217" spans="2:12" x14ac:dyDescent="0.25">
      <c r="B217" s="1">
        <v>211</v>
      </c>
      <c r="C217" t="s">
        <v>211</v>
      </c>
      <c r="D217" s="2">
        <v>147.9</v>
      </c>
      <c r="E217" s="15">
        <v>21</v>
      </c>
      <c r="F217" s="14">
        <f>inventory[[#This Row],[Unit Cost]]*inventory[[#This Row],['# Units]]</f>
        <v>3105.9</v>
      </c>
      <c r="G217" s="8">
        <f>_xlfn.RANK.EQ(inventory[[#This Row],[Total Cost]],inventory[Total Cost],0)</f>
        <v>210</v>
      </c>
      <c r="H217" s="8">
        <f>SUMIFS(inventory['# Units],inventory[Rank],"&lt;="&amp;inventory[[#This Row],['#]])</f>
        <v>5202</v>
      </c>
      <c r="I217" s="9">
        <f>inventory[[#This Row],[c Units]]/MAX(inventory[c Units])</f>
        <v>6.3147927844812934E-2</v>
      </c>
      <c r="J217" s="10">
        <f>SUMIFS(inventory[Total Cost],inventory[Rank],"&lt;="&amp;inventory[[#This Row],['#]])</f>
        <v>1833983.6999999995</v>
      </c>
      <c r="K217" s="9">
        <f>inventory[[#This Row],[c Cost]]/MAX(inventory[c Cost])</f>
        <v>0.69277370168370256</v>
      </c>
      <c r="L217" s="11" t="str">
        <f>IF(inventory[[#This Row],[c Units %]]&lt;=$O$7,$N$7,IF(inventory[[#This Row],[c Units %]]&lt;=$O$8,$N$8,$N$9))</f>
        <v>A</v>
      </c>
    </row>
    <row r="218" spans="2:12" x14ac:dyDescent="0.25">
      <c r="B218" s="1">
        <v>212</v>
      </c>
      <c r="C218" t="s">
        <v>212</v>
      </c>
      <c r="D218" s="2">
        <v>147</v>
      </c>
      <c r="E218" s="15">
        <v>18</v>
      </c>
      <c r="F218" s="14">
        <f>inventory[[#This Row],[Unit Cost]]*inventory[[#This Row],['# Units]]</f>
        <v>2646</v>
      </c>
      <c r="G218" s="8">
        <f>_xlfn.RANK.EQ(inventory[[#This Row],[Total Cost]],inventory[Total Cost],0)</f>
        <v>238</v>
      </c>
      <c r="H218" s="8">
        <f>SUMIFS(inventory['# Units],inventory[Rank],"&lt;="&amp;inventory[[#This Row],['#]])</f>
        <v>5214</v>
      </c>
      <c r="I218" s="9">
        <f>inventory[[#This Row],[c Units]]/MAX(inventory[c Units])</f>
        <v>6.3293597805239257E-2</v>
      </c>
      <c r="J218" s="10">
        <f>SUMIFS(inventory[Total Cost],inventory[Rank],"&lt;="&amp;inventory[[#This Row],['#]])</f>
        <v>1837059.2999999996</v>
      </c>
      <c r="K218" s="9">
        <f>inventory[[#This Row],[c Cost]]/MAX(inventory[c Cost])</f>
        <v>0.69393548670769079</v>
      </c>
      <c r="L218" s="11" t="str">
        <f>IF(inventory[[#This Row],[c Units %]]&lt;=$O$7,$N$7,IF(inventory[[#This Row],[c Units %]]&lt;=$O$8,$N$8,$N$9))</f>
        <v>A</v>
      </c>
    </row>
    <row r="219" spans="2:12" x14ac:dyDescent="0.25">
      <c r="B219" s="1">
        <v>213</v>
      </c>
      <c r="C219" t="s">
        <v>213</v>
      </c>
      <c r="D219" s="2">
        <v>155.9</v>
      </c>
      <c r="E219" s="15">
        <v>42</v>
      </c>
      <c r="F219" s="14">
        <f>inventory[[#This Row],[Unit Cost]]*inventory[[#This Row],['# Units]]</f>
        <v>6547.8</v>
      </c>
      <c r="G219" s="8">
        <f>_xlfn.RANK.EQ(inventory[[#This Row],[Total Cost]],inventory[Total Cost],0)</f>
        <v>98</v>
      </c>
      <c r="H219" s="8">
        <f>SUMIFS(inventory['# Units],inventory[Rank],"&lt;="&amp;inventory[[#This Row],['#]])</f>
        <v>5237</v>
      </c>
      <c r="I219" s="9">
        <f>inventory[[#This Row],[c Units]]/MAX(inventory[c Units])</f>
        <v>6.3572798562723062E-2</v>
      </c>
      <c r="J219" s="10">
        <f>SUMIFS(inventory[Total Cost],inventory[Rank],"&lt;="&amp;inventory[[#This Row],['#]])</f>
        <v>1840109.0999999996</v>
      </c>
      <c r="K219" s="9">
        <f>inventory[[#This Row],[c Cost]]/MAX(inventory[c Cost])</f>
        <v>0.69508752597357681</v>
      </c>
      <c r="L219" s="11" t="str">
        <f>IF(inventory[[#This Row],[c Units %]]&lt;=$O$7,$N$7,IF(inventory[[#This Row],[c Units %]]&lt;=$O$8,$N$8,$N$9))</f>
        <v>A</v>
      </c>
    </row>
    <row r="220" spans="2:12" x14ac:dyDescent="0.25">
      <c r="B220" s="1">
        <v>214</v>
      </c>
      <c r="C220" t="s">
        <v>214</v>
      </c>
      <c r="D220" s="2">
        <v>162</v>
      </c>
      <c r="E220" s="15">
        <v>12</v>
      </c>
      <c r="F220" s="14">
        <f>inventory[[#This Row],[Unit Cost]]*inventory[[#This Row],['# Units]]</f>
        <v>1944</v>
      </c>
      <c r="G220" s="8">
        <f>_xlfn.RANK.EQ(inventory[[#This Row],[Total Cost]],inventory[Total Cost],0)</f>
        <v>289</v>
      </c>
      <c r="H220" s="8">
        <f>SUMIFS(inventory['# Units],inventory[Rank],"&lt;="&amp;inventory[[#This Row],['#]])</f>
        <v>5266</v>
      </c>
      <c r="I220" s="9">
        <f>inventory[[#This Row],[c Units]]/MAX(inventory[c Units])</f>
        <v>6.3924834300420008E-2</v>
      </c>
      <c r="J220" s="10">
        <f>SUMIFS(inventory[Total Cost],inventory[Rank],"&lt;="&amp;inventory[[#This Row],['#]])</f>
        <v>1843142.4999999995</v>
      </c>
      <c r="K220" s="9">
        <f>inventory[[#This Row],[c Cost]]/MAX(inventory[c Cost])</f>
        <v>0.69623337026144438</v>
      </c>
      <c r="L220" s="11" t="str">
        <f>IF(inventory[[#This Row],[c Units %]]&lt;=$O$7,$N$7,IF(inventory[[#This Row],[c Units %]]&lt;=$O$8,$N$8,$N$9))</f>
        <v>A</v>
      </c>
    </row>
    <row r="221" spans="2:12" x14ac:dyDescent="0.25">
      <c r="B221" s="1">
        <v>215</v>
      </c>
      <c r="C221" t="s">
        <v>215</v>
      </c>
      <c r="D221" s="2">
        <v>153.69999999999999</v>
      </c>
      <c r="E221" s="15">
        <v>22</v>
      </c>
      <c r="F221" s="14">
        <f>inventory[[#This Row],[Unit Cost]]*inventory[[#This Row],['# Units]]</f>
        <v>3381.3999999999996</v>
      </c>
      <c r="G221" s="8">
        <f>_xlfn.RANK.EQ(inventory[[#This Row],[Total Cost]],inventory[Total Cost],0)</f>
        <v>189</v>
      </c>
      <c r="H221" s="8">
        <f>SUMIFS(inventory['# Units],inventory[Rank],"&lt;="&amp;inventory[[#This Row],['#]])</f>
        <v>5305</v>
      </c>
      <c r="I221" s="9">
        <f>inventory[[#This Row],[c Units]]/MAX(inventory[c Units])</f>
        <v>6.4398261671805582E-2</v>
      </c>
      <c r="J221" s="10">
        <f>SUMIFS(inventory[Total Cost],inventory[Rank],"&lt;="&amp;inventory[[#This Row],['#]])</f>
        <v>1846149.3999999994</v>
      </c>
      <c r="K221" s="9">
        <f>inventory[[#This Row],[c Cost]]/MAX(inventory[c Cost])</f>
        <v>0.69736920437141636</v>
      </c>
      <c r="L221" s="11" t="str">
        <f>IF(inventory[[#This Row],[c Units %]]&lt;=$O$7,$N$7,IF(inventory[[#This Row],[c Units %]]&lt;=$O$8,$N$8,$N$9))</f>
        <v>A</v>
      </c>
    </row>
    <row r="222" spans="2:12" x14ac:dyDescent="0.25">
      <c r="B222" s="1">
        <v>216</v>
      </c>
      <c r="C222" t="s">
        <v>216</v>
      </c>
      <c r="D222" s="2">
        <v>153</v>
      </c>
      <c r="E222" s="15">
        <v>23</v>
      </c>
      <c r="F222" s="14">
        <f>inventory[[#This Row],[Unit Cost]]*inventory[[#This Row],['# Units]]</f>
        <v>3519</v>
      </c>
      <c r="G222" s="8">
        <f>_xlfn.RANK.EQ(inventory[[#This Row],[Total Cost]],inventory[Total Cost],0)</f>
        <v>182</v>
      </c>
      <c r="H222" s="8">
        <f>SUMIFS(inventory['# Units],inventory[Rank],"&lt;="&amp;inventory[[#This Row],['#]])</f>
        <v>5324</v>
      </c>
      <c r="I222" s="9">
        <f>inventory[[#This Row],[c Units]]/MAX(inventory[c Units])</f>
        <v>6.4628905775813927E-2</v>
      </c>
      <c r="J222" s="10">
        <f>SUMIFS(inventory[Total Cost],inventory[Rank],"&lt;="&amp;inventory[[#This Row],['#]])</f>
        <v>1849134.2999999993</v>
      </c>
      <c r="K222" s="9">
        <f>inventory[[#This Row],[c Cost]]/MAX(inventory[c Cost])</f>
        <v>0.69849672814502228</v>
      </c>
      <c r="L222" s="11" t="str">
        <f>IF(inventory[[#This Row],[c Units %]]&lt;=$O$7,$N$7,IF(inventory[[#This Row],[c Units %]]&lt;=$O$8,$N$8,$N$9))</f>
        <v>A</v>
      </c>
    </row>
    <row r="223" spans="2:12" x14ac:dyDescent="0.25">
      <c r="B223" s="1">
        <v>217</v>
      </c>
      <c r="C223" t="s">
        <v>217</v>
      </c>
      <c r="D223" s="2">
        <v>152.30000000000001</v>
      </c>
      <c r="E223" s="15">
        <v>26</v>
      </c>
      <c r="F223" s="14">
        <f>inventory[[#This Row],[Unit Cost]]*inventory[[#This Row],['# Units]]</f>
        <v>3959.8</v>
      </c>
      <c r="G223" s="8">
        <f>_xlfn.RANK.EQ(inventory[[#This Row],[Total Cost]],inventory[Total Cost],0)</f>
        <v>169</v>
      </c>
      <c r="H223" s="8">
        <f>SUMIFS(inventory['# Units],inventory[Rank],"&lt;="&amp;inventory[[#This Row],['#]])</f>
        <v>5363</v>
      </c>
      <c r="I223" s="9">
        <f>inventory[[#This Row],[c Units]]/MAX(inventory[c Units])</f>
        <v>6.5102333147199501E-2</v>
      </c>
      <c r="J223" s="10">
        <f>SUMIFS(inventory[Total Cost],inventory[Rank],"&lt;="&amp;inventory[[#This Row],['#]])</f>
        <v>1852090.4999999993</v>
      </c>
      <c r="K223" s="9">
        <f>inventory[[#This Row],[c Cost]]/MAX(inventory[c Cost])</f>
        <v>0.69961341070709593</v>
      </c>
      <c r="L223" s="11" t="str">
        <f>IF(inventory[[#This Row],[c Units %]]&lt;=$O$7,$N$7,IF(inventory[[#This Row],[c Units %]]&lt;=$O$8,$N$8,$N$9))</f>
        <v>A</v>
      </c>
    </row>
    <row r="224" spans="2:12" x14ac:dyDescent="0.25">
      <c r="B224" s="1">
        <v>218</v>
      </c>
      <c r="C224" t="s">
        <v>218</v>
      </c>
      <c r="D224" s="2">
        <v>143.6</v>
      </c>
      <c r="E224" s="15">
        <v>8</v>
      </c>
      <c r="F224" s="14">
        <f>inventory[[#This Row],[Unit Cost]]*inventory[[#This Row],['# Units]]</f>
        <v>1148.8</v>
      </c>
      <c r="G224" s="8">
        <f>_xlfn.RANK.EQ(inventory[[#This Row],[Total Cost]],inventory[Total Cost],0)</f>
        <v>426</v>
      </c>
      <c r="H224" s="8">
        <f>SUMIFS(inventory['# Units],inventory[Rank],"&lt;="&amp;inventory[[#This Row],['#]])</f>
        <v>5384</v>
      </c>
      <c r="I224" s="9">
        <f>inventory[[#This Row],[c Units]]/MAX(inventory[c Units])</f>
        <v>6.5357255577945569E-2</v>
      </c>
      <c r="J224" s="10">
        <f>SUMIFS(inventory[Total Cost],inventory[Rank],"&lt;="&amp;inventory[[#This Row],['#]])</f>
        <v>1855032.5999999994</v>
      </c>
      <c r="K224" s="9">
        <f>inventory[[#This Row],[c Cost]]/MAX(inventory[c Cost])</f>
        <v>0.70072476709904408</v>
      </c>
      <c r="L224" s="11" t="str">
        <f>IF(inventory[[#This Row],[c Units %]]&lt;=$O$7,$N$7,IF(inventory[[#This Row],[c Units %]]&lt;=$O$8,$N$8,$N$9))</f>
        <v>A</v>
      </c>
    </row>
    <row r="225" spans="2:12" x14ac:dyDescent="0.25">
      <c r="B225" s="1">
        <v>219</v>
      </c>
      <c r="C225" t="s">
        <v>219</v>
      </c>
      <c r="D225" s="2">
        <v>151.80000000000001</v>
      </c>
      <c r="E225" s="15">
        <v>19</v>
      </c>
      <c r="F225" s="14">
        <f>inventory[[#This Row],[Unit Cost]]*inventory[[#This Row],['# Units]]</f>
        <v>2884.2000000000003</v>
      </c>
      <c r="G225" s="8">
        <f>_xlfn.RANK.EQ(inventory[[#This Row],[Total Cost]],inventory[Total Cost],0)</f>
        <v>220</v>
      </c>
      <c r="H225" s="8">
        <f>SUMIFS(inventory['# Units],inventory[Rank],"&lt;="&amp;inventory[[#This Row],['#]])</f>
        <v>5409</v>
      </c>
      <c r="I225" s="9">
        <f>inventory[[#This Row],[c Units]]/MAX(inventory[c Units])</f>
        <v>6.5660734662167083E-2</v>
      </c>
      <c r="J225" s="10">
        <f>SUMIFS(inventory[Total Cost],inventory[Rank],"&lt;="&amp;inventory[[#This Row],['#]])</f>
        <v>1857972.5999999994</v>
      </c>
      <c r="K225" s="9">
        <f>inventory[[#This Row],[c Cost]]/MAX(inventory[c Cost])</f>
        <v>0.70183533023161171</v>
      </c>
      <c r="L225" s="11" t="str">
        <f>IF(inventory[[#This Row],[c Units %]]&lt;=$O$7,$N$7,IF(inventory[[#This Row],[c Units %]]&lt;=$O$8,$N$8,$N$9))</f>
        <v>A</v>
      </c>
    </row>
    <row r="226" spans="2:12" x14ac:dyDescent="0.25">
      <c r="B226" s="1">
        <v>220</v>
      </c>
      <c r="C226" t="s">
        <v>220</v>
      </c>
      <c r="D226" s="2">
        <v>143.69999999999999</v>
      </c>
      <c r="E226" s="15">
        <v>7</v>
      </c>
      <c r="F226" s="14">
        <f>inventory[[#This Row],[Unit Cost]]*inventory[[#This Row],['# Units]]</f>
        <v>1005.8999999999999</v>
      </c>
      <c r="G226" s="8">
        <f>_xlfn.RANK.EQ(inventory[[#This Row],[Total Cost]],inventory[Total Cost],0)</f>
        <v>461</v>
      </c>
      <c r="H226" s="8">
        <f>SUMIFS(inventory['# Units],inventory[Rank],"&lt;="&amp;inventory[[#This Row],['#]])</f>
        <v>5428</v>
      </c>
      <c r="I226" s="9">
        <f>inventory[[#This Row],[c Units]]/MAX(inventory[c Units])</f>
        <v>6.5891378766175429E-2</v>
      </c>
      <c r="J226" s="10">
        <f>SUMIFS(inventory[Total Cost],inventory[Rank],"&lt;="&amp;inventory[[#This Row],['#]])</f>
        <v>1860856.7999999993</v>
      </c>
      <c r="K226" s="9">
        <f>inventory[[#This Row],[c Cost]]/MAX(inventory[c Cost])</f>
        <v>0.70292481532921436</v>
      </c>
      <c r="L226" s="11" t="str">
        <f>IF(inventory[[#This Row],[c Units %]]&lt;=$O$7,$N$7,IF(inventory[[#This Row],[c Units %]]&lt;=$O$8,$N$8,$N$9))</f>
        <v>A</v>
      </c>
    </row>
    <row r="227" spans="2:12" x14ac:dyDescent="0.25">
      <c r="B227" s="1">
        <v>221</v>
      </c>
      <c r="C227" t="s">
        <v>221</v>
      </c>
      <c r="D227" s="2">
        <v>131.4</v>
      </c>
      <c r="E227" s="15">
        <v>7</v>
      </c>
      <c r="F227" s="14">
        <f>inventory[[#This Row],[Unit Cost]]*inventory[[#This Row],['# Units]]</f>
        <v>919.80000000000007</v>
      </c>
      <c r="G227" s="8">
        <f>_xlfn.RANK.EQ(inventory[[#This Row],[Total Cost]],inventory[Total Cost],0)</f>
        <v>484</v>
      </c>
      <c r="H227" s="8">
        <f>SUMIFS(inventory['# Units],inventory[Rank],"&lt;="&amp;inventory[[#This Row],['#]])</f>
        <v>5457</v>
      </c>
      <c r="I227" s="9">
        <f>inventory[[#This Row],[c Units]]/MAX(inventory[c Units])</f>
        <v>6.6243414503872389E-2</v>
      </c>
      <c r="J227" s="10">
        <f>SUMIFS(inventory[Total Cost],inventory[Rank],"&lt;="&amp;inventory[[#This Row],['#]])</f>
        <v>1863710.3999999994</v>
      </c>
      <c r="K227" s="9">
        <f>inventory[[#This Row],[c Cost]]/MAX(inventory[c Cost])</f>
        <v>0.70400274150441688</v>
      </c>
      <c r="L227" s="11" t="str">
        <f>IF(inventory[[#This Row],[c Units %]]&lt;=$O$7,$N$7,IF(inventory[[#This Row],[c Units %]]&lt;=$O$8,$N$8,$N$9))</f>
        <v>A</v>
      </c>
    </row>
    <row r="228" spans="2:12" x14ac:dyDescent="0.25">
      <c r="B228" s="1">
        <v>222</v>
      </c>
      <c r="C228" t="s">
        <v>222</v>
      </c>
      <c r="D228" s="2">
        <v>145.6</v>
      </c>
      <c r="E228" s="15">
        <v>14</v>
      </c>
      <c r="F228" s="14">
        <f>inventory[[#This Row],[Unit Cost]]*inventory[[#This Row],['# Units]]</f>
        <v>2038.3999999999999</v>
      </c>
      <c r="G228" s="8">
        <f>_xlfn.RANK.EQ(inventory[[#This Row],[Total Cost]],inventory[Total Cost],0)</f>
        <v>281</v>
      </c>
      <c r="H228" s="8">
        <f>SUMIFS(inventory['# Units],inventory[Rank],"&lt;="&amp;inventory[[#This Row],['#]])</f>
        <v>5480</v>
      </c>
      <c r="I228" s="9">
        <f>inventory[[#This Row],[c Units]]/MAX(inventory[c Units])</f>
        <v>6.6522615261356194E-2</v>
      </c>
      <c r="J228" s="10">
        <f>SUMIFS(inventory[Total Cost],inventory[Rank],"&lt;="&amp;inventory[[#This Row],['#]])</f>
        <v>1866562.3999999994</v>
      </c>
      <c r="K228" s="9">
        <f>inventory[[#This Row],[c Cost]]/MAX(inventory[c Cost])</f>
        <v>0.70508006329151995</v>
      </c>
      <c r="L228" s="11" t="str">
        <f>IF(inventory[[#This Row],[c Units %]]&lt;=$O$7,$N$7,IF(inventory[[#This Row],[c Units %]]&lt;=$O$8,$N$8,$N$9))</f>
        <v>A</v>
      </c>
    </row>
    <row r="229" spans="2:12" x14ac:dyDescent="0.25">
      <c r="B229" s="1">
        <v>223</v>
      </c>
      <c r="C229" t="s">
        <v>223</v>
      </c>
      <c r="D229" s="2">
        <v>140.1</v>
      </c>
      <c r="E229" s="15">
        <v>26</v>
      </c>
      <c r="F229" s="14">
        <f>inventory[[#This Row],[Unit Cost]]*inventory[[#This Row],['# Units]]</f>
        <v>3642.6</v>
      </c>
      <c r="G229" s="8">
        <f>_xlfn.RANK.EQ(inventory[[#This Row],[Total Cost]],inventory[Total Cost],0)</f>
        <v>178</v>
      </c>
      <c r="H229" s="8">
        <f>SUMIFS(inventory['# Units],inventory[Rank],"&lt;="&amp;inventory[[#This Row],['#]])</f>
        <v>5493</v>
      </c>
      <c r="I229" s="9">
        <f>inventory[[#This Row],[c Units]]/MAX(inventory[c Units])</f>
        <v>6.6680424385151371E-2</v>
      </c>
      <c r="J229" s="10">
        <f>SUMIFS(inventory[Total Cost],inventory[Rank],"&lt;="&amp;inventory[[#This Row],['#]])</f>
        <v>1869405.4999999995</v>
      </c>
      <c r="K229" s="9">
        <f>inventory[[#This Row],[c Cost]]/MAX(inventory[c Cost])</f>
        <v>0.70615402316982034</v>
      </c>
      <c r="L229" s="11" t="str">
        <f>IF(inventory[[#This Row],[c Units %]]&lt;=$O$7,$N$7,IF(inventory[[#This Row],[c Units %]]&lt;=$O$8,$N$8,$N$9))</f>
        <v>A</v>
      </c>
    </row>
    <row r="230" spans="2:12" x14ac:dyDescent="0.25">
      <c r="B230" s="1">
        <v>224</v>
      </c>
      <c r="C230" t="s">
        <v>224</v>
      </c>
      <c r="D230" s="2">
        <v>148.80000000000001</v>
      </c>
      <c r="E230" s="15">
        <v>9</v>
      </c>
      <c r="F230" s="14">
        <f>inventory[[#This Row],[Unit Cost]]*inventory[[#This Row],['# Units]]</f>
        <v>1339.2</v>
      </c>
      <c r="G230" s="8">
        <f>_xlfn.RANK.EQ(inventory[[#This Row],[Total Cost]],inventory[Total Cost],0)</f>
        <v>389</v>
      </c>
      <c r="H230" s="8">
        <f>SUMIFS(inventory['# Units],inventory[Rank],"&lt;="&amp;inventory[[#This Row],['#]])</f>
        <v>5507</v>
      </c>
      <c r="I230" s="9">
        <f>inventory[[#This Row],[c Units]]/MAX(inventory[c Units])</f>
        <v>6.6850372672315431E-2</v>
      </c>
      <c r="J230" s="10">
        <f>SUMIFS(inventory[Total Cost],inventory[Rank],"&lt;="&amp;inventory[[#This Row],['#]])</f>
        <v>1872241.8999999994</v>
      </c>
      <c r="K230" s="9">
        <f>inventory[[#This Row],[c Cost]]/MAX(inventory[c Cost])</f>
        <v>0.70722545217295463</v>
      </c>
      <c r="L230" s="11" t="str">
        <f>IF(inventory[[#This Row],[c Units %]]&lt;=$O$7,$N$7,IF(inventory[[#This Row],[c Units %]]&lt;=$O$8,$N$8,$N$9))</f>
        <v>A</v>
      </c>
    </row>
    <row r="231" spans="2:12" x14ac:dyDescent="0.25">
      <c r="B231" s="1">
        <v>225</v>
      </c>
      <c r="C231" t="s">
        <v>225</v>
      </c>
      <c r="D231" s="2">
        <v>140.69999999999999</v>
      </c>
      <c r="E231" s="15">
        <v>16</v>
      </c>
      <c r="F231" s="14">
        <f>inventory[[#This Row],[Unit Cost]]*inventory[[#This Row],['# Units]]</f>
        <v>2251.1999999999998</v>
      </c>
      <c r="G231" s="8">
        <f>_xlfn.RANK.EQ(inventory[[#This Row],[Total Cost]],inventory[Total Cost],0)</f>
        <v>263</v>
      </c>
      <c r="H231" s="8">
        <f>SUMIFS(inventory['# Units],inventory[Rank],"&lt;="&amp;inventory[[#This Row],['#]])</f>
        <v>5519</v>
      </c>
      <c r="I231" s="9">
        <f>inventory[[#This Row],[c Units]]/MAX(inventory[c Units])</f>
        <v>6.6996042632741754E-2</v>
      </c>
      <c r="J231" s="10">
        <f>SUMIFS(inventory[Total Cost],inventory[Rank],"&lt;="&amp;inventory[[#This Row],['#]])</f>
        <v>1875070.2999999993</v>
      </c>
      <c r="K231" s="9">
        <f>inventory[[#This Row],[c Cost]]/MAX(inventory[c Cost])</f>
        <v>0.70829385923559218</v>
      </c>
      <c r="L231" s="11" t="str">
        <f>IF(inventory[[#This Row],[c Units %]]&lt;=$O$7,$N$7,IF(inventory[[#This Row],[c Units %]]&lt;=$O$8,$N$8,$N$9))</f>
        <v>A</v>
      </c>
    </row>
    <row r="232" spans="2:12" x14ac:dyDescent="0.25">
      <c r="B232" s="1">
        <v>226</v>
      </c>
      <c r="C232" t="s">
        <v>226</v>
      </c>
      <c r="D232" s="2">
        <v>141</v>
      </c>
      <c r="E232" s="15">
        <v>20</v>
      </c>
      <c r="F232" s="14">
        <f>inventory[[#This Row],[Unit Cost]]*inventory[[#This Row],['# Units]]</f>
        <v>2820</v>
      </c>
      <c r="G232" s="8">
        <f>_xlfn.RANK.EQ(inventory[[#This Row],[Total Cost]],inventory[Total Cost],0)</f>
        <v>226</v>
      </c>
      <c r="H232" s="8">
        <f>SUMIFS(inventory['# Units],inventory[Rank],"&lt;="&amp;inventory[[#This Row],['#]])</f>
        <v>5539</v>
      </c>
      <c r="I232" s="9">
        <f>inventory[[#This Row],[c Units]]/MAX(inventory[c Units])</f>
        <v>6.7238825900118968E-2</v>
      </c>
      <c r="J232" s="10">
        <f>SUMIFS(inventory[Total Cost],inventory[Rank],"&lt;="&amp;inventory[[#This Row],['#]])</f>
        <v>1877890.2999999993</v>
      </c>
      <c r="K232" s="9">
        <f>inventory[[#This Row],[c Cost]]/MAX(inventory[c Cost])</f>
        <v>0.70935909326070812</v>
      </c>
      <c r="L232" s="11" t="str">
        <f>IF(inventory[[#This Row],[c Units %]]&lt;=$O$7,$N$7,IF(inventory[[#This Row],[c Units %]]&lt;=$O$8,$N$8,$N$9))</f>
        <v>A</v>
      </c>
    </row>
    <row r="233" spans="2:12" x14ac:dyDescent="0.25">
      <c r="B233" s="1">
        <v>227</v>
      </c>
      <c r="C233" t="s">
        <v>227</v>
      </c>
      <c r="D233" s="2">
        <v>125.4</v>
      </c>
      <c r="E233" s="15">
        <v>12</v>
      </c>
      <c r="F233" s="14">
        <f>inventory[[#This Row],[Unit Cost]]*inventory[[#This Row],['# Units]]</f>
        <v>1504.8000000000002</v>
      </c>
      <c r="G233" s="8">
        <f>_xlfn.RANK.EQ(inventory[[#This Row],[Total Cost]],inventory[Total Cost],0)</f>
        <v>354</v>
      </c>
      <c r="H233" s="8">
        <f>SUMIFS(inventory['# Units],inventory[Rank],"&lt;="&amp;inventory[[#This Row],['#]])</f>
        <v>5562</v>
      </c>
      <c r="I233" s="9">
        <f>inventory[[#This Row],[c Units]]/MAX(inventory[c Units])</f>
        <v>6.7518026657602759E-2</v>
      </c>
      <c r="J233" s="10">
        <f>SUMIFS(inventory[Total Cost],inventory[Rank],"&lt;="&amp;inventory[[#This Row],['#]])</f>
        <v>1880705.4999999993</v>
      </c>
      <c r="K233" s="9">
        <f>inventory[[#This Row],[c Cost]]/MAX(inventory[c Cost])</f>
        <v>0.71042251412152602</v>
      </c>
      <c r="L233" s="11" t="str">
        <f>IF(inventory[[#This Row],[c Units %]]&lt;=$O$7,$N$7,IF(inventory[[#This Row],[c Units %]]&lt;=$O$8,$N$8,$N$9))</f>
        <v>A</v>
      </c>
    </row>
    <row r="234" spans="2:12" x14ac:dyDescent="0.25">
      <c r="B234" s="1">
        <v>228</v>
      </c>
      <c r="C234" t="s">
        <v>228</v>
      </c>
      <c r="D234" s="2">
        <v>141</v>
      </c>
      <c r="E234" s="15">
        <v>31</v>
      </c>
      <c r="F234" s="14">
        <f>inventory[[#This Row],[Unit Cost]]*inventory[[#This Row],['# Units]]</f>
        <v>4371</v>
      </c>
      <c r="G234" s="8">
        <f>_xlfn.RANK.EQ(inventory[[#This Row],[Total Cost]],inventory[Total Cost],0)</f>
        <v>148</v>
      </c>
      <c r="H234" s="8">
        <f>SUMIFS(inventory['# Units],inventory[Rank],"&lt;="&amp;inventory[[#This Row],['#]])</f>
        <v>5595</v>
      </c>
      <c r="I234" s="9">
        <f>inventory[[#This Row],[c Units]]/MAX(inventory[c Units])</f>
        <v>6.7918619048775164E-2</v>
      </c>
      <c r="J234" s="10">
        <f>SUMIFS(inventory[Total Cost],inventory[Rank],"&lt;="&amp;inventory[[#This Row],['#]])</f>
        <v>1883520.3999999992</v>
      </c>
      <c r="K234" s="9">
        <f>inventory[[#This Row],[c Cost]]/MAX(inventory[c Cost])</f>
        <v>0.71148582165957519</v>
      </c>
      <c r="L234" s="11" t="str">
        <f>IF(inventory[[#This Row],[c Units %]]&lt;=$O$7,$N$7,IF(inventory[[#This Row],[c Units %]]&lt;=$O$8,$N$8,$N$9))</f>
        <v>A</v>
      </c>
    </row>
    <row r="235" spans="2:12" x14ac:dyDescent="0.25">
      <c r="B235" s="1">
        <v>229</v>
      </c>
      <c r="C235" t="s">
        <v>229</v>
      </c>
      <c r="D235" s="2">
        <v>114.8</v>
      </c>
      <c r="E235" s="15">
        <v>9</v>
      </c>
      <c r="F235" s="14">
        <f>inventory[[#This Row],[Unit Cost]]*inventory[[#This Row],['# Units]]</f>
        <v>1033.2</v>
      </c>
      <c r="G235" s="8">
        <f>_xlfn.RANK.EQ(inventory[[#This Row],[Total Cost]],inventory[Total Cost],0)</f>
        <v>453</v>
      </c>
      <c r="H235" s="8">
        <f>SUMIFS(inventory['# Units],inventory[Rank],"&lt;="&amp;inventory[[#This Row],['#]])</f>
        <v>5611</v>
      </c>
      <c r="I235" s="9">
        <f>inventory[[#This Row],[c Units]]/MAX(inventory[c Units])</f>
        <v>6.8112845662676932E-2</v>
      </c>
      <c r="J235" s="10">
        <f>SUMIFS(inventory[Total Cost],inventory[Rank],"&lt;="&amp;inventory[[#This Row],['#]])</f>
        <v>1886334.7999999991</v>
      </c>
      <c r="K235" s="9">
        <f>inventory[[#This Row],[c Cost]]/MAX(inventory[c Cost])</f>
        <v>0.71254894032634342</v>
      </c>
      <c r="L235" s="11" t="str">
        <f>IF(inventory[[#This Row],[c Units %]]&lt;=$O$7,$N$7,IF(inventory[[#This Row],[c Units %]]&lt;=$O$8,$N$8,$N$9))</f>
        <v>A</v>
      </c>
    </row>
    <row r="236" spans="2:12" x14ac:dyDescent="0.25">
      <c r="B236" s="1">
        <v>230</v>
      </c>
      <c r="C236" t="s">
        <v>230</v>
      </c>
      <c r="D236" s="2">
        <v>135.1</v>
      </c>
      <c r="E236" s="15">
        <v>25</v>
      </c>
      <c r="F236" s="14">
        <f>inventory[[#This Row],[Unit Cost]]*inventory[[#This Row],['# Units]]</f>
        <v>3377.5</v>
      </c>
      <c r="G236" s="8">
        <f>_xlfn.RANK.EQ(inventory[[#This Row],[Total Cost]],inventory[Total Cost],0)</f>
        <v>191</v>
      </c>
      <c r="H236" s="8">
        <f>SUMIFS(inventory['# Units],inventory[Rank],"&lt;="&amp;inventory[[#This Row],['#]])</f>
        <v>5625</v>
      </c>
      <c r="I236" s="9">
        <f>inventory[[#This Row],[c Units]]/MAX(inventory[c Units])</f>
        <v>6.8282793949840978E-2</v>
      </c>
      <c r="J236" s="10">
        <f>SUMIFS(inventory[Total Cost],inventory[Rank],"&lt;="&amp;inventory[[#This Row],['#]])</f>
        <v>1889113.7999999991</v>
      </c>
      <c r="K236" s="9">
        <f>inventory[[#This Row],[c Cost]]/MAX(inventory[c Cost])</f>
        <v>0.71359868690641337</v>
      </c>
      <c r="L236" s="11" t="str">
        <f>IF(inventory[[#This Row],[c Units %]]&lt;=$O$7,$N$7,IF(inventory[[#This Row],[c Units %]]&lt;=$O$8,$N$8,$N$9))</f>
        <v>A</v>
      </c>
    </row>
    <row r="237" spans="2:12" x14ac:dyDescent="0.25">
      <c r="B237" s="1">
        <v>231</v>
      </c>
      <c r="C237" t="s">
        <v>231</v>
      </c>
      <c r="D237" s="2">
        <v>143.6</v>
      </c>
      <c r="E237" s="15">
        <v>33</v>
      </c>
      <c r="F237" s="14">
        <f>inventory[[#This Row],[Unit Cost]]*inventory[[#This Row],['# Units]]</f>
        <v>4738.8</v>
      </c>
      <c r="G237" s="8">
        <f>_xlfn.RANK.EQ(inventory[[#This Row],[Total Cost]],inventory[Total Cost],0)</f>
        <v>139</v>
      </c>
      <c r="H237" s="8">
        <f>SUMIFS(inventory['# Units],inventory[Rank],"&lt;="&amp;inventory[[#This Row],['#]])</f>
        <v>5649</v>
      </c>
      <c r="I237" s="9">
        <f>inventory[[#This Row],[c Units]]/MAX(inventory[c Units])</f>
        <v>6.8574133870693638E-2</v>
      </c>
      <c r="J237" s="10">
        <f>SUMIFS(inventory[Total Cost],inventory[Rank],"&lt;="&amp;inventory[[#This Row],['#]])</f>
        <v>1891883.3999999992</v>
      </c>
      <c r="K237" s="9">
        <f>inventory[[#This Row],[c Cost]]/MAX(inventory[c Cost])</f>
        <v>0.71464488270639959</v>
      </c>
      <c r="L237" s="11" t="str">
        <f>IF(inventory[[#This Row],[c Units %]]&lt;=$O$7,$N$7,IF(inventory[[#This Row],[c Units %]]&lt;=$O$8,$N$8,$N$9))</f>
        <v>A</v>
      </c>
    </row>
    <row r="238" spans="2:12" x14ac:dyDescent="0.25">
      <c r="B238" s="1">
        <v>232</v>
      </c>
      <c r="C238" t="s">
        <v>232</v>
      </c>
      <c r="D238" s="2">
        <v>140.1</v>
      </c>
      <c r="E238" s="15">
        <v>21</v>
      </c>
      <c r="F238" s="14">
        <f>inventory[[#This Row],[Unit Cost]]*inventory[[#This Row],['# Units]]</f>
        <v>2942.1</v>
      </c>
      <c r="G238" s="8">
        <f>_xlfn.RANK.EQ(inventory[[#This Row],[Total Cost]],inventory[Total Cost],0)</f>
        <v>218</v>
      </c>
      <c r="H238" s="8">
        <f>SUMIFS(inventory['# Units],inventory[Rank],"&lt;="&amp;inventory[[#This Row],['#]])</f>
        <v>5667</v>
      </c>
      <c r="I238" s="9">
        <f>inventory[[#This Row],[c Units]]/MAX(inventory[c Units])</f>
        <v>6.8792638811333129E-2</v>
      </c>
      <c r="J238" s="10">
        <f>SUMIFS(inventory[Total Cost],inventory[Rank],"&lt;="&amp;inventory[[#This Row],['#]])</f>
        <v>1894635.5999999992</v>
      </c>
      <c r="K238" s="9">
        <f>inventory[[#This Row],[c Cost]]/MAX(inventory[c Cost])</f>
        <v>0.71568450578580534</v>
      </c>
      <c r="L238" s="11" t="str">
        <f>IF(inventory[[#This Row],[c Units %]]&lt;=$O$7,$N$7,IF(inventory[[#This Row],[c Units %]]&lt;=$O$8,$N$8,$N$9))</f>
        <v>A</v>
      </c>
    </row>
    <row r="239" spans="2:12" x14ac:dyDescent="0.25">
      <c r="B239" s="1">
        <v>233</v>
      </c>
      <c r="C239" t="s">
        <v>233</v>
      </c>
      <c r="D239" s="2">
        <v>134.80000000000001</v>
      </c>
      <c r="E239" s="15">
        <v>13</v>
      </c>
      <c r="F239" s="14">
        <f>inventory[[#This Row],[Unit Cost]]*inventory[[#This Row],['# Units]]</f>
        <v>1752.4</v>
      </c>
      <c r="G239" s="8">
        <f>_xlfn.RANK.EQ(inventory[[#This Row],[Total Cost]],inventory[Total Cost],0)</f>
        <v>307</v>
      </c>
      <c r="H239" s="8">
        <f>SUMIFS(inventory['# Units],inventory[Rank],"&lt;="&amp;inventory[[#This Row],['#]])</f>
        <v>5683</v>
      </c>
      <c r="I239" s="9">
        <f>inventory[[#This Row],[c Units]]/MAX(inventory[c Units])</f>
        <v>6.8986865425234897E-2</v>
      </c>
      <c r="J239" s="10">
        <f>SUMIFS(inventory[Total Cost],inventory[Rank],"&lt;="&amp;inventory[[#This Row],['#]])</f>
        <v>1897385.9999999991</v>
      </c>
      <c r="K239" s="9">
        <f>inventory[[#This Row],[c Cost]]/MAX(inventory[c Cost])</f>
        <v>0.71672344892859918</v>
      </c>
      <c r="L239" s="11" t="str">
        <f>IF(inventory[[#This Row],[c Units %]]&lt;=$O$7,$N$7,IF(inventory[[#This Row],[c Units %]]&lt;=$O$8,$N$8,$N$9))</f>
        <v>A</v>
      </c>
    </row>
    <row r="240" spans="2:12" x14ac:dyDescent="0.25">
      <c r="B240" s="1">
        <v>234</v>
      </c>
      <c r="C240" t="s">
        <v>234</v>
      </c>
      <c r="D240" s="2">
        <v>119.7</v>
      </c>
      <c r="E240" s="15">
        <v>13</v>
      </c>
      <c r="F240" s="14">
        <f>inventory[[#This Row],[Unit Cost]]*inventory[[#This Row],['# Units]]</f>
        <v>1556.1000000000001</v>
      </c>
      <c r="G240" s="8">
        <f>_xlfn.RANK.EQ(inventory[[#This Row],[Total Cost]],inventory[Total Cost],0)</f>
        <v>345</v>
      </c>
      <c r="H240" s="8">
        <f>SUMIFS(inventory['# Units],inventory[Rank],"&lt;="&amp;inventory[[#This Row],['#]])</f>
        <v>5700</v>
      </c>
      <c r="I240" s="9">
        <f>inventory[[#This Row],[c Units]]/MAX(inventory[c Units])</f>
        <v>6.919323120250552E-2</v>
      </c>
      <c r="J240" s="10">
        <f>SUMIFS(inventory[Total Cost],inventory[Rank],"&lt;="&amp;inventory[[#This Row],['#]])</f>
        <v>1900099.199999999</v>
      </c>
      <c r="K240" s="9">
        <f>inventory[[#This Row],[c Cost]]/MAX(inventory[c Cost])</f>
        <v>0.71774834004808308</v>
      </c>
      <c r="L240" s="11" t="str">
        <f>IF(inventory[[#This Row],[c Units %]]&lt;=$O$7,$N$7,IF(inventory[[#This Row],[c Units %]]&lt;=$O$8,$N$8,$N$9))</f>
        <v>A</v>
      </c>
    </row>
    <row r="241" spans="2:12" x14ac:dyDescent="0.25">
      <c r="B241" s="1">
        <v>235</v>
      </c>
      <c r="C241" t="s">
        <v>235</v>
      </c>
      <c r="D241" s="2">
        <v>140</v>
      </c>
      <c r="E241" s="15">
        <v>28</v>
      </c>
      <c r="F241" s="14">
        <f>inventory[[#This Row],[Unit Cost]]*inventory[[#This Row],['# Units]]</f>
        <v>3920</v>
      </c>
      <c r="G241" s="8">
        <f>_xlfn.RANK.EQ(inventory[[#This Row],[Total Cost]],inventory[Total Cost],0)</f>
        <v>171</v>
      </c>
      <c r="H241" s="8">
        <f>SUMIFS(inventory['# Units],inventory[Rank],"&lt;="&amp;inventory[[#This Row],['#]])</f>
        <v>5708</v>
      </c>
      <c r="I241" s="9">
        <f>inventory[[#This Row],[c Units]]/MAX(inventory[c Units])</f>
        <v>6.9290344509456411E-2</v>
      </c>
      <c r="J241" s="10">
        <f>SUMIFS(inventory[Total Cost],inventory[Rank],"&lt;="&amp;inventory[[#This Row],['#]])</f>
        <v>1902805.5999999989</v>
      </c>
      <c r="K241" s="9">
        <f>inventory[[#This Row],[c Cost]]/MAX(inventory[c Cost])</f>
        <v>0.7187706625181447</v>
      </c>
      <c r="L241" s="11" t="str">
        <f>IF(inventory[[#This Row],[c Units %]]&lt;=$O$7,$N$7,IF(inventory[[#This Row],[c Units %]]&lt;=$O$8,$N$8,$N$9))</f>
        <v>A</v>
      </c>
    </row>
    <row r="242" spans="2:12" x14ac:dyDescent="0.25">
      <c r="B242" s="1">
        <v>236</v>
      </c>
      <c r="C242" t="s">
        <v>236</v>
      </c>
      <c r="D242" s="2">
        <v>128.80000000000001</v>
      </c>
      <c r="E242" s="15">
        <v>12</v>
      </c>
      <c r="F242" s="14">
        <f>inventory[[#This Row],[Unit Cost]]*inventory[[#This Row],['# Units]]</f>
        <v>1545.6000000000001</v>
      </c>
      <c r="G242" s="8">
        <f>_xlfn.RANK.EQ(inventory[[#This Row],[Total Cost]],inventory[Total Cost],0)</f>
        <v>346</v>
      </c>
      <c r="H242" s="8">
        <f>SUMIFS(inventory['# Units],inventory[Rank],"&lt;="&amp;inventory[[#This Row],['#]])</f>
        <v>5723</v>
      </c>
      <c r="I242" s="9">
        <f>inventory[[#This Row],[c Units]]/MAX(inventory[c Units])</f>
        <v>6.9472431959989311E-2</v>
      </c>
      <c r="J242" s="10">
        <f>SUMIFS(inventory[Total Cost],inventory[Rank],"&lt;="&amp;inventory[[#This Row],['#]])</f>
        <v>1905490.5999999989</v>
      </c>
      <c r="K242" s="9">
        <f>inventory[[#This Row],[c Cost]]/MAX(inventory[c Cost])</f>
        <v>0.71978490129737738</v>
      </c>
      <c r="L242" s="11" t="str">
        <f>IF(inventory[[#This Row],[c Units %]]&lt;=$O$7,$N$7,IF(inventory[[#This Row],[c Units %]]&lt;=$O$8,$N$8,$N$9))</f>
        <v>A</v>
      </c>
    </row>
    <row r="243" spans="2:12" x14ac:dyDescent="0.25">
      <c r="B243" s="1">
        <v>237</v>
      </c>
      <c r="C243" t="s">
        <v>237</v>
      </c>
      <c r="D243" s="2">
        <v>135.5</v>
      </c>
      <c r="E243" s="15">
        <v>39</v>
      </c>
      <c r="F243" s="14">
        <f>inventory[[#This Row],[Unit Cost]]*inventory[[#This Row],['# Units]]</f>
        <v>5284.5</v>
      </c>
      <c r="G243" s="8">
        <f>_xlfn.RANK.EQ(inventory[[#This Row],[Total Cost]],inventory[Total Cost],0)</f>
        <v>124</v>
      </c>
      <c r="H243" s="8">
        <f>SUMIFS(inventory['# Units],inventory[Rank],"&lt;="&amp;inventory[[#This Row],['#]])</f>
        <v>5743</v>
      </c>
      <c r="I243" s="9">
        <f>inventory[[#This Row],[c Units]]/MAX(inventory[c Units])</f>
        <v>6.9715215227366525E-2</v>
      </c>
      <c r="J243" s="10">
        <f>SUMIFS(inventory[Total Cost],inventory[Rank],"&lt;="&amp;inventory[[#This Row],['#]])</f>
        <v>1908164.5999999989</v>
      </c>
      <c r="K243" s="9">
        <f>inventory[[#This Row],[c Cost]]/MAX(inventory[c Cost])</f>
        <v>0.72079498490842708</v>
      </c>
      <c r="L243" s="11" t="str">
        <f>IF(inventory[[#This Row],[c Units %]]&lt;=$O$7,$N$7,IF(inventory[[#This Row],[c Units %]]&lt;=$O$8,$N$8,$N$9))</f>
        <v>A</v>
      </c>
    </row>
    <row r="244" spans="2:12" x14ac:dyDescent="0.25">
      <c r="B244" s="1">
        <v>238</v>
      </c>
      <c r="C244" t="s">
        <v>238</v>
      </c>
      <c r="D244" s="2">
        <v>132.6</v>
      </c>
      <c r="E244" s="15">
        <v>13</v>
      </c>
      <c r="F244" s="14">
        <f>inventory[[#This Row],[Unit Cost]]*inventory[[#This Row],['# Units]]</f>
        <v>1723.8</v>
      </c>
      <c r="G244" s="8">
        <f>_xlfn.RANK.EQ(inventory[[#This Row],[Total Cost]],inventory[Total Cost],0)</f>
        <v>316</v>
      </c>
      <c r="H244" s="8">
        <f>SUMIFS(inventory['# Units],inventory[Rank],"&lt;="&amp;inventory[[#This Row],['#]])</f>
        <v>5761</v>
      </c>
      <c r="I244" s="9">
        <f>inventory[[#This Row],[c Units]]/MAX(inventory[c Units])</f>
        <v>6.9933720168006017E-2</v>
      </c>
      <c r="J244" s="10">
        <f>SUMIFS(inventory[Total Cost],inventory[Rank],"&lt;="&amp;inventory[[#This Row],['#]])</f>
        <v>1910810.5999999989</v>
      </c>
      <c r="K244" s="9">
        <f>inventory[[#This Row],[c Cost]]/MAX(inventory[c Cost])</f>
        <v>0.72179449172773802</v>
      </c>
      <c r="L244" s="11" t="str">
        <f>IF(inventory[[#This Row],[c Units %]]&lt;=$O$7,$N$7,IF(inventory[[#This Row],[c Units %]]&lt;=$O$8,$N$8,$N$9))</f>
        <v>A</v>
      </c>
    </row>
    <row r="245" spans="2:12" x14ac:dyDescent="0.25">
      <c r="B245" s="1">
        <v>239</v>
      </c>
      <c r="C245" t="s">
        <v>239</v>
      </c>
      <c r="D245" s="2">
        <v>134.30000000000001</v>
      </c>
      <c r="E245" s="15">
        <v>31</v>
      </c>
      <c r="F245" s="14">
        <f>inventory[[#This Row],[Unit Cost]]*inventory[[#This Row],['# Units]]</f>
        <v>4163.3</v>
      </c>
      <c r="G245" s="8">
        <f>_xlfn.RANK.EQ(inventory[[#This Row],[Total Cost]],inventory[Total Cost],0)</f>
        <v>160</v>
      </c>
      <c r="H245" s="8">
        <f>SUMIFS(inventory['# Units],inventory[Rank],"&lt;="&amp;inventory[[#This Row],['#]])</f>
        <v>5784</v>
      </c>
      <c r="I245" s="9">
        <f>inventory[[#This Row],[c Units]]/MAX(inventory[c Units])</f>
        <v>7.0212920925489822E-2</v>
      </c>
      <c r="J245" s="10">
        <f>SUMIFS(inventory[Total Cost],inventory[Rank],"&lt;="&amp;inventory[[#This Row],['#]])</f>
        <v>1913416.4999999988</v>
      </c>
      <c r="K245" s="9">
        <f>inventory[[#This Row],[c Cost]]/MAX(inventory[c Cost])</f>
        <v>0.72277885107030881</v>
      </c>
      <c r="L245" s="11" t="str">
        <f>IF(inventory[[#This Row],[c Units %]]&lt;=$O$7,$N$7,IF(inventory[[#This Row],[c Units %]]&lt;=$O$8,$N$8,$N$9))</f>
        <v>A</v>
      </c>
    </row>
    <row r="246" spans="2:12" x14ac:dyDescent="0.25">
      <c r="B246" s="1">
        <v>240</v>
      </c>
      <c r="C246" t="s">
        <v>240</v>
      </c>
      <c r="D246" s="2">
        <v>133.4</v>
      </c>
      <c r="E246" s="15">
        <v>41</v>
      </c>
      <c r="F246" s="14">
        <f>inventory[[#This Row],[Unit Cost]]*inventory[[#This Row],['# Units]]</f>
        <v>5469.4000000000005</v>
      </c>
      <c r="G246" s="8">
        <f>_xlfn.RANK.EQ(inventory[[#This Row],[Total Cost]],inventory[Total Cost],0)</f>
        <v>115</v>
      </c>
      <c r="H246" s="8">
        <f>SUMIFS(inventory['# Units],inventory[Rank],"&lt;="&amp;inventory[[#This Row],['#]])</f>
        <v>5832</v>
      </c>
      <c r="I246" s="9">
        <f>inventory[[#This Row],[c Units]]/MAX(inventory[c Units])</f>
        <v>7.0795600767195127E-2</v>
      </c>
      <c r="J246" s="10">
        <f>SUMIFS(inventory[Total Cost],inventory[Rank],"&lt;="&amp;inventory[[#This Row],['#]])</f>
        <v>1916018.0999999989</v>
      </c>
      <c r="K246" s="9">
        <f>inventory[[#This Row],[c Cost]]/MAX(inventory[c Cost])</f>
        <v>0.72376158611986263</v>
      </c>
      <c r="L246" s="11" t="str">
        <f>IF(inventory[[#This Row],[c Units %]]&lt;=$O$7,$N$7,IF(inventory[[#This Row],[c Units %]]&lt;=$O$8,$N$8,$N$9))</f>
        <v>A</v>
      </c>
    </row>
    <row r="247" spans="2:12" x14ac:dyDescent="0.25">
      <c r="B247" s="1">
        <v>241</v>
      </c>
      <c r="C247" t="s">
        <v>241</v>
      </c>
      <c r="D247" s="2">
        <v>122.8</v>
      </c>
      <c r="E247" s="15">
        <v>19</v>
      </c>
      <c r="F247" s="14">
        <f>inventory[[#This Row],[Unit Cost]]*inventory[[#This Row],['# Units]]</f>
        <v>2333.1999999999998</v>
      </c>
      <c r="G247" s="8">
        <f>_xlfn.RANK.EQ(inventory[[#This Row],[Total Cost]],inventory[Total Cost],0)</f>
        <v>254</v>
      </c>
      <c r="H247" s="8">
        <f>SUMIFS(inventory['# Units],inventory[Rank],"&lt;="&amp;inventory[[#This Row],['#]])</f>
        <v>5871</v>
      </c>
      <c r="I247" s="9">
        <f>inventory[[#This Row],[c Units]]/MAX(inventory[c Units])</f>
        <v>7.1269028138580687E-2</v>
      </c>
      <c r="J247" s="10">
        <f>SUMIFS(inventory[Total Cost],inventory[Rank],"&lt;="&amp;inventory[[#This Row],['#]])</f>
        <v>1918607.699999999</v>
      </c>
      <c r="K247" s="9">
        <f>inventory[[#This Row],[c Cost]]/MAX(inventory[c Cost])</f>
        <v>0.72473978825867125</v>
      </c>
      <c r="L247" s="11" t="str">
        <f>IF(inventory[[#This Row],[c Units %]]&lt;=$O$7,$N$7,IF(inventory[[#This Row],[c Units %]]&lt;=$O$8,$N$8,$N$9))</f>
        <v>A</v>
      </c>
    </row>
    <row r="248" spans="2:12" x14ac:dyDescent="0.25">
      <c r="B248" s="1">
        <v>242</v>
      </c>
      <c r="C248" t="s">
        <v>242</v>
      </c>
      <c r="D248" s="2">
        <v>136.69999999999999</v>
      </c>
      <c r="E248" s="15">
        <v>40</v>
      </c>
      <c r="F248" s="14">
        <f>inventory[[#This Row],[Unit Cost]]*inventory[[#This Row],['# Units]]</f>
        <v>5468</v>
      </c>
      <c r="G248" s="8">
        <f>_xlfn.RANK.EQ(inventory[[#This Row],[Total Cost]],inventory[Total Cost],0)</f>
        <v>116</v>
      </c>
      <c r="H248" s="8">
        <f>SUMIFS(inventory['# Units],inventory[Rank],"&lt;="&amp;inventory[[#This Row],['#]])</f>
        <v>5907</v>
      </c>
      <c r="I248" s="9">
        <f>inventory[[#This Row],[c Units]]/MAX(inventory[c Units])</f>
        <v>7.1706038019859669E-2</v>
      </c>
      <c r="J248" s="10">
        <f>SUMIFS(inventory[Total Cost],inventory[Rank],"&lt;="&amp;inventory[[#This Row],['#]])</f>
        <v>1921192.4999999991</v>
      </c>
      <c r="K248" s="9">
        <f>inventory[[#This Row],[c Cost]]/MAX(inventory[c Cost])</f>
        <v>0.72571617723318183</v>
      </c>
      <c r="L248" s="11" t="str">
        <f>IF(inventory[[#This Row],[c Units %]]&lt;=$O$7,$N$7,IF(inventory[[#This Row],[c Units %]]&lt;=$O$8,$N$8,$N$9))</f>
        <v>A</v>
      </c>
    </row>
    <row r="249" spans="2:12" x14ac:dyDescent="0.25">
      <c r="B249" s="1">
        <v>243</v>
      </c>
      <c r="C249" t="s">
        <v>243</v>
      </c>
      <c r="D249" s="2">
        <v>136.1</v>
      </c>
      <c r="E249" s="15">
        <v>29</v>
      </c>
      <c r="F249" s="14">
        <f>inventory[[#This Row],[Unit Cost]]*inventory[[#This Row],['# Units]]</f>
        <v>3946.8999999999996</v>
      </c>
      <c r="G249" s="8">
        <f>_xlfn.RANK.EQ(inventory[[#This Row],[Total Cost]],inventory[Total Cost],0)</f>
        <v>170</v>
      </c>
      <c r="H249" s="8">
        <f>SUMIFS(inventory['# Units],inventory[Rank],"&lt;="&amp;inventory[[#This Row],['#]])</f>
        <v>5922</v>
      </c>
      <c r="I249" s="9">
        <f>inventory[[#This Row],[c Units]]/MAX(inventory[c Units])</f>
        <v>7.1888125470392583E-2</v>
      </c>
      <c r="J249" s="10">
        <f>SUMIFS(inventory[Total Cost],inventory[Rank],"&lt;="&amp;inventory[[#This Row],['#]])</f>
        <v>1923724.4999999991</v>
      </c>
      <c r="K249" s="9">
        <f>inventory[[#This Row],[c Cost]]/MAX(inventory[c Cost])</f>
        <v>0.72667262140041355</v>
      </c>
      <c r="L249" s="11" t="str">
        <f>IF(inventory[[#This Row],[c Units %]]&lt;=$O$7,$N$7,IF(inventory[[#This Row],[c Units %]]&lt;=$O$8,$N$8,$N$9))</f>
        <v>A</v>
      </c>
    </row>
    <row r="250" spans="2:12" x14ac:dyDescent="0.25">
      <c r="B250" s="1">
        <v>244</v>
      </c>
      <c r="C250" t="s">
        <v>244</v>
      </c>
      <c r="D250" s="2">
        <v>124</v>
      </c>
      <c r="E250" s="15">
        <v>23</v>
      </c>
      <c r="F250" s="14">
        <f>inventory[[#This Row],[Unit Cost]]*inventory[[#This Row],['# Units]]</f>
        <v>2852</v>
      </c>
      <c r="G250" s="8">
        <f>_xlfn.RANK.EQ(inventory[[#This Row],[Total Cost]],inventory[Total Cost],0)</f>
        <v>222</v>
      </c>
      <c r="H250" s="8">
        <f>SUMIFS(inventory['# Units],inventory[Rank],"&lt;="&amp;inventory[[#This Row],['#]])</f>
        <v>5953</v>
      </c>
      <c r="I250" s="9">
        <f>inventory[[#This Row],[c Units]]/MAX(inventory[c Units])</f>
        <v>7.2264439534827266E-2</v>
      </c>
      <c r="J250" s="10">
        <f>SUMIFS(inventory[Total Cost],inventory[Rank],"&lt;="&amp;inventory[[#This Row],['#]])</f>
        <v>1926250.9999999991</v>
      </c>
      <c r="K250" s="9">
        <f>inventory[[#This Row],[c Cost]]/MAX(inventory[c Cost])</f>
        <v>0.72762698798355374</v>
      </c>
      <c r="L250" s="11" t="str">
        <f>IF(inventory[[#This Row],[c Units %]]&lt;=$O$7,$N$7,IF(inventory[[#This Row],[c Units %]]&lt;=$O$8,$N$8,$N$9))</f>
        <v>A</v>
      </c>
    </row>
    <row r="251" spans="2:12" x14ac:dyDescent="0.25">
      <c r="B251" s="1">
        <v>245</v>
      </c>
      <c r="C251" t="s">
        <v>245</v>
      </c>
      <c r="D251" s="2">
        <v>104</v>
      </c>
      <c r="E251" s="15">
        <v>19</v>
      </c>
      <c r="F251" s="14">
        <f>inventory[[#This Row],[Unit Cost]]*inventory[[#This Row],['# Units]]</f>
        <v>1976</v>
      </c>
      <c r="G251" s="8">
        <f>_xlfn.RANK.EQ(inventory[[#This Row],[Total Cost]],inventory[Total Cost],0)</f>
        <v>288</v>
      </c>
      <c r="H251" s="8">
        <f>SUMIFS(inventory['# Units],inventory[Rank],"&lt;="&amp;inventory[[#This Row],['#]])</f>
        <v>5976</v>
      </c>
      <c r="I251" s="9">
        <f>inventory[[#This Row],[c Units]]/MAX(inventory[c Units])</f>
        <v>7.2543640292311057E-2</v>
      </c>
      <c r="J251" s="10">
        <f>SUMIFS(inventory[Total Cost],inventory[Rank],"&lt;="&amp;inventory[[#This Row],['#]])</f>
        <v>1928723.4999999991</v>
      </c>
      <c r="K251" s="9">
        <f>inventory[[#This Row],[c Cost]]/MAX(inventory[c Cost])</f>
        <v>0.72856095646834074</v>
      </c>
      <c r="L251" s="11" t="str">
        <f>IF(inventory[[#This Row],[c Units %]]&lt;=$O$7,$N$7,IF(inventory[[#This Row],[c Units %]]&lt;=$O$8,$N$8,$N$9))</f>
        <v>A</v>
      </c>
    </row>
    <row r="252" spans="2:12" x14ac:dyDescent="0.25">
      <c r="B252" s="1">
        <v>246</v>
      </c>
      <c r="C252" t="s">
        <v>246</v>
      </c>
      <c r="D252" s="2">
        <v>132.6</v>
      </c>
      <c r="E252" s="15">
        <v>23</v>
      </c>
      <c r="F252" s="14">
        <f>inventory[[#This Row],[Unit Cost]]*inventory[[#This Row],['# Units]]</f>
        <v>3049.7999999999997</v>
      </c>
      <c r="G252" s="8">
        <f>_xlfn.RANK.EQ(inventory[[#This Row],[Total Cost]],inventory[Total Cost],0)</f>
        <v>213</v>
      </c>
      <c r="H252" s="8">
        <f>SUMIFS(inventory['# Units],inventory[Rank],"&lt;="&amp;inventory[[#This Row],['#]])</f>
        <v>6004</v>
      </c>
      <c r="I252" s="9">
        <f>inventory[[#This Row],[c Units]]/MAX(inventory[c Units])</f>
        <v>7.2883536866639148E-2</v>
      </c>
      <c r="J252" s="10">
        <f>SUMIFS(inventory[Total Cost],inventory[Rank],"&lt;="&amp;inventory[[#This Row],['#]])</f>
        <v>1931162.2999999991</v>
      </c>
      <c r="K252" s="9">
        <f>inventory[[#This Row],[c Cost]]/MAX(inventory[c Cost])</f>
        <v>0.72948219502878497</v>
      </c>
      <c r="L252" s="11" t="str">
        <f>IF(inventory[[#This Row],[c Units %]]&lt;=$O$7,$N$7,IF(inventory[[#This Row],[c Units %]]&lt;=$O$8,$N$8,$N$9))</f>
        <v>A</v>
      </c>
    </row>
    <row r="253" spans="2:12" x14ac:dyDescent="0.25">
      <c r="B253" s="1">
        <v>247</v>
      </c>
      <c r="C253" t="s">
        <v>247</v>
      </c>
      <c r="D253" s="2">
        <v>133.69999999999999</v>
      </c>
      <c r="E253" s="15">
        <v>20</v>
      </c>
      <c r="F253" s="14">
        <f>inventory[[#This Row],[Unit Cost]]*inventory[[#This Row],['# Units]]</f>
        <v>2674</v>
      </c>
      <c r="G253" s="8">
        <f>_xlfn.RANK.EQ(inventory[[#This Row],[Total Cost]],inventory[Total Cost],0)</f>
        <v>237</v>
      </c>
      <c r="H253" s="8">
        <f>SUMIFS(inventory['# Units],inventory[Rank],"&lt;="&amp;inventory[[#This Row],['#]])</f>
        <v>6019</v>
      </c>
      <c r="I253" s="9">
        <f>inventory[[#This Row],[c Units]]/MAX(inventory[c Units])</f>
        <v>7.3065624317172062E-2</v>
      </c>
      <c r="J253" s="10">
        <f>SUMIFS(inventory[Total Cost],inventory[Rank],"&lt;="&amp;inventory[[#This Row],['#]])</f>
        <v>1933595.2999999991</v>
      </c>
      <c r="K253" s="9">
        <f>inventory[[#This Row],[c Cost]]/MAX(inventory[c Cost])</f>
        <v>0.73040124268236906</v>
      </c>
      <c r="L253" s="11" t="str">
        <f>IF(inventory[[#This Row],[c Units %]]&lt;=$O$7,$N$7,IF(inventory[[#This Row],[c Units %]]&lt;=$O$8,$N$8,$N$9))</f>
        <v>A</v>
      </c>
    </row>
    <row r="254" spans="2:12" x14ac:dyDescent="0.25">
      <c r="B254" s="1">
        <v>248</v>
      </c>
      <c r="C254" t="s">
        <v>248</v>
      </c>
      <c r="D254" s="2">
        <v>109.1</v>
      </c>
      <c r="E254" s="15">
        <v>8</v>
      </c>
      <c r="F254" s="14">
        <f>inventory[[#This Row],[Unit Cost]]*inventory[[#This Row],['# Units]]</f>
        <v>872.8</v>
      </c>
      <c r="G254" s="8">
        <f>_xlfn.RANK.EQ(inventory[[#This Row],[Total Cost]],inventory[Total Cost],0)</f>
        <v>491</v>
      </c>
      <c r="H254" s="8">
        <f>SUMIFS(inventory['# Units],inventory[Rank],"&lt;="&amp;inventory[[#This Row],['#]])</f>
        <v>6040</v>
      </c>
      <c r="I254" s="9">
        <f>inventory[[#This Row],[c Units]]/MAX(inventory[c Units])</f>
        <v>7.3320546747918131E-2</v>
      </c>
      <c r="J254" s="10">
        <f>SUMIFS(inventory[Total Cost],inventory[Rank],"&lt;="&amp;inventory[[#This Row],['#]])</f>
        <v>1935999.7999999991</v>
      </c>
      <c r="K254" s="9">
        <f>inventory[[#This Row],[c Cost]]/MAX(inventory[c Cost])</f>
        <v>0.73130952467293331</v>
      </c>
      <c r="L254" s="11" t="str">
        <f>IF(inventory[[#This Row],[c Units %]]&lt;=$O$7,$N$7,IF(inventory[[#This Row],[c Units %]]&lt;=$O$8,$N$8,$N$9))</f>
        <v>A</v>
      </c>
    </row>
    <row r="255" spans="2:12" x14ac:dyDescent="0.25">
      <c r="B255" s="1">
        <v>249</v>
      </c>
      <c r="C255" t="s">
        <v>249</v>
      </c>
      <c r="D255" s="2">
        <v>122.4</v>
      </c>
      <c r="E255" s="15">
        <v>23</v>
      </c>
      <c r="F255" s="14">
        <f>inventory[[#This Row],[Unit Cost]]*inventory[[#This Row],['# Units]]</f>
        <v>2815.2000000000003</v>
      </c>
      <c r="G255" s="8">
        <f>_xlfn.RANK.EQ(inventory[[#This Row],[Total Cost]],inventory[Total Cost],0)</f>
        <v>227</v>
      </c>
      <c r="H255" s="8">
        <f>SUMIFS(inventory['# Units],inventory[Rank],"&lt;="&amp;inventory[[#This Row],['#]])</f>
        <v>6085</v>
      </c>
      <c r="I255" s="9">
        <f>inventory[[#This Row],[c Units]]/MAX(inventory[c Units])</f>
        <v>7.3866809099516859E-2</v>
      </c>
      <c r="J255" s="10">
        <f>SUMIFS(inventory[Total Cost],inventory[Rank],"&lt;="&amp;inventory[[#This Row],['#]])</f>
        <v>1938393.7999999991</v>
      </c>
      <c r="K255" s="9">
        <f>inventory[[#This Row],[c Cost]]/MAX(inventory[c Cost])</f>
        <v>0.73221384036659565</v>
      </c>
      <c r="L255" s="11" t="str">
        <f>IF(inventory[[#This Row],[c Units %]]&lt;=$O$7,$N$7,IF(inventory[[#This Row],[c Units %]]&lt;=$O$8,$N$8,$N$9))</f>
        <v>A</v>
      </c>
    </row>
    <row r="256" spans="2:12" x14ac:dyDescent="0.25">
      <c r="B256" s="1">
        <v>250</v>
      </c>
      <c r="C256" t="s">
        <v>250</v>
      </c>
      <c r="D256" s="2">
        <v>125.5</v>
      </c>
      <c r="E256" s="15">
        <v>10</v>
      </c>
      <c r="F256" s="14">
        <f>inventory[[#This Row],[Unit Cost]]*inventory[[#This Row],['# Units]]</f>
        <v>1255</v>
      </c>
      <c r="G256" s="8">
        <f>_xlfn.RANK.EQ(inventory[[#This Row],[Total Cost]],inventory[Total Cost],0)</f>
        <v>404</v>
      </c>
      <c r="H256" s="8">
        <f>SUMIFS(inventory['# Units],inventory[Rank],"&lt;="&amp;inventory[[#This Row],['#]])</f>
        <v>6104</v>
      </c>
      <c r="I256" s="9">
        <f>inventory[[#This Row],[c Units]]/MAX(inventory[c Units])</f>
        <v>7.4097453203525218E-2</v>
      </c>
      <c r="J256" s="10">
        <f>SUMIFS(inventory[Total Cost],inventory[Rank],"&lt;="&amp;inventory[[#This Row],['#]])</f>
        <v>1940778.2999999991</v>
      </c>
      <c r="K256" s="9">
        <f>inventory[[#This Row],[c Cost]]/MAX(inventory[c Cost])</f>
        <v>0.73311456750591797</v>
      </c>
      <c r="L256" s="11" t="str">
        <f>IF(inventory[[#This Row],[c Units %]]&lt;=$O$7,$N$7,IF(inventory[[#This Row],[c Units %]]&lt;=$O$8,$N$8,$N$9))</f>
        <v>A</v>
      </c>
    </row>
    <row r="257" spans="2:12" x14ac:dyDescent="0.25">
      <c r="B257" s="1">
        <v>251</v>
      </c>
      <c r="C257" t="s">
        <v>251</v>
      </c>
      <c r="D257" s="2">
        <v>117.4</v>
      </c>
      <c r="E257" s="15">
        <v>11</v>
      </c>
      <c r="F257" s="14">
        <f>inventory[[#This Row],[Unit Cost]]*inventory[[#This Row],['# Units]]</f>
        <v>1291.4000000000001</v>
      </c>
      <c r="G257" s="8">
        <f>_xlfn.RANK.EQ(inventory[[#This Row],[Total Cost]],inventory[Total Cost],0)</f>
        <v>395</v>
      </c>
      <c r="H257" s="8">
        <f>SUMIFS(inventory['# Units],inventory[Rank],"&lt;="&amp;inventory[[#This Row],['#]])</f>
        <v>6132</v>
      </c>
      <c r="I257" s="9">
        <f>inventory[[#This Row],[c Units]]/MAX(inventory[c Units])</f>
        <v>7.4437349777853309E-2</v>
      </c>
      <c r="J257" s="10">
        <f>SUMIFS(inventory[Total Cost],inventory[Rank],"&lt;="&amp;inventory[[#This Row],['#]])</f>
        <v>1943138.699999999</v>
      </c>
      <c r="K257" s="9">
        <f>inventory[[#This Row],[c Cost]]/MAX(inventory[c Cost])</f>
        <v>0.73400619104949372</v>
      </c>
      <c r="L257" s="11" t="str">
        <f>IF(inventory[[#This Row],[c Units %]]&lt;=$O$7,$N$7,IF(inventory[[#This Row],[c Units %]]&lt;=$O$8,$N$8,$N$9))</f>
        <v>A</v>
      </c>
    </row>
    <row r="258" spans="2:12" x14ac:dyDescent="0.25">
      <c r="B258" s="1">
        <v>252</v>
      </c>
      <c r="C258" t="s">
        <v>252</v>
      </c>
      <c r="D258" s="2">
        <v>127.8</v>
      </c>
      <c r="E258" s="15">
        <v>43</v>
      </c>
      <c r="F258" s="14">
        <f>inventory[[#This Row],[Unit Cost]]*inventory[[#This Row],['# Units]]</f>
        <v>5495.4</v>
      </c>
      <c r="G258" s="8">
        <f>_xlfn.RANK.EQ(inventory[[#This Row],[Total Cost]],inventory[Total Cost],0)</f>
        <v>112</v>
      </c>
      <c r="H258" s="8">
        <f>SUMIFS(inventory['# Units],inventory[Rank],"&lt;="&amp;inventory[[#This Row],['#]])</f>
        <v>6144</v>
      </c>
      <c r="I258" s="9">
        <f>inventory[[#This Row],[c Units]]/MAX(inventory[c Units])</f>
        <v>7.4583019738279632E-2</v>
      </c>
      <c r="J258" s="10">
        <f>SUMIFS(inventory[Total Cost],inventory[Rank],"&lt;="&amp;inventory[[#This Row],['#]])</f>
        <v>1945488.2999999991</v>
      </c>
      <c r="K258" s="9">
        <f>inventory[[#This Row],[c Cost]]/MAX(inventory[c Cost])</f>
        <v>0.73489373497339883</v>
      </c>
      <c r="L258" s="11" t="str">
        <f>IF(inventory[[#This Row],[c Units %]]&lt;=$O$7,$N$7,IF(inventory[[#This Row],[c Units %]]&lt;=$O$8,$N$8,$N$9))</f>
        <v>A</v>
      </c>
    </row>
    <row r="259" spans="2:12" x14ac:dyDescent="0.25">
      <c r="B259" s="1">
        <v>253</v>
      </c>
      <c r="C259" t="s">
        <v>253</v>
      </c>
      <c r="D259" s="2">
        <v>128.19999999999999</v>
      </c>
      <c r="E259" s="15">
        <v>13</v>
      </c>
      <c r="F259" s="14">
        <f>inventory[[#This Row],[Unit Cost]]*inventory[[#This Row],['# Units]]</f>
        <v>1666.6</v>
      </c>
      <c r="G259" s="8">
        <f>_xlfn.RANK.EQ(inventory[[#This Row],[Total Cost]],inventory[Total Cost],0)</f>
        <v>325</v>
      </c>
      <c r="H259" s="8">
        <f>SUMIFS(inventory['# Units],inventory[Rank],"&lt;="&amp;inventory[[#This Row],['#]])</f>
        <v>6171</v>
      </c>
      <c r="I259" s="9">
        <f>inventory[[#This Row],[c Units]]/MAX(inventory[c Units])</f>
        <v>7.4910777149238869E-2</v>
      </c>
      <c r="J259" s="10">
        <f>SUMIFS(inventory[Total Cost],inventory[Rank],"&lt;="&amp;inventory[[#This Row],['#]])</f>
        <v>1947834.5999999992</v>
      </c>
      <c r="K259" s="9">
        <f>inventory[[#This Row],[c Cost]]/MAX(inventory[c Cost])</f>
        <v>0.73578003234684908</v>
      </c>
      <c r="L259" s="11" t="str">
        <f>IF(inventory[[#This Row],[c Units %]]&lt;=$O$7,$N$7,IF(inventory[[#This Row],[c Units %]]&lt;=$O$8,$N$8,$N$9))</f>
        <v>A</v>
      </c>
    </row>
    <row r="260" spans="2:12" x14ac:dyDescent="0.25">
      <c r="B260" s="1">
        <v>254</v>
      </c>
      <c r="C260" t="s">
        <v>254</v>
      </c>
      <c r="D260" s="2">
        <v>112.1</v>
      </c>
      <c r="E260" s="15">
        <v>13</v>
      </c>
      <c r="F260" s="14">
        <f>inventory[[#This Row],[Unit Cost]]*inventory[[#This Row],['# Units]]</f>
        <v>1457.3</v>
      </c>
      <c r="G260" s="8">
        <f>_xlfn.RANK.EQ(inventory[[#This Row],[Total Cost]],inventory[Total Cost],0)</f>
        <v>362</v>
      </c>
      <c r="H260" s="8">
        <f>SUMIFS(inventory['# Units],inventory[Rank],"&lt;="&amp;inventory[[#This Row],['#]])</f>
        <v>6190</v>
      </c>
      <c r="I260" s="9">
        <f>inventory[[#This Row],[c Units]]/MAX(inventory[c Units])</f>
        <v>7.5141421253247229E-2</v>
      </c>
      <c r="J260" s="10">
        <f>SUMIFS(inventory[Total Cost],inventory[Rank],"&lt;="&amp;inventory[[#This Row],['#]])</f>
        <v>1950167.7999999991</v>
      </c>
      <c r="K260" s="9">
        <f>inventory[[#This Row],[c Cost]]/MAX(inventory[c Cost])</f>
        <v>0.73666138129273573</v>
      </c>
      <c r="L260" s="11" t="str">
        <f>IF(inventory[[#This Row],[c Units %]]&lt;=$O$7,$N$7,IF(inventory[[#This Row],[c Units %]]&lt;=$O$8,$N$8,$N$9))</f>
        <v>A</v>
      </c>
    </row>
    <row r="261" spans="2:12" x14ac:dyDescent="0.25">
      <c r="B261" s="1">
        <v>255</v>
      </c>
      <c r="C261" t="s">
        <v>255</v>
      </c>
      <c r="D261" s="2">
        <v>120</v>
      </c>
      <c r="E261" s="15">
        <v>28</v>
      </c>
      <c r="F261" s="14">
        <f>inventory[[#This Row],[Unit Cost]]*inventory[[#This Row],['# Units]]</f>
        <v>3360</v>
      </c>
      <c r="G261" s="8">
        <f>_xlfn.RANK.EQ(inventory[[#This Row],[Total Cost]],inventory[Total Cost],0)</f>
        <v>192</v>
      </c>
      <c r="H261" s="8">
        <f>SUMIFS(inventory['# Units],inventory[Rank],"&lt;="&amp;inventory[[#This Row],['#]])</f>
        <v>6218</v>
      </c>
      <c r="I261" s="9">
        <f>inventory[[#This Row],[c Units]]/MAX(inventory[c Units])</f>
        <v>7.548131782757532E-2</v>
      </c>
      <c r="J261" s="10">
        <f>SUMIFS(inventory[Total Cost],inventory[Rank],"&lt;="&amp;inventory[[#This Row],['#]])</f>
        <v>1952500.199999999</v>
      </c>
      <c r="K261" s="9">
        <f>inventory[[#This Row],[c Cost]]/MAX(inventory[c Cost])</f>
        <v>0.73754242804457271</v>
      </c>
      <c r="L261" s="11" t="str">
        <f>IF(inventory[[#This Row],[c Units %]]&lt;=$O$7,$N$7,IF(inventory[[#This Row],[c Units %]]&lt;=$O$8,$N$8,$N$9))</f>
        <v>A</v>
      </c>
    </row>
    <row r="262" spans="2:12" x14ac:dyDescent="0.25">
      <c r="B262" s="1">
        <v>256</v>
      </c>
      <c r="C262" t="s">
        <v>256</v>
      </c>
      <c r="D262" s="2">
        <v>125.5</v>
      </c>
      <c r="E262" s="15">
        <v>19</v>
      </c>
      <c r="F262" s="14">
        <f>inventory[[#This Row],[Unit Cost]]*inventory[[#This Row],['# Units]]</f>
        <v>2384.5</v>
      </c>
      <c r="G262" s="8">
        <f>_xlfn.RANK.EQ(inventory[[#This Row],[Total Cost]],inventory[Total Cost],0)</f>
        <v>250</v>
      </c>
      <c r="H262" s="8">
        <f>SUMIFS(inventory['# Units],inventory[Rank],"&lt;="&amp;inventory[[#This Row],['#]])</f>
        <v>6250</v>
      </c>
      <c r="I262" s="9">
        <f>inventory[[#This Row],[c Units]]/MAX(inventory[c Units])</f>
        <v>7.5869771055378857E-2</v>
      </c>
      <c r="J262" s="10">
        <f>SUMIFS(inventory[Total Cost],inventory[Rank],"&lt;="&amp;inventory[[#This Row],['#]])</f>
        <v>1954823.399999999</v>
      </c>
      <c r="K262" s="9">
        <f>inventory[[#This Row],[c Cost]]/MAX(inventory[c Cost])</f>
        <v>0.7384199995648385</v>
      </c>
      <c r="L262" s="11" t="str">
        <f>IF(inventory[[#This Row],[c Units %]]&lt;=$O$7,$N$7,IF(inventory[[#This Row],[c Units %]]&lt;=$O$8,$N$8,$N$9))</f>
        <v>A</v>
      </c>
    </row>
    <row r="263" spans="2:12" x14ac:dyDescent="0.25">
      <c r="B263" s="1">
        <v>257</v>
      </c>
      <c r="C263" t="s">
        <v>257</v>
      </c>
      <c r="D263" s="2">
        <v>105.7</v>
      </c>
      <c r="E263" s="15">
        <v>13</v>
      </c>
      <c r="F263" s="14">
        <f>inventory[[#This Row],[Unit Cost]]*inventory[[#This Row],['# Units]]</f>
        <v>1374.1000000000001</v>
      </c>
      <c r="G263" s="8">
        <f>_xlfn.RANK.EQ(inventory[[#This Row],[Total Cost]],inventory[Total Cost],0)</f>
        <v>380</v>
      </c>
      <c r="H263" s="8">
        <f>SUMIFS(inventory['# Units],inventory[Rank],"&lt;="&amp;inventory[[#This Row],['#]])</f>
        <v>6274</v>
      </c>
      <c r="I263" s="9">
        <f>inventory[[#This Row],[c Units]]/MAX(inventory[c Units])</f>
        <v>7.6161110976231516E-2</v>
      </c>
      <c r="J263" s="10">
        <f>SUMIFS(inventory[Total Cost],inventory[Rank],"&lt;="&amp;inventory[[#This Row],['#]])</f>
        <v>1957136.9999999991</v>
      </c>
      <c r="K263" s="9">
        <f>inventory[[#This Row],[c Cost]]/MAX(inventory[c Cost])</f>
        <v>0.73929394475650811</v>
      </c>
      <c r="L263" s="11" t="str">
        <f>IF(inventory[[#This Row],[c Units %]]&lt;=$O$7,$N$7,IF(inventory[[#This Row],[c Units %]]&lt;=$O$8,$N$8,$N$9))</f>
        <v>A</v>
      </c>
    </row>
    <row r="264" spans="2:12" x14ac:dyDescent="0.25">
      <c r="B264" s="1">
        <v>258</v>
      </c>
      <c r="C264" t="s">
        <v>258</v>
      </c>
      <c r="D264" s="2">
        <v>123.5</v>
      </c>
      <c r="E264" s="15">
        <v>26</v>
      </c>
      <c r="F264" s="14">
        <f>inventory[[#This Row],[Unit Cost]]*inventory[[#This Row],['# Units]]</f>
        <v>3211</v>
      </c>
      <c r="G264" s="8">
        <f>_xlfn.RANK.EQ(inventory[[#This Row],[Total Cost]],inventory[Total Cost],0)</f>
        <v>200</v>
      </c>
      <c r="H264" s="8">
        <f>SUMIFS(inventory['# Units],inventory[Rank],"&lt;="&amp;inventory[[#This Row],['#]])</f>
        <v>6299</v>
      </c>
      <c r="I264" s="9">
        <f>inventory[[#This Row],[c Units]]/MAX(inventory[c Units])</f>
        <v>7.646459006045303E-2</v>
      </c>
      <c r="J264" s="10">
        <f>SUMIFS(inventory[Total Cost],inventory[Rank],"&lt;="&amp;inventory[[#This Row],['#]])</f>
        <v>1959444.4999999991</v>
      </c>
      <c r="K264" s="9">
        <f>inventory[[#This Row],[c Cost]]/MAX(inventory[c Cost])</f>
        <v>0.74016558571854885</v>
      </c>
      <c r="L264" s="11" t="str">
        <f>IF(inventory[[#This Row],[c Units %]]&lt;=$O$7,$N$7,IF(inventory[[#This Row],[c Units %]]&lt;=$O$8,$N$8,$N$9))</f>
        <v>A</v>
      </c>
    </row>
    <row r="265" spans="2:12" x14ac:dyDescent="0.25">
      <c r="B265" s="1">
        <v>259</v>
      </c>
      <c r="C265" t="s">
        <v>259</v>
      </c>
      <c r="D265" s="2">
        <v>124.5</v>
      </c>
      <c r="E265" s="15">
        <v>13</v>
      </c>
      <c r="F265" s="14">
        <f>inventory[[#This Row],[Unit Cost]]*inventory[[#This Row],['# Units]]</f>
        <v>1618.5</v>
      </c>
      <c r="G265" s="8">
        <f>_xlfn.RANK.EQ(inventory[[#This Row],[Total Cost]],inventory[Total Cost],0)</f>
        <v>332</v>
      </c>
      <c r="H265" s="8">
        <f>SUMIFS(inventory['# Units],inventory[Rank],"&lt;="&amp;inventory[[#This Row],['#]])</f>
        <v>6307</v>
      </c>
      <c r="I265" s="9">
        <f>inventory[[#This Row],[c Units]]/MAX(inventory[c Units])</f>
        <v>7.6561703367403922E-2</v>
      </c>
      <c r="J265" s="10">
        <f>SUMIFS(inventory[Total Cost],inventory[Rank],"&lt;="&amp;inventory[[#This Row],['#]])</f>
        <v>1961731.699999999</v>
      </c>
      <c r="K265" s="9">
        <f>inventory[[#This Row],[c Cost]]/MAX(inventory[c Cost])</f>
        <v>0.74102955850657914</v>
      </c>
      <c r="L265" s="11" t="str">
        <f>IF(inventory[[#This Row],[c Units %]]&lt;=$O$7,$N$7,IF(inventory[[#This Row],[c Units %]]&lt;=$O$8,$N$8,$N$9))</f>
        <v>A</v>
      </c>
    </row>
    <row r="266" spans="2:12" x14ac:dyDescent="0.25">
      <c r="B266" s="1">
        <v>260</v>
      </c>
      <c r="C266" t="s">
        <v>260</v>
      </c>
      <c r="D266" s="2">
        <v>115.4</v>
      </c>
      <c r="E266" s="15">
        <v>24</v>
      </c>
      <c r="F266" s="14">
        <f>inventory[[#This Row],[Unit Cost]]*inventory[[#This Row],['# Units]]</f>
        <v>2769.6000000000004</v>
      </c>
      <c r="G266" s="8">
        <f>_xlfn.RANK.EQ(inventory[[#This Row],[Total Cost]],inventory[Total Cost],0)</f>
        <v>231</v>
      </c>
      <c r="H266" s="8">
        <f>SUMIFS(inventory['# Units],inventory[Rank],"&lt;="&amp;inventory[[#This Row],['#]])</f>
        <v>6315</v>
      </c>
      <c r="I266" s="9">
        <f>inventory[[#This Row],[c Units]]/MAX(inventory[c Units])</f>
        <v>7.6658816674354799E-2</v>
      </c>
      <c r="J266" s="10">
        <f>SUMIFS(inventory[Total Cost],inventory[Rank],"&lt;="&amp;inventory[[#This Row],['#]])</f>
        <v>1964017.2999999991</v>
      </c>
      <c r="K266" s="9">
        <f>inventory[[#This Row],[c Cost]]/MAX(inventory[c Cost])</f>
        <v>0.74189292690650999</v>
      </c>
      <c r="L266" s="11" t="str">
        <f>IF(inventory[[#This Row],[c Units %]]&lt;=$O$7,$N$7,IF(inventory[[#This Row],[c Units %]]&lt;=$O$8,$N$8,$N$9))</f>
        <v>A</v>
      </c>
    </row>
    <row r="267" spans="2:12" x14ac:dyDescent="0.25">
      <c r="B267" s="1">
        <v>261</v>
      </c>
      <c r="C267" t="s">
        <v>261</v>
      </c>
      <c r="D267" s="2">
        <v>111.9</v>
      </c>
      <c r="E267" s="15">
        <v>10</v>
      </c>
      <c r="F267" s="14">
        <f>inventory[[#This Row],[Unit Cost]]*inventory[[#This Row],['# Units]]</f>
        <v>1119</v>
      </c>
      <c r="G267" s="8">
        <f>_xlfn.RANK.EQ(inventory[[#This Row],[Total Cost]],inventory[Total Cost],0)</f>
        <v>434</v>
      </c>
      <c r="H267" s="8">
        <f>SUMIFS(inventory['# Units],inventory[Rank],"&lt;="&amp;inventory[[#This Row],['#]])</f>
        <v>6348</v>
      </c>
      <c r="I267" s="9">
        <f>inventory[[#This Row],[c Units]]/MAX(inventory[c Units])</f>
        <v>7.7059409065527204E-2</v>
      </c>
      <c r="J267" s="10">
        <f>SUMIFS(inventory[Total Cost],inventory[Rank],"&lt;="&amp;inventory[[#This Row],['#]])</f>
        <v>1966287.699999999</v>
      </c>
      <c r="K267" s="9">
        <f>inventory[[#This Row],[c Cost]]/MAX(inventory[c Cost])</f>
        <v>0.74275055361949693</v>
      </c>
      <c r="L267" s="11" t="str">
        <f>IF(inventory[[#This Row],[c Units %]]&lt;=$O$7,$N$7,IF(inventory[[#This Row],[c Units %]]&lt;=$O$8,$N$8,$N$9))</f>
        <v>A</v>
      </c>
    </row>
    <row r="268" spans="2:12" x14ac:dyDescent="0.25">
      <c r="B268" s="1">
        <v>262</v>
      </c>
      <c r="C268" t="s">
        <v>262</v>
      </c>
      <c r="D268" s="2">
        <v>113</v>
      </c>
      <c r="E268" s="15">
        <v>16</v>
      </c>
      <c r="F268" s="14">
        <f>inventory[[#This Row],[Unit Cost]]*inventory[[#This Row],['# Units]]</f>
        <v>1808</v>
      </c>
      <c r="G268" s="8">
        <f>_xlfn.RANK.EQ(inventory[[#This Row],[Total Cost]],inventory[Total Cost],0)</f>
        <v>302</v>
      </c>
      <c r="H268" s="8">
        <f>SUMIFS(inventory['# Units],inventory[Rank],"&lt;="&amp;inventory[[#This Row],['#]])</f>
        <v>6371</v>
      </c>
      <c r="I268" s="9">
        <f>inventory[[#This Row],[c Units]]/MAX(inventory[c Units])</f>
        <v>7.7338609823010995E-2</v>
      </c>
      <c r="J268" s="10">
        <f>SUMIFS(inventory[Total Cost],inventory[Rank],"&lt;="&amp;inventory[[#This Row],['#]])</f>
        <v>1968553.199999999</v>
      </c>
      <c r="K268" s="9">
        <f>inventory[[#This Row],[c Cost]]/MAX(inventory[c Cost])</f>
        <v>0.74360632939392957</v>
      </c>
      <c r="L268" s="11" t="str">
        <f>IF(inventory[[#This Row],[c Units %]]&lt;=$O$7,$N$7,IF(inventory[[#This Row],[c Units %]]&lt;=$O$8,$N$8,$N$9))</f>
        <v>A</v>
      </c>
    </row>
    <row r="269" spans="2:12" x14ac:dyDescent="0.25">
      <c r="B269" s="1">
        <v>263</v>
      </c>
      <c r="C269" t="s">
        <v>263</v>
      </c>
      <c r="D269" s="2">
        <v>117.6</v>
      </c>
      <c r="E269" s="15">
        <v>25</v>
      </c>
      <c r="F269" s="14">
        <f>inventory[[#This Row],[Unit Cost]]*inventory[[#This Row],['# Units]]</f>
        <v>2940</v>
      </c>
      <c r="G269" s="8">
        <f>_xlfn.RANK.EQ(inventory[[#This Row],[Total Cost]],inventory[Total Cost],0)</f>
        <v>219</v>
      </c>
      <c r="H269" s="8">
        <f>SUMIFS(inventory['# Units],inventory[Rank],"&lt;="&amp;inventory[[#This Row],['#]])</f>
        <v>6387</v>
      </c>
      <c r="I269" s="9">
        <f>inventory[[#This Row],[c Units]]/MAX(inventory[c Units])</f>
        <v>7.7532836436912764E-2</v>
      </c>
      <c r="J269" s="10">
        <f>SUMIFS(inventory[Total Cost],inventory[Rank],"&lt;="&amp;inventory[[#This Row],['#]])</f>
        <v>1970804.399999999</v>
      </c>
      <c r="K269" s="9">
        <f>inventory[[#This Row],[c Cost]]/MAX(inventory[c Cost])</f>
        <v>0.74445670344972426</v>
      </c>
      <c r="L269" s="11" t="str">
        <f>IF(inventory[[#This Row],[c Units %]]&lt;=$O$7,$N$7,IF(inventory[[#This Row],[c Units %]]&lt;=$O$8,$N$8,$N$9))</f>
        <v>A</v>
      </c>
    </row>
    <row r="270" spans="2:12" x14ac:dyDescent="0.25">
      <c r="B270" s="1">
        <v>264</v>
      </c>
      <c r="C270" t="s">
        <v>264</v>
      </c>
      <c r="D270" s="2">
        <v>96.3</v>
      </c>
      <c r="E270" s="15">
        <v>5</v>
      </c>
      <c r="F270" s="14">
        <f>inventory[[#This Row],[Unit Cost]]*inventory[[#This Row],['# Units]]</f>
        <v>481.5</v>
      </c>
      <c r="G270" s="8">
        <f>_xlfn.RANK.EQ(inventory[[#This Row],[Total Cost]],inventory[Total Cost],0)</f>
        <v>669</v>
      </c>
      <c r="H270" s="8">
        <f>SUMIFS(inventory['# Units],inventory[Rank],"&lt;="&amp;inventory[[#This Row],['#]])</f>
        <v>6401</v>
      </c>
      <c r="I270" s="9">
        <f>inventory[[#This Row],[c Units]]/MAX(inventory[c Units])</f>
        <v>7.7702784724076823E-2</v>
      </c>
      <c r="J270" s="10">
        <f>SUMIFS(inventory[Total Cost],inventory[Rank],"&lt;="&amp;inventory[[#This Row],['#]])</f>
        <v>1973054.199999999</v>
      </c>
      <c r="K270" s="9">
        <f>inventory[[#This Row],[c Cost]]/MAX(inventory[c Cost])</f>
        <v>0.74530654866593204</v>
      </c>
      <c r="L270" s="11" t="str">
        <f>IF(inventory[[#This Row],[c Units %]]&lt;=$O$7,$N$7,IF(inventory[[#This Row],[c Units %]]&lt;=$O$8,$N$8,$N$9))</f>
        <v>A</v>
      </c>
    </row>
    <row r="271" spans="2:12" x14ac:dyDescent="0.25">
      <c r="B271" s="1">
        <v>265</v>
      </c>
      <c r="C271" t="s">
        <v>265</v>
      </c>
      <c r="D271" s="2">
        <v>116.6</v>
      </c>
      <c r="E271" s="15">
        <v>29</v>
      </c>
      <c r="F271" s="14">
        <f>inventory[[#This Row],[Unit Cost]]*inventory[[#This Row],['# Units]]</f>
        <v>3381.3999999999996</v>
      </c>
      <c r="G271" s="8">
        <f>_xlfn.RANK.EQ(inventory[[#This Row],[Total Cost]],inventory[Total Cost],0)</f>
        <v>189</v>
      </c>
      <c r="H271" s="8">
        <f>SUMIFS(inventory['# Units],inventory[Rank],"&lt;="&amp;inventory[[#This Row],['#]])</f>
        <v>6424</v>
      </c>
      <c r="I271" s="9">
        <f>inventory[[#This Row],[c Units]]/MAX(inventory[c Units])</f>
        <v>7.7981985481560614E-2</v>
      </c>
      <c r="J271" s="10">
        <f>SUMIFS(inventory[Total Cost],inventory[Rank],"&lt;="&amp;inventory[[#This Row],['#]])</f>
        <v>1975301.2999999991</v>
      </c>
      <c r="K271" s="9">
        <f>inventory[[#This Row],[c Cost]]/MAX(inventory[c Cost])</f>
        <v>0.7461553739772222</v>
      </c>
      <c r="L271" s="11" t="str">
        <f>IF(inventory[[#This Row],[c Units %]]&lt;=$O$7,$N$7,IF(inventory[[#This Row],[c Units %]]&lt;=$O$8,$N$8,$N$9))</f>
        <v>A</v>
      </c>
    </row>
    <row r="272" spans="2:12" x14ac:dyDescent="0.25">
      <c r="B272" s="1">
        <v>266</v>
      </c>
      <c r="C272" t="s">
        <v>266</v>
      </c>
      <c r="D272" s="2">
        <v>89.8</v>
      </c>
      <c r="E272" s="15">
        <v>6</v>
      </c>
      <c r="F272" s="14">
        <f>inventory[[#This Row],[Unit Cost]]*inventory[[#This Row],['# Units]]</f>
        <v>538.79999999999995</v>
      </c>
      <c r="G272" s="8">
        <f>_xlfn.RANK.EQ(inventory[[#This Row],[Total Cost]],inventory[Total Cost],0)</f>
        <v>629</v>
      </c>
      <c r="H272" s="8">
        <f>SUMIFS(inventory['# Units],inventory[Rank],"&lt;="&amp;inventory[[#This Row],['#]])</f>
        <v>6432</v>
      </c>
      <c r="I272" s="9">
        <f>inventory[[#This Row],[c Units]]/MAX(inventory[c Units])</f>
        <v>7.8079098788511492E-2</v>
      </c>
      <c r="J272" s="10">
        <f>SUMIFS(inventory[Total Cost],inventory[Rank],"&lt;="&amp;inventory[[#This Row],['#]])</f>
        <v>1977544.4999999991</v>
      </c>
      <c r="K272" s="9">
        <f>inventory[[#This Row],[c Cost]]/MAX(inventory[c Cost])</f>
        <v>0.74700272609252005</v>
      </c>
      <c r="L272" s="11" t="str">
        <f>IF(inventory[[#This Row],[c Units %]]&lt;=$O$7,$N$7,IF(inventory[[#This Row],[c Units %]]&lt;=$O$8,$N$8,$N$9))</f>
        <v>A</v>
      </c>
    </row>
    <row r="273" spans="2:12" x14ac:dyDescent="0.25">
      <c r="B273" s="1">
        <v>267</v>
      </c>
      <c r="C273" t="s">
        <v>267</v>
      </c>
      <c r="D273" s="2">
        <v>118.7</v>
      </c>
      <c r="E273" s="15">
        <v>27</v>
      </c>
      <c r="F273" s="14">
        <f>inventory[[#This Row],[Unit Cost]]*inventory[[#This Row],['# Units]]</f>
        <v>3204.9</v>
      </c>
      <c r="G273" s="8">
        <f>_xlfn.RANK.EQ(inventory[[#This Row],[Total Cost]],inventory[Total Cost],0)</f>
        <v>202</v>
      </c>
      <c r="H273" s="8">
        <f>SUMIFS(inventory['# Units],inventory[Rank],"&lt;="&amp;inventory[[#This Row],['#]])</f>
        <v>6445</v>
      </c>
      <c r="I273" s="9">
        <f>inventory[[#This Row],[c Units]]/MAX(inventory[c Units])</f>
        <v>7.8236907912306683E-2</v>
      </c>
      <c r="J273" s="10">
        <f>SUMIFS(inventory[Total Cost],inventory[Rank],"&lt;="&amp;inventory[[#This Row],['#]])</f>
        <v>1979763.5999999992</v>
      </c>
      <c r="K273" s="9">
        <f>inventory[[#This Row],[c Cost]]/MAX(inventory[c Cost])</f>
        <v>0.74784097461207144</v>
      </c>
      <c r="L273" s="11" t="str">
        <f>IF(inventory[[#This Row],[c Units %]]&lt;=$O$7,$N$7,IF(inventory[[#This Row],[c Units %]]&lt;=$O$8,$N$8,$N$9))</f>
        <v>A</v>
      </c>
    </row>
    <row r="274" spans="2:12" x14ac:dyDescent="0.25">
      <c r="B274" s="1">
        <v>268</v>
      </c>
      <c r="C274" t="s">
        <v>268</v>
      </c>
      <c r="D274" s="2">
        <v>118.9</v>
      </c>
      <c r="E274" s="15">
        <v>17</v>
      </c>
      <c r="F274" s="14">
        <f>inventory[[#This Row],[Unit Cost]]*inventory[[#This Row],['# Units]]</f>
        <v>2021.3000000000002</v>
      </c>
      <c r="G274" s="8">
        <f>_xlfn.RANK.EQ(inventory[[#This Row],[Total Cost]],inventory[Total Cost],0)</f>
        <v>282</v>
      </c>
      <c r="H274" s="8">
        <f>SUMIFS(inventory['# Units],inventory[Rank],"&lt;="&amp;inventory[[#This Row],['#]])</f>
        <v>6469</v>
      </c>
      <c r="I274" s="9">
        <f>inventory[[#This Row],[c Units]]/MAX(inventory[c Units])</f>
        <v>7.8528247833159343E-2</v>
      </c>
      <c r="J274" s="10">
        <f>SUMIFS(inventory[Total Cost],inventory[Rank],"&lt;="&amp;inventory[[#This Row],['#]])</f>
        <v>1981969.1999999993</v>
      </c>
      <c r="K274" s="9">
        <f>inventory[[#This Row],[c Cost]]/MAX(inventory[c Cost])</f>
        <v>0.74867412360703456</v>
      </c>
      <c r="L274" s="11" t="str">
        <f>IF(inventory[[#This Row],[c Units %]]&lt;=$O$7,$N$7,IF(inventory[[#This Row],[c Units %]]&lt;=$O$8,$N$8,$N$9))</f>
        <v>A</v>
      </c>
    </row>
    <row r="275" spans="2:12" x14ac:dyDescent="0.25">
      <c r="B275" s="1">
        <v>269</v>
      </c>
      <c r="C275" t="s">
        <v>269</v>
      </c>
      <c r="D275" s="2">
        <v>112.1</v>
      </c>
      <c r="E275" s="15">
        <v>13</v>
      </c>
      <c r="F275" s="14">
        <f>inventory[[#This Row],[Unit Cost]]*inventory[[#This Row],['# Units]]</f>
        <v>1457.3</v>
      </c>
      <c r="G275" s="8">
        <f>_xlfn.RANK.EQ(inventory[[#This Row],[Total Cost]],inventory[Total Cost],0)</f>
        <v>362</v>
      </c>
      <c r="H275" s="8">
        <f>SUMIFS(inventory['# Units],inventory[Rank],"&lt;="&amp;inventory[[#This Row],['#]])</f>
        <v>6488</v>
      </c>
      <c r="I275" s="9">
        <f>inventory[[#This Row],[c Units]]/MAX(inventory[c Units])</f>
        <v>7.8758891937167688E-2</v>
      </c>
      <c r="J275" s="10">
        <f>SUMIFS(inventory[Total Cost],inventory[Rank],"&lt;="&amp;inventory[[#This Row],['#]])</f>
        <v>1984123.7999999993</v>
      </c>
      <c r="K275" s="9">
        <f>inventory[[#This Row],[c Cost]]/MAX(inventory[c Cost])</f>
        <v>0.74948800773133062</v>
      </c>
      <c r="L275" s="11" t="str">
        <f>IF(inventory[[#This Row],[c Units %]]&lt;=$O$7,$N$7,IF(inventory[[#This Row],[c Units %]]&lt;=$O$8,$N$8,$N$9))</f>
        <v>A</v>
      </c>
    </row>
    <row r="276" spans="2:12" x14ac:dyDescent="0.25">
      <c r="B276" s="1">
        <v>270</v>
      </c>
      <c r="C276" t="s">
        <v>270</v>
      </c>
      <c r="D276" s="2">
        <v>115.7</v>
      </c>
      <c r="E276" s="15">
        <v>12</v>
      </c>
      <c r="F276" s="14">
        <f>inventory[[#This Row],[Unit Cost]]*inventory[[#This Row],['# Units]]</f>
        <v>1388.4</v>
      </c>
      <c r="G276" s="8">
        <f>_xlfn.RANK.EQ(inventory[[#This Row],[Total Cost]],inventory[Total Cost],0)</f>
        <v>377</v>
      </c>
      <c r="H276" s="8">
        <f>SUMIFS(inventory['# Units],inventory[Rank],"&lt;="&amp;inventory[[#This Row],['#]])</f>
        <v>6511</v>
      </c>
      <c r="I276" s="9">
        <f>inventory[[#This Row],[c Units]]/MAX(inventory[c Units])</f>
        <v>7.9038092694651479E-2</v>
      </c>
      <c r="J276" s="10">
        <f>SUMIFS(inventory[Total Cost],inventory[Rank],"&lt;="&amp;inventory[[#This Row],['#]])</f>
        <v>1986253.5999999994</v>
      </c>
      <c r="K276" s="9">
        <f>inventory[[#This Row],[c Cost]]/MAX(inventory[c Cost])</f>
        <v>0.7502925238400866</v>
      </c>
      <c r="L276" s="11" t="str">
        <f>IF(inventory[[#This Row],[c Units %]]&lt;=$O$7,$N$7,IF(inventory[[#This Row],[c Units %]]&lt;=$O$8,$N$8,$N$9))</f>
        <v>A</v>
      </c>
    </row>
    <row r="277" spans="2:12" x14ac:dyDescent="0.25">
      <c r="B277" s="1">
        <v>271</v>
      </c>
      <c r="C277" t="s">
        <v>271</v>
      </c>
      <c r="D277" s="2">
        <v>117.7</v>
      </c>
      <c r="E277" s="15">
        <v>18</v>
      </c>
      <c r="F277" s="14">
        <f>inventory[[#This Row],[Unit Cost]]*inventory[[#This Row],['# Units]]</f>
        <v>2118.6</v>
      </c>
      <c r="G277" s="8">
        <f>_xlfn.RANK.EQ(inventory[[#This Row],[Total Cost]],inventory[Total Cost],0)</f>
        <v>273</v>
      </c>
      <c r="H277" s="8">
        <f>SUMIFS(inventory['# Units],inventory[Rank],"&lt;="&amp;inventory[[#This Row],['#]])</f>
        <v>6549</v>
      </c>
      <c r="I277" s="9">
        <f>inventory[[#This Row],[c Units]]/MAX(inventory[c Units])</f>
        <v>7.9499380902668185E-2</v>
      </c>
      <c r="J277" s="10">
        <f>SUMIFS(inventory[Total Cost],inventory[Rank],"&lt;="&amp;inventory[[#This Row],['#]])</f>
        <v>1988373.9999999993</v>
      </c>
      <c r="K277" s="9">
        <f>inventory[[#This Row],[c Cost]]/MAX(inventory[c Cost])</f>
        <v>0.75109348916875884</v>
      </c>
      <c r="L277" s="11" t="str">
        <f>IF(inventory[[#This Row],[c Units %]]&lt;=$O$7,$N$7,IF(inventory[[#This Row],[c Units %]]&lt;=$O$8,$N$8,$N$9))</f>
        <v>A</v>
      </c>
    </row>
    <row r="278" spans="2:12" x14ac:dyDescent="0.25">
      <c r="B278" s="1">
        <v>272</v>
      </c>
      <c r="C278" t="s">
        <v>272</v>
      </c>
      <c r="D278" s="2">
        <v>107.8</v>
      </c>
      <c r="E278" s="15">
        <v>13</v>
      </c>
      <c r="F278" s="14">
        <f>inventory[[#This Row],[Unit Cost]]*inventory[[#This Row],['# Units]]</f>
        <v>1401.3999999999999</v>
      </c>
      <c r="G278" s="8">
        <f>_xlfn.RANK.EQ(inventory[[#This Row],[Total Cost]],inventory[Total Cost],0)</f>
        <v>374</v>
      </c>
      <c r="H278" s="8">
        <f>SUMIFS(inventory['# Units],inventory[Rank],"&lt;="&amp;inventory[[#This Row],['#]])</f>
        <v>6573</v>
      </c>
      <c r="I278" s="9">
        <f>inventory[[#This Row],[c Units]]/MAX(inventory[c Units])</f>
        <v>7.9790720823520844E-2</v>
      </c>
      <c r="J278" s="10">
        <f>SUMIFS(inventory[Total Cost],inventory[Rank],"&lt;="&amp;inventory[[#This Row],['#]])</f>
        <v>1990493.1999999993</v>
      </c>
      <c r="K278" s="9">
        <f>inventory[[#This Row],[c Cost]]/MAX(inventory[c Cost])</f>
        <v>0.75189400120635663</v>
      </c>
      <c r="L278" s="11" t="str">
        <f>IF(inventory[[#This Row],[c Units %]]&lt;=$O$7,$N$7,IF(inventory[[#This Row],[c Units %]]&lt;=$O$8,$N$8,$N$9))</f>
        <v>A</v>
      </c>
    </row>
    <row r="279" spans="2:12" x14ac:dyDescent="0.25">
      <c r="B279" s="1">
        <v>273</v>
      </c>
      <c r="C279" t="s">
        <v>273</v>
      </c>
      <c r="D279" s="2">
        <v>107.4</v>
      </c>
      <c r="E279" s="15">
        <v>18</v>
      </c>
      <c r="F279" s="14">
        <f>inventory[[#This Row],[Unit Cost]]*inventory[[#This Row],['# Units]]</f>
        <v>1933.2</v>
      </c>
      <c r="G279" s="8">
        <f>_xlfn.RANK.EQ(inventory[[#This Row],[Total Cost]],inventory[Total Cost],0)</f>
        <v>290</v>
      </c>
      <c r="H279" s="8">
        <f>SUMIFS(inventory['# Units],inventory[Rank],"&lt;="&amp;inventory[[#This Row],['#]])</f>
        <v>6591</v>
      </c>
      <c r="I279" s="9">
        <f>inventory[[#This Row],[c Units]]/MAX(inventory[c Units])</f>
        <v>8.0009225764160335E-2</v>
      </c>
      <c r="J279" s="10">
        <f>SUMIFS(inventory[Total Cost],inventory[Rank],"&lt;="&amp;inventory[[#This Row],['#]])</f>
        <v>1992611.7999999993</v>
      </c>
      <c r="K279" s="9">
        <f>inventory[[#This Row],[c Cost]]/MAX(inventory[c Cost])</f>
        <v>0.75269428659841719</v>
      </c>
      <c r="L279" s="11" t="str">
        <f>IF(inventory[[#This Row],[c Units %]]&lt;=$O$7,$N$7,IF(inventory[[#This Row],[c Units %]]&lt;=$O$8,$N$8,$N$9))</f>
        <v>A</v>
      </c>
    </row>
    <row r="280" spans="2:12" x14ac:dyDescent="0.25">
      <c r="B280" s="1">
        <v>274</v>
      </c>
      <c r="C280" t="s">
        <v>274</v>
      </c>
      <c r="D280" s="2">
        <v>114.5</v>
      </c>
      <c r="E280" s="15">
        <v>21</v>
      </c>
      <c r="F280" s="14">
        <f>inventory[[#This Row],[Unit Cost]]*inventory[[#This Row],['# Units]]</f>
        <v>2404.5</v>
      </c>
      <c r="G280" s="8">
        <f>_xlfn.RANK.EQ(inventory[[#This Row],[Total Cost]],inventory[Total Cost],0)</f>
        <v>248</v>
      </c>
      <c r="H280" s="8">
        <f>SUMIFS(inventory['# Units],inventory[Rank],"&lt;="&amp;inventory[[#This Row],['#]])</f>
        <v>6613</v>
      </c>
      <c r="I280" s="9">
        <f>inventory[[#This Row],[c Units]]/MAX(inventory[c Units])</f>
        <v>8.0276287358275272E-2</v>
      </c>
      <c r="J280" s="10">
        <f>SUMIFS(inventory[Total Cost],inventory[Rank],"&lt;="&amp;inventory[[#This Row],['#]])</f>
        <v>1994723.7999999993</v>
      </c>
      <c r="K280" s="9">
        <f>inventory[[#This Row],[c Cost]]/MAX(inventory[c Cost])</f>
        <v>0.75349207888956782</v>
      </c>
      <c r="L280" s="11" t="str">
        <f>IF(inventory[[#This Row],[c Units %]]&lt;=$O$7,$N$7,IF(inventory[[#This Row],[c Units %]]&lt;=$O$8,$N$8,$N$9))</f>
        <v>A</v>
      </c>
    </row>
    <row r="281" spans="2:12" x14ac:dyDescent="0.25">
      <c r="B281" s="1">
        <v>275</v>
      </c>
      <c r="C281" t="s">
        <v>275</v>
      </c>
      <c r="D281" s="2">
        <v>105.6</v>
      </c>
      <c r="E281" s="15">
        <v>12</v>
      </c>
      <c r="F281" s="14">
        <f>inventory[[#This Row],[Unit Cost]]*inventory[[#This Row],['# Units]]</f>
        <v>1267.1999999999998</v>
      </c>
      <c r="G281" s="8">
        <f>_xlfn.RANK.EQ(inventory[[#This Row],[Total Cost]],inventory[Total Cost],0)</f>
        <v>403</v>
      </c>
      <c r="H281" s="8">
        <f>SUMIFS(inventory['# Units],inventory[Rank],"&lt;="&amp;inventory[[#This Row],['#]])</f>
        <v>6641</v>
      </c>
      <c r="I281" s="9">
        <f>inventory[[#This Row],[c Units]]/MAX(inventory[c Units])</f>
        <v>8.0616183932603364E-2</v>
      </c>
      <c r="J281" s="10">
        <f>SUMIFS(inventory[Total Cost],inventory[Rank],"&lt;="&amp;inventory[[#This Row],['#]])</f>
        <v>1996834.9999999993</v>
      </c>
      <c r="K281" s="9">
        <f>inventory[[#This Row],[c Cost]]/MAX(inventory[c Cost])</f>
        <v>0.75428956898666877</v>
      </c>
      <c r="L281" s="11" t="str">
        <f>IF(inventory[[#This Row],[c Units %]]&lt;=$O$7,$N$7,IF(inventory[[#This Row],[c Units %]]&lt;=$O$8,$N$8,$N$9))</f>
        <v>A</v>
      </c>
    </row>
    <row r="282" spans="2:12" x14ac:dyDescent="0.25">
      <c r="B282" s="1">
        <v>276</v>
      </c>
      <c r="C282" t="s">
        <v>276</v>
      </c>
      <c r="D282" s="2">
        <v>113.3</v>
      </c>
      <c r="E282" s="15">
        <v>23</v>
      </c>
      <c r="F282" s="14">
        <f>inventory[[#This Row],[Unit Cost]]*inventory[[#This Row],['# Units]]</f>
        <v>2605.9</v>
      </c>
      <c r="G282" s="8">
        <f>_xlfn.RANK.EQ(inventory[[#This Row],[Total Cost]],inventory[Total Cost],0)</f>
        <v>239</v>
      </c>
      <c r="H282" s="8">
        <f>SUMIFS(inventory['# Units],inventory[Rank],"&lt;="&amp;inventory[[#This Row],['#]])</f>
        <v>6664</v>
      </c>
      <c r="I282" s="9">
        <f>inventory[[#This Row],[c Units]]/MAX(inventory[c Units])</f>
        <v>8.0895384690087155E-2</v>
      </c>
      <c r="J282" s="10">
        <f>SUMIFS(inventory[Total Cost],inventory[Rank],"&lt;="&amp;inventory[[#This Row],['#]])</f>
        <v>1998941.7999999993</v>
      </c>
      <c r="K282" s="9">
        <f>inventory[[#This Row],[c Cost]]/MAX(inventory[c Cost])</f>
        <v>0.75508539701649657</v>
      </c>
      <c r="L282" s="11" t="str">
        <f>IF(inventory[[#This Row],[c Units %]]&lt;=$O$7,$N$7,IF(inventory[[#This Row],[c Units %]]&lt;=$O$8,$N$8,$N$9))</f>
        <v>A</v>
      </c>
    </row>
    <row r="283" spans="2:12" x14ac:dyDescent="0.25">
      <c r="B283" s="1">
        <v>277</v>
      </c>
      <c r="C283" t="s">
        <v>277</v>
      </c>
      <c r="D283" s="2">
        <v>96.4</v>
      </c>
      <c r="E283" s="15">
        <v>24</v>
      </c>
      <c r="F283" s="14">
        <f>inventory[[#This Row],[Unit Cost]]*inventory[[#This Row],['# Units]]</f>
        <v>2313.6000000000004</v>
      </c>
      <c r="G283" s="8">
        <f>_xlfn.RANK.EQ(inventory[[#This Row],[Total Cost]],inventory[Total Cost],0)</f>
        <v>257</v>
      </c>
      <c r="H283" s="8">
        <f>SUMIFS(inventory['# Units],inventory[Rank],"&lt;="&amp;inventory[[#This Row],['#]])</f>
        <v>6690</v>
      </c>
      <c r="I283" s="9">
        <f>inventory[[#This Row],[c Units]]/MAX(inventory[c Units])</f>
        <v>8.1211002937677537E-2</v>
      </c>
      <c r="J283" s="10">
        <f>SUMIFS(inventory[Total Cost],inventory[Rank],"&lt;="&amp;inventory[[#This Row],['#]])</f>
        <v>2001039.9999999993</v>
      </c>
      <c r="K283" s="9">
        <f>inventory[[#This Row],[c Cost]]/MAX(inventory[c Cost])</f>
        <v>0.75587797646029031</v>
      </c>
      <c r="L283" s="11" t="str">
        <f>IF(inventory[[#This Row],[c Units %]]&lt;=$O$7,$N$7,IF(inventory[[#This Row],[c Units %]]&lt;=$O$8,$N$8,$N$9))</f>
        <v>A</v>
      </c>
    </row>
    <row r="284" spans="2:12" x14ac:dyDescent="0.25">
      <c r="B284" s="1">
        <v>278</v>
      </c>
      <c r="C284" t="s">
        <v>278</v>
      </c>
      <c r="D284" s="2">
        <v>108.5</v>
      </c>
      <c r="E284" s="15">
        <v>16</v>
      </c>
      <c r="F284" s="14">
        <f>inventory[[#This Row],[Unit Cost]]*inventory[[#This Row],['# Units]]</f>
        <v>1736</v>
      </c>
      <c r="G284" s="8">
        <f>_xlfn.RANK.EQ(inventory[[#This Row],[Total Cost]],inventory[Total Cost],0)</f>
        <v>311</v>
      </c>
      <c r="H284" s="8">
        <f>SUMIFS(inventory['# Units],inventory[Rank],"&lt;="&amp;inventory[[#This Row],['#]])</f>
        <v>6721</v>
      </c>
      <c r="I284" s="9">
        <f>inventory[[#This Row],[c Units]]/MAX(inventory[c Units])</f>
        <v>8.158731700211222E-2</v>
      </c>
      <c r="J284" s="10">
        <f>SUMIFS(inventory[Total Cost],inventory[Rank],"&lt;="&amp;inventory[[#This Row],['#]])</f>
        <v>2003126.2999999993</v>
      </c>
      <c r="K284" s="9">
        <f>inventory[[#This Row],[c Cost]]/MAX(inventory[c Cost])</f>
        <v>0.75666606076759502</v>
      </c>
      <c r="L284" s="11" t="str">
        <f>IF(inventory[[#This Row],[c Units %]]&lt;=$O$7,$N$7,IF(inventory[[#This Row],[c Units %]]&lt;=$O$8,$N$8,$N$9))</f>
        <v>A</v>
      </c>
    </row>
    <row r="285" spans="2:12" x14ac:dyDescent="0.25">
      <c r="B285" s="1">
        <v>279</v>
      </c>
      <c r="C285" t="s">
        <v>279</v>
      </c>
      <c r="D285" s="2">
        <v>112.1</v>
      </c>
      <c r="E285" s="15">
        <v>14</v>
      </c>
      <c r="F285" s="14">
        <f>inventory[[#This Row],[Unit Cost]]*inventory[[#This Row],['# Units]]</f>
        <v>1569.3999999999999</v>
      </c>
      <c r="G285" s="8">
        <f>_xlfn.RANK.EQ(inventory[[#This Row],[Total Cost]],inventory[Total Cost],0)</f>
        <v>343</v>
      </c>
      <c r="H285" s="8">
        <f>SUMIFS(inventory['# Units],inventory[Rank],"&lt;="&amp;inventory[[#This Row],['#]])</f>
        <v>6747</v>
      </c>
      <c r="I285" s="9">
        <f>inventory[[#This Row],[c Units]]/MAX(inventory[c Units])</f>
        <v>8.1902935249702588E-2</v>
      </c>
      <c r="J285" s="10">
        <f>SUMIFS(inventory[Total Cost],inventory[Rank],"&lt;="&amp;inventory[[#This Row],['#]])</f>
        <v>2005198.4999999993</v>
      </c>
      <c r="K285" s="9">
        <f>inventory[[#This Row],[c Cost]]/MAX(inventory[c Cost])</f>
        <v>0.75744881890477422</v>
      </c>
      <c r="L285" s="11" t="str">
        <f>IF(inventory[[#This Row],[c Units %]]&lt;=$O$7,$N$7,IF(inventory[[#This Row],[c Units %]]&lt;=$O$8,$N$8,$N$9))</f>
        <v>A</v>
      </c>
    </row>
    <row r="286" spans="2:12" x14ac:dyDescent="0.25">
      <c r="B286" s="1">
        <v>280</v>
      </c>
      <c r="C286" t="s">
        <v>280</v>
      </c>
      <c r="D286" s="2">
        <v>108.1</v>
      </c>
      <c r="E286" s="15">
        <v>14</v>
      </c>
      <c r="F286" s="14">
        <f>inventory[[#This Row],[Unit Cost]]*inventory[[#This Row],['# Units]]</f>
        <v>1513.3999999999999</v>
      </c>
      <c r="G286" s="8">
        <f>_xlfn.RANK.EQ(inventory[[#This Row],[Total Cost]],inventory[Total Cost],0)</f>
        <v>353</v>
      </c>
      <c r="H286" s="8">
        <f>SUMIFS(inventory['# Units],inventory[Rank],"&lt;="&amp;inventory[[#This Row],['#]])</f>
        <v>6795</v>
      </c>
      <c r="I286" s="9">
        <f>inventory[[#This Row],[c Units]]/MAX(inventory[c Units])</f>
        <v>8.2485615091407893E-2</v>
      </c>
      <c r="J286" s="10">
        <f>SUMIFS(inventory[Total Cost],inventory[Rank],"&lt;="&amp;inventory[[#This Row],['#]])</f>
        <v>2007267.2999999993</v>
      </c>
      <c r="K286" s="9">
        <f>inventory[[#This Row],[c Cost]]/MAX(inventory[c Cost])</f>
        <v>0.75823029271724229</v>
      </c>
      <c r="L286" s="11" t="str">
        <f>IF(inventory[[#This Row],[c Units %]]&lt;=$O$7,$N$7,IF(inventory[[#This Row],[c Units %]]&lt;=$O$8,$N$8,$N$9))</f>
        <v>A</v>
      </c>
    </row>
    <row r="287" spans="2:12" x14ac:dyDescent="0.25">
      <c r="B287" s="1">
        <v>281</v>
      </c>
      <c r="C287" t="s">
        <v>281</v>
      </c>
      <c r="D287" s="2">
        <v>107.5</v>
      </c>
      <c r="E287" s="15">
        <v>23</v>
      </c>
      <c r="F287" s="14">
        <f>inventory[[#This Row],[Unit Cost]]*inventory[[#This Row],['# Units]]</f>
        <v>2472.5</v>
      </c>
      <c r="G287" s="8">
        <f>_xlfn.RANK.EQ(inventory[[#This Row],[Total Cost]],inventory[Total Cost],0)</f>
        <v>245</v>
      </c>
      <c r="H287" s="8">
        <f>SUMIFS(inventory['# Units],inventory[Rank],"&lt;="&amp;inventory[[#This Row],['#]])</f>
        <v>6809</v>
      </c>
      <c r="I287" s="9">
        <f>inventory[[#This Row],[c Units]]/MAX(inventory[c Units])</f>
        <v>8.2655563378571953E-2</v>
      </c>
      <c r="J287" s="10">
        <f>SUMIFS(inventory[Total Cost],inventory[Rank],"&lt;="&amp;inventory[[#This Row],['#]])</f>
        <v>2009305.6999999993</v>
      </c>
      <c r="K287" s="9">
        <f>inventory[[#This Row],[c Cost]]/MAX(inventory[c Cost])</f>
        <v>0.75900028315582246</v>
      </c>
      <c r="L287" s="11" t="str">
        <f>IF(inventory[[#This Row],[c Units %]]&lt;=$O$7,$N$7,IF(inventory[[#This Row],[c Units %]]&lt;=$O$8,$N$8,$N$9))</f>
        <v>A</v>
      </c>
    </row>
    <row r="288" spans="2:12" x14ac:dyDescent="0.25">
      <c r="B288" s="1">
        <v>282</v>
      </c>
      <c r="C288" t="s">
        <v>282</v>
      </c>
      <c r="D288" s="2">
        <v>113.4</v>
      </c>
      <c r="E288" s="15">
        <v>19</v>
      </c>
      <c r="F288" s="14">
        <f>inventory[[#This Row],[Unit Cost]]*inventory[[#This Row],['# Units]]</f>
        <v>2154.6</v>
      </c>
      <c r="G288" s="8">
        <f>_xlfn.RANK.EQ(inventory[[#This Row],[Total Cost]],inventory[Total Cost],0)</f>
        <v>269</v>
      </c>
      <c r="H288" s="8">
        <f>SUMIFS(inventory['# Units],inventory[Rank],"&lt;="&amp;inventory[[#This Row],['#]])</f>
        <v>6826</v>
      </c>
      <c r="I288" s="9">
        <f>inventory[[#This Row],[c Units]]/MAX(inventory[c Units])</f>
        <v>8.2861929155842576E-2</v>
      </c>
      <c r="J288" s="10">
        <f>SUMIFS(inventory[Total Cost],inventory[Rank],"&lt;="&amp;inventory[[#This Row],['#]])</f>
        <v>2011326.9999999993</v>
      </c>
      <c r="K288" s="9">
        <f>inventory[[#This Row],[c Cost]]/MAX(inventory[c Cost])</f>
        <v>0.75976381419659089</v>
      </c>
      <c r="L288" s="11" t="str">
        <f>IF(inventory[[#This Row],[c Units %]]&lt;=$O$7,$N$7,IF(inventory[[#This Row],[c Units %]]&lt;=$O$8,$N$8,$N$9))</f>
        <v>A</v>
      </c>
    </row>
    <row r="289" spans="2:12" x14ac:dyDescent="0.25">
      <c r="B289" s="1">
        <v>283</v>
      </c>
      <c r="C289" t="s">
        <v>283</v>
      </c>
      <c r="D289" s="2">
        <v>113.6</v>
      </c>
      <c r="E289" s="15">
        <v>17</v>
      </c>
      <c r="F289" s="14">
        <f>inventory[[#This Row],[Unit Cost]]*inventory[[#This Row],['# Units]]</f>
        <v>1931.1999999999998</v>
      </c>
      <c r="G289" s="8">
        <f>_xlfn.RANK.EQ(inventory[[#This Row],[Total Cost]],inventory[Total Cost],0)</f>
        <v>291</v>
      </c>
      <c r="H289" s="8">
        <f>SUMIFS(inventory['# Units],inventory[Rank],"&lt;="&amp;inventory[[#This Row],['#]])</f>
        <v>6837</v>
      </c>
      <c r="I289" s="9">
        <f>inventory[[#This Row],[c Units]]/MAX(inventory[c Units])</f>
        <v>8.2995459952900044E-2</v>
      </c>
      <c r="J289" s="10">
        <f>SUMIFS(inventory[Total Cost],inventory[Rank],"&lt;="&amp;inventory[[#This Row],['#]])</f>
        <v>2013346.5999999994</v>
      </c>
      <c r="K289" s="9">
        <f>inventory[[#This Row],[c Cost]]/MAX(inventory[c Cost])</f>
        <v>0.76052670307500381</v>
      </c>
      <c r="L289" s="11" t="str">
        <f>IF(inventory[[#This Row],[c Units %]]&lt;=$O$7,$N$7,IF(inventory[[#This Row],[c Units %]]&lt;=$O$8,$N$8,$N$9))</f>
        <v>A</v>
      </c>
    </row>
    <row r="290" spans="2:12" x14ac:dyDescent="0.25">
      <c r="B290" s="1">
        <v>284</v>
      </c>
      <c r="C290" t="s">
        <v>284</v>
      </c>
      <c r="D290" s="2">
        <v>100.6</v>
      </c>
      <c r="E290" s="15">
        <v>14</v>
      </c>
      <c r="F290" s="14">
        <f>inventory[[#This Row],[Unit Cost]]*inventory[[#This Row],['# Units]]</f>
        <v>1408.3999999999999</v>
      </c>
      <c r="G290" s="8">
        <f>_xlfn.RANK.EQ(inventory[[#This Row],[Total Cost]],inventory[Total Cost],0)</f>
        <v>372</v>
      </c>
      <c r="H290" s="8">
        <f>SUMIFS(inventory['# Units],inventory[Rank],"&lt;="&amp;inventory[[#This Row],['#]])</f>
        <v>6862</v>
      </c>
      <c r="I290" s="9">
        <f>inventory[[#This Row],[c Units]]/MAX(inventory[c Units])</f>
        <v>8.3298939037121558E-2</v>
      </c>
      <c r="J290" s="10">
        <f>SUMIFS(inventory[Total Cost],inventory[Rank],"&lt;="&amp;inventory[[#This Row],['#]])</f>
        <v>2015356.5999999994</v>
      </c>
      <c r="K290" s="9">
        <f>inventory[[#This Row],[c Cost]]/MAX(inventory[c Cost])</f>
        <v>0.76128596562482043</v>
      </c>
      <c r="L290" s="11" t="str">
        <f>IF(inventory[[#This Row],[c Units %]]&lt;=$O$7,$N$7,IF(inventory[[#This Row],[c Units %]]&lt;=$O$8,$N$8,$N$9))</f>
        <v>A</v>
      </c>
    </row>
    <row r="291" spans="2:12" x14ac:dyDescent="0.25">
      <c r="B291" s="1">
        <v>285</v>
      </c>
      <c r="C291" t="s">
        <v>285</v>
      </c>
      <c r="D291" s="2">
        <v>103.7</v>
      </c>
      <c r="E291" s="15">
        <v>12</v>
      </c>
      <c r="F291" s="14">
        <f>inventory[[#This Row],[Unit Cost]]*inventory[[#This Row],['# Units]]</f>
        <v>1244.4000000000001</v>
      </c>
      <c r="G291" s="8">
        <f>_xlfn.RANK.EQ(inventory[[#This Row],[Total Cost]],inventory[Total Cost],0)</f>
        <v>405</v>
      </c>
      <c r="H291" s="8">
        <f>SUMIFS(inventory['# Units],inventory[Rank],"&lt;="&amp;inventory[[#This Row],['#]])</f>
        <v>6874</v>
      </c>
      <c r="I291" s="9">
        <f>inventory[[#This Row],[c Units]]/MAX(inventory[c Units])</f>
        <v>8.3444608997547895E-2</v>
      </c>
      <c r="J291" s="10">
        <f>SUMIFS(inventory[Total Cost],inventory[Rank],"&lt;="&amp;inventory[[#This Row],['#]])</f>
        <v>2017341.3999999994</v>
      </c>
      <c r="K291" s="9">
        <f>inventory[[#This Row],[c Cost]]/MAX(inventory[c Cost])</f>
        <v>0.7620357090620723</v>
      </c>
      <c r="L291" s="11" t="str">
        <f>IF(inventory[[#This Row],[c Units %]]&lt;=$O$7,$N$7,IF(inventory[[#This Row],[c Units %]]&lt;=$O$8,$N$8,$N$9))</f>
        <v>A</v>
      </c>
    </row>
    <row r="292" spans="2:12" x14ac:dyDescent="0.25">
      <c r="B292" s="1">
        <v>286</v>
      </c>
      <c r="C292" t="s">
        <v>286</v>
      </c>
      <c r="D292" s="2">
        <v>107.8</v>
      </c>
      <c r="E292" s="15">
        <v>10</v>
      </c>
      <c r="F292" s="14">
        <f>inventory[[#This Row],[Unit Cost]]*inventory[[#This Row],['# Units]]</f>
        <v>1078</v>
      </c>
      <c r="G292" s="8">
        <f>_xlfn.RANK.EQ(inventory[[#This Row],[Total Cost]],inventory[Total Cost],0)</f>
        <v>440</v>
      </c>
      <c r="H292" s="8">
        <f>SUMIFS(inventory['# Units],inventory[Rank],"&lt;="&amp;inventory[[#This Row],['#]])</f>
        <v>6882</v>
      </c>
      <c r="I292" s="9">
        <f>inventory[[#This Row],[c Units]]/MAX(inventory[c Units])</f>
        <v>8.3541722304498772E-2</v>
      </c>
      <c r="J292" s="10">
        <f>SUMIFS(inventory[Total Cost],inventory[Rank],"&lt;="&amp;inventory[[#This Row],['#]])</f>
        <v>2019318.9999999995</v>
      </c>
      <c r="K292" s="9">
        <f>inventory[[#This Row],[c Cost]]/MAX(inventory[c Cost])</f>
        <v>0.762782732752877</v>
      </c>
      <c r="L292" s="11" t="str">
        <f>IF(inventory[[#This Row],[c Units %]]&lt;=$O$7,$N$7,IF(inventory[[#This Row],[c Units %]]&lt;=$O$8,$N$8,$N$9))</f>
        <v>A</v>
      </c>
    </row>
    <row r="293" spans="2:12" x14ac:dyDescent="0.25">
      <c r="B293" s="1">
        <v>287</v>
      </c>
      <c r="C293" t="s">
        <v>287</v>
      </c>
      <c r="D293" s="2">
        <v>105.8</v>
      </c>
      <c r="E293" s="15">
        <v>10</v>
      </c>
      <c r="F293" s="14">
        <f>inventory[[#This Row],[Unit Cost]]*inventory[[#This Row],['# Units]]</f>
        <v>1058</v>
      </c>
      <c r="G293" s="8">
        <f>_xlfn.RANK.EQ(inventory[[#This Row],[Total Cost]],inventory[Total Cost],0)</f>
        <v>447</v>
      </c>
      <c r="H293" s="8">
        <f>SUMIFS(inventory['# Units],inventory[Rank],"&lt;="&amp;inventory[[#This Row],['#]])</f>
        <v>6896</v>
      </c>
      <c r="I293" s="9">
        <f>inventory[[#This Row],[c Units]]/MAX(inventory[c Units])</f>
        <v>8.3711670591662818E-2</v>
      </c>
      <c r="J293" s="10">
        <f>SUMIFS(inventory[Total Cost],inventory[Rank],"&lt;="&amp;inventory[[#This Row],['#]])</f>
        <v>2021295.7999999996</v>
      </c>
      <c r="K293" s="9">
        <f>inventory[[#This Row],[c Cost]]/MAX(inventory[c Cost])</f>
        <v>0.76352945424963214</v>
      </c>
      <c r="L293" s="11" t="str">
        <f>IF(inventory[[#This Row],[c Units %]]&lt;=$O$7,$N$7,IF(inventory[[#This Row],[c Units %]]&lt;=$O$8,$N$8,$N$9))</f>
        <v>A</v>
      </c>
    </row>
    <row r="294" spans="2:12" x14ac:dyDescent="0.25">
      <c r="B294" s="1">
        <v>288</v>
      </c>
      <c r="C294" t="s">
        <v>288</v>
      </c>
      <c r="D294" s="2">
        <v>77.400000000000006</v>
      </c>
      <c r="E294" s="15">
        <v>5</v>
      </c>
      <c r="F294" s="14">
        <f>inventory[[#This Row],[Unit Cost]]*inventory[[#This Row],['# Units]]</f>
        <v>387</v>
      </c>
      <c r="G294" s="8">
        <f>_xlfn.RANK.EQ(inventory[[#This Row],[Total Cost]],inventory[Total Cost],0)</f>
        <v>755</v>
      </c>
      <c r="H294" s="8">
        <f>SUMIFS(inventory['# Units],inventory[Rank],"&lt;="&amp;inventory[[#This Row],['#]])</f>
        <v>6915</v>
      </c>
      <c r="I294" s="9">
        <f>inventory[[#This Row],[c Units]]/MAX(inventory[c Units])</f>
        <v>8.3942314695671177E-2</v>
      </c>
      <c r="J294" s="10">
        <f>SUMIFS(inventory[Total Cost],inventory[Rank],"&lt;="&amp;inventory[[#This Row],['#]])</f>
        <v>2023271.7999999996</v>
      </c>
      <c r="K294" s="9">
        <f>inventory[[#This Row],[c Cost]]/MAX(inventory[c Cost])</f>
        <v>0.7642758735523375</v>
      </c>
      <c r="L294" s="11" t="str">
        <f>IF(inventory[[#This Row],[c Units %]]&lt;=$O$7,$N$7,IF(inventory[[#This Row],[c Units %]]&lt;=$O$8,$N$8,$N$9))</f>
        <v>A</v>
      </c>
    </row>
    <row r="295" spans="2:12" x14ac:dyDescent="0.25">
      <c r="B295" s="1">
        <v>289</v>
      </c>
      <c r="C295" t="s">
        <v>289</v>
      </c>
      <c r="D295" s="2">
        <v>98.5</v>
      </c>
      <c r="E295" s="15">
        <v>23</v>
      </c>
      <c r="F295" s="14">
        <f>inventory[[#This Row],[Unit Cost]]*inventory[[#This Row],['# Units]]</f>
        <v>2265.5</v>
      </c>
      <c r="G295" s="8">
        <f>_xlfn.RANK.EQ(inventory[[#This Row],[Total Cost]],inventory[Total Cost],0)</f>
        <v>262</v>
      </c>
      <c r="H295" s="8">
        <f>SUMIFS(inventory['# Units],inventory[Rank],"&lt;="&amp;inventory[[#This Row],['#]])</f>
        <v>6927</v>
      </c>
      <c r="I295" s="9">
        <f>inventory[[#This Row],[c Units]]/MAX(inventory[c Units])</f>
        <v>8.40879846560975E-2</v>
      </c>
      <c r="J295" s="10">
        <f>SUMIFS(inventory[Total Cost],inventory[Rank],"&lt;="&amp;inventory[[#This Row],['#]])</f>
        <v>2025215.7999999996</v>
      </c>
      <c r="K295" s="9">
        <f>inventory[[#This Row],[c Cost]]/MAX(inventory[c Cost])</f>
        <v>0.76501020509305573</v>
      </c>
      <c r="L295" s="11" t="str">
        <f>IF(inventory[[#This Row],[c Units %]]&lt;=$O$7,$N$7,IF(inventory[[#This Row],[c Units %]]&lt;=$O$8,$N$8,$N$9))</f>
        <v>A</v>
      </c>
    </row>
    <row r="296" spans="2:12" x14ac:dyDescent="0.25">
      <c r="B296" s="1">
        <v>290</v>
      </c>
      <c r="C296" t="s">
        <v>290</v>
      </c>
      <c r="D296" s="2">
        <v>106.8</v>
      </c>
      <c r="E296" s="15">
        <v>9</v>
      </c>
      <c r="F296" s="14">
        <f>inventory[[#This Row],[Unit Cost]]*inventory[[#This Row],['# Units]]</f>
        <v>961.19999999999993</v>
      </c>
      <c r="G296" s="8">
        <f>_xlfn.RANK.EQ(inventory[[#This Row],[Total Cost]],inventory[Total Cost],0)</f>
        <v>472</v>
      </c>
      <c r="H296" s="8">
        <f>SUMIFS(inventory['# Units],inventory[Rank],"&lt;="&amp;inventory[[#This Row],['#]])</f>
        <v>6945</v>
      </c>
      <c r="I296" s="9">
        <f>inventory[[#This Row],[c Units]]/MAX(inventory[c Units])</f>
        <v>8.4306489596736991E-2</v>
      </c>
      <c r="J296" s="10">
        <f>SUMIFS(inventory[Total Cost],inventory[Rank],"&lt;="&amp;inventory[[#This Row],['#]])</f>
        <v>2027148.9999999995</v>
      </c>
      <c r="K296" s="9">
        <f>inventory[[#This Row],[c Cost]]/MAX(inventory[c Cost])</f>
        <v>0.7657404570141032</v>
      </c>
      <c r="L296" s="11" t="str">
        <f>IF(inventory[[#This Row],[c Units %]]&lt;=$O$7,$N$7,IF(inventory[[#This Row],[c Units %]]&lt;=$O$8,$N$8,$N$9))</f>
        <v>A</v>
      </c>
    </row>
    <row r="297" spans="2:12" x14ac:dyDescent="0.25">
      <c r="B297" s="1">
        <v>291</v>
      </c>
      <c r="C297" t="s">
        <v>291</v>
      </c>
      <c r="D297" s="2">
        <v>97.6</v>
      </c>
      <c r="E297" s="15">
        <v>13</v>
      </c>
      <c r="F297" s="14">
        <f>inventory[[#This Row],[Unit Cost]]*inventory[[#This Row],['# Units]]</f>
        <v>1268.8</v>
      </c>
      <c r="G297" s="8">
        <f>_xlfn.RANK.EQ(inventory[[#This Row],[Total Cost]],inventory[Total Cost],0)</f>
        <v>402</v>
      </c>
      <c r="H297" s="8">
        <f>SUMIFS(inventory['# Units],inventory[Rank],"&lt;="&amp;inventory[[#This Row],['#]])</f>
        <v>6962</v>
      </c>
      <c r="I297" s="9">
        <f>inventory[[#This Row],[c Units]]/MAX(inventory[c Units])</f>
        <v>8.4512855374007628E-2</v>
      </c>
      <c r="J297" s="10">
        <f>SUMIFS(inventory[Total Cost],inventory[Rank],"&lt;="&amp;inventory[[#This Row],['#]])</f>
        <v>2029080.1999999995</v>
      </c>
      <c r="K297" s="9">
        <f>inventory[[#This Row],[c Cost]]/MAX(inventory[c Cost])</f>
        <v>0.76646995345002666</v>
      </c>
      <c r="L297" s="11" t="str">
        <f>IF(inventory[[#This Row],[c Units %]]&lt;=$O$7,$N$7,IF(inventory[[#This Row],[c Units %]]&lt;=$O$8,$N$8,$N$9))</f>
        <v>A</v>
      </c>
    </row>
    <row r="298" spans="2:12" x14ac:dyDescent="0.25">
      <c r="B298" s="1">
        <v>292</v>
      </c>
      <c r="C298" t="s">
        <v>292</v>
      </c>
      <c r="D298" s="2">
        <v>108.2</v>
      </c>
      <c r="E298" s="15">
        <v>32</v>
      </c>
      <c r="F298" s="14">
        <f>inventory[[#This Row],[Unit Cost]]*inventory[[#This Row],['# Units]]</f>
        <v>3462.4</v>
      </c>
      <c r="G298" s="8">
        <f>_xlfn.RANK.EQ(inventory[[#This Row],[Total Cost]],inventory[Total Cost],0)</f>
        <v>186</v>
      </c>
      <c r="H298" s="8">
        <f>SUMIFS(inventory['# Units],inventory[Rank],"&lt;="&amp;inventory[[#This Row],['#]])</f>
        <v>6988</v>
      </c>
      <c r="I298" s="9">
        <f>inventory[[#This Row],[c Units]]/MAX(inventory[c Units])</f>
        <v>8.4828473621597997E-2</v>
      </c>
      <c r="J298" s="10">
        <f>SUMIFS(inventory[Total Cost],inventory[Rank],"&lt;="&amp;inventory[[#This Row],['#]])</f>
        <v>2031006.7999999996</v>
      </c>
      <c r="K298" s="9">
        <f>inventory[[#This Row],[c Cost]]/MAX(inventory[c Cost])</f>
        <v>0.76719771227016442</v>
      </c>
      <c r="L298" s="11" t="str">
        <f>IF(inventory[[#This Row],[c Units %]]&lt;=$O$7,$N$7,IF(inventory[[#This Row],[c Units %]]&lt;=$O$8,$N$8,$N$9))</f>
        <v>A</v>
      </c>
    </row>
    <row r="299" spans="2:12" x14ac:dyDescent="0.25">
      <c r="B299" s="1">
        <v>293</v>
      </c>
      <c r="C299" t="s">
        <v>293</v>
      </c>
      <c r="D299" s="2">
        <v>97.4</v>
      </c>
      <c r="E299" s="15">
        <v>8</v>
      </c>
      <c r="F299" s="14">
        <f>inventory[[#This Row],[Unit Cost]]*inventory[[#This Row],['# Units]]</f>
        <v>779.2</v>
      </c>
      <c r="G299" s="8">
        <f>_xlfn.RANK.EQ(inventory[[#This Row],[Total Cost]],inventory[Total Cost],0)</f>
        <v>524</v>
      </c>
      <c r="H299" s="8">
        <f>SUMIFS(inventory['# Units],inventory[Rank],"&lt;="&amp;inventory[[#This Row],['#]])</f>
        <v>7023</v>
      </c>
      <c r="I299" s="9">
        <f>inventory[[#This Row],[c Units]]/MAX(inventory[c Units])</f>
        <v>8.5253344339508125E-2</v>
      </c>
      <c r="J299" s="10">
        <f>SUMIFS(inventory[Total Cost],inventory[Rank],"&lt;="&amp;inventory[[#This Row],['#]])</f>
        <v>2032907.2999999996</v>
      </c>
      <c r="K299" s="9">
        <f>inventory[[#This Row],[c Cost]]/MAX(inventory[c Cost])</f>
        <v>0.76791561200943137</v>
      </c>
      <c r="L299" s="11" t="str">
        <f>IF(inventory[[#This Row],[c Units %]]&lt;=$O$7,$N$7,IF(inventory[[#This Row],[c Units %]]&lt;=$O$8,$N$8,$N$9))</f>
        <v>A</v>
      </c>
    </row>
    <row r="300" spans="2:12" x14ac:dyDescent="0.25">
      <c r="B300" s="1">
        <v>294</v>
      </c>
      <c r="C300" t="s">
        <v>294</v>
      </c>
      <c r="D300" s="2">
        <v>108.2</v>
      </c>
      <c r="E300" s="15">
        <v>41</v>
      </c>
      <c r="F300" s="14">
        <f>inventory[[#This Row],[Unit Cost]]*inventory[[#This Row],['# Units]]</f>
        <v>4436.2</v>
      </c>
      <c r="G300" s="8">
        <f>_xlfn.RANK.EQ(inventory[[#This Row],[Total Cost]],inventory[Total Cost],0)</f>
        <v>147</v>
      </c>
      <c r="H300" s="8">
        <f>SUMIFS(inventory['# Units],inventory[Rank],"&lt;="&amp;inventory[[#This Row],['#]])</f>
        <v>7035</v>
      </c>
      <c r="I300" s="9">
        <f>inventory[[#This Row],[c Units]]/MAX(inventory[c Units])</f>
        <v>8.5399014299934448E-2</v>
      </c>
      <c r="J300" s="10">
        <f>SUMIFS(inventory[Total Cost],inventory[Rank],"&lt;="&amp;inventory[[#This Row],['#]])</f>
        <v>2034798.4999999995</v>
      </c>
      <c r="K300" s="9">
        <f>inventory[[#This Row],[c Cost]]/MAX(inventory[c Cost])</f>
        <v>0.76862999874287075</v>
      </c>
      <c r="L300" s="11" t="str">
        <f>IF(inventory[[#This Row],[c Units %]]&lt;=$O$7,$N$7,IF(inventory[[#This Row],[c Units %]]&lt;=$O$8,$N$8,$N$9))</f>
        <v>A</v>
      </c>
    </row>
    <row r="301" spans="2:12" x14ac:dyDescent="0.25">
      <c r="B301" s="1">
        <v>295</v>
      </c>
      <c r="C301" t="s">
        <v>295</v>
      </c>
      <c r="D301" s="2">
        <v>104.5</v>
      </c>
      <c r="E301" s="15">
        <v>31</v>
      </c>
      <c r="F301" s="14">
        <f>inventory[[#This Row],[Unit Cost]]*inventory[[#This Row],['# Units]]</f>
        <v>3239.5</v>
      </c>
      <c r="G301" s="8">
        <f>_xlfn.RANK.EQ(inventory[[#This Row],[Total Cost]],inventory[Total Cost],0)</f>
        <v>199</v>
      </c>
      <c r="H301" s="8">
        <f>SUMIFS(inventory['# Units],inventory[Rank],"&lt;="&amp;inventory[[#This Row],['#]])</f>
        <v>7064</v>
      </c>
      <c r="I301" s="9">
        <f>inventory[[#This Row],[c Units]]/MAX(inventory[c Units])</f>
        <v>8.5751050037631407E-2</v>
      </c>
      <c r="J301" s="10">
        <f>SUMIFS(inventory[Total Cost],inventory[Rank],"&lt;="&amp;inventory[[#This Row],['#]])</f>
        <v>2036686.3999999994</v>
      </c>
      <c r="K301" s="9">
        <f>inventory[[#This Row],[c Cost]]/MAX(inventory[c Cost])</f>
        <v>0.76934313892585526</v>
      </c>
      <c r="L301" s="11" t="str">
        <f>IF(inventory[[#This Row],[c Units %]]&lt;=$O$7,$N$7,IF(inventory[[#This Row],[c Units %]]&lt;=$O$8,$N$8,$N$9))</f>
        <v>A</v>
      </c>
    </row>
    <row r="302" spans="2:12" x14ac:dyDescent="0.25">
      <c r="B302" s="1">
        <v>296</v>
      </c>
      <c r="C302" t="s">
        <v>296</v>
      </c>
      <c r="D302" s="2">
        <v>63.9</v>
      </c>
      <c r="E302" s="15">
        <v>7</v>
      </c>
      <c r="F302" s="14">
        <f>inventory[[#This Row],[Unit Cost]]*inventory[[#This Row],['# Units]]</f>
        <v>447.3</v>
      </c>
      <c r="G302" s="8">
        <f>_xlfn.RANK.EQ(inventory[[#This Row],[Total Cost]],inventory[Total Cost],0)</f>
        <v>698</v>
      </c>
      <c r="H302" s="8">
        <f>SUMIFS(inventory['# Units],inventory[Rank],"&lt;="&amp;inventory[[#This Row],['#]])</f>
        <v>7108</v>
      </c>
      <c r="I302" s="9">
        <f>inventory[[#This Row],[c Units]]/MAX(inventory[c Units])</f>
        <v>8.6285173225861267E-2</v>
      </c>
      <c r="J302" s="10">
        <f>SUMIFS(inventory[Total Cost],inventory[Rank],"&lt;="&amp;inventory[[#This Row],['#]])</f>
        <v>2038547.5999999994</v>
      </c>
      <c r="K302" s="9">
        <f>inventory[[#This Row],[c Cost]]/MAX(inventory[c Cost])</f>
        <v>0.77004619338243185</v>
      </c>
      <c r="L302" s="11" t="str">
        <f>IF(inventory[[#This Row],[c Units %]]&lt;=$O$7,$N$7,IF(inventory[[#This Row],[c Units %]]&lt;=$O$8,$N$8,$N$9))</f>
        <v>A</v>
      </c>
    </row>
    <row r="303" spans="2:12" x14ac:dyDescent="0.25">
      <c r="B303" s="1">
        <v>297</v>
      </c>
      <c r="C303" t="s">
        <v>297</v>
      </c>
      <c r="D303" s="2">
        <v>105.2</v>
      </c>
      <c r="E303" s="15">
        <v>54</v>
      </c>
      <c r="F303" s="14">
        <f>inventory[[#This Row],[Unit Cost]]*inventory[[#This Row],['# Units]]</f>
        <v>5680.8</v>
      </c>
      <c r="G303" s="8">
        <f>_xlfn.RANK.EQ(inventory[[#This Row],[Total Cost]],inventory[Total Cost],0)</f>
        <v>110</v>
      </c>
      <c r="H303" s="8">
        <f>SUMIFS(inventory['# Units],inventory[Rank],"&lt;="&amp;inventory[[#This Row],['#]])</f>
        <v>7144</v>
      </c>
      <c r="I303" s="9">
        <f>inventory[[#This Row],[c Units]]/MAX(inventory[c Units])</f>
        <v>8.6722183107140249E-2</v>
      </c>
      <c r="J303" s="10">
        <f>SUMIFS(inventory[Total Cost],inventory[Rank],"&lt;="&amp;inventory[[#This Row],['#]])</f>
        <v>2040405.1999999995</v>
      </c>
      <c r="K303" s="9">
        <f>inventory[[#This Row],[c Cost]]/MAX(inventory[c Cost])</f>
        <v>0.77074788796578486</v>
      </c>
      <c r="L303" s="11" t="str">
        <f>IF(inventory[[#This Row],[c Units %]]&lt;=$O$7,$N$7,IF(inventory[[#This Row],[c Units %]]&lt;=$O$8,$N$8,$N$9))</f>
        <v>A</v>
      </c>
    </row>
    <row r="304" spans="2:12" x14ac:dyDescent="0.25">
      <c r="B304" s="1">
        <v>298</v>
      </c>
      <c r="C304" t="s">
        <v>298</v>
      </c>
      <c r="D304" s="2">
        <v>108.4</v>
      </c>
      <c r="E304" s="15">
        <v>16</v>
      </c>
      <c r="F304" s="14">
        <f>inventory[[#This Row],[Unit Cost]]*inventory[[#This Row],['# Units]]</f>
        <v>1734.4</v>
      </c>
      <c r="G304" s="8">
        <f>_xlfn.RANK.EQ(inventory[[#This Row],[Total Cost]],inventory[Total Cost],0)</f>
        <v>312</v>
      </c>
      <c r="H304" s="8">
        <f>SUMIFS(inventory['# Units],inventory[Rank],"&lt;="&amp;inventory[[#This Row],['#]])</f>
        <v>7183</v>
      </c>
      <c r="I304" s="9">
        <f>inventory[[#This Row],[c Units]]/MAX(inventory[c Units])</f>
        <v>8.7195610478525823E-2</v>
      </c>
      <c r="J304" s="10">
        <f>SUMIFS(inventory[Total Cost],inventory[Rank],"&lt;="&amp;inventory[[#This Row],['#]])</f>
        <v>2042226.4999999995</v>
      </c>
      <c r="K304" s="9">
        <f>inventory[[#This Row],[c Cost]]/MAX(inventory[c Cost])</f>
        <v>0.77143587049413365</v>
      </c>
      <c r="L304" s="11" t="str">
        <f>IF(inventory[[#This Row],[c Units %]]&lt;=$O$7,$N$7,IF(inventory[[#This Row],[c Units %]]&lt;=$O$8,$N$8,$N$9))</f>
        <v>A</v>
      </c>
    </row>
    <row r="305" spans="2:12" x14ac:dyDescent="0.25">
      <c r="B305" s="1">
        <v>299</v>
      </c>
      <c r="C305" t="s">
        <v>299</v>
      </c>
      <c r="D305" s="2">
        <v>87.5</v>
      </c>
      <c r="E305" s="15">
        <v>6</v>
      </c>
      <c r="F305" s="14">
        <f>inventory[[#This Row],[Unit Cost]]*inventory[[#This Row],['# Units]]</f>
        <v>525</v>
      </c>
      <c r="G305" s="8">
        <f>_xlfn.RANK.EQ(inventory[[#This Row],[Total Cost]],inventory[Total Cost],0)</f>
        <v>635</v>
      </c>
      <c r="H305" s="8">
        <f>SUMIFS(inventory['# Units],inventory[Rank],"&lt;="&amp;inventory[[#This Row],['#]])</f>
        <v>7227</v>
      </c>
      <c r="I305" s="9">
        <f>inventory[[#This Row],[c Units]]/MAX(inventory[c Units])</f>
        <v>8.7729733666755683E-2</v>
      </c>
      <c r="J305" s="10">
        <f>SUMIFS(inventory[Total Cost],inventory[Rank],"&lt;="&amp;inventory[[#This Row],['#]])</f>
        <v>2044043.6999999995</v>
      </c>
      <c r="K305" s="9">
        <f>inventory[[#This Row],[c Cost]]/MAX(inventory[c Cost])</f>
        <v>0.7721223042779779</v>
      </c>
      <c r="L305" s="11" t="str">
        <f>IF(inventory[[#This Row],[c Units %]]&lt;=$O$7,$N$7,IF(inventory[[#This Row],[c Units %]]&lt;=$O$8,$N$8,$N$9))</f>
        <v>A</v>
      </c>
    </row>
    <row r="306" spans="2:12" x14ac:dyDescent="0.25">
      <c r="B306" s="1">
        <v>300</v>
      </c>
      <c r="C306" t="s">
        <v>300</v>
      </c>
      <c r="D306" s="2">
        <v>96</v>
      </c>
      <c r="E306" s="15">
        <v>22</v>
      </c>
      <c r="F306" s="14">
        <f>inventory[[#This Row],[Unit Cost]]*inventory[[#This Row],['# Units]]</f>
        <v>2112</v>
      </c>
      <c r="G306" s="8">
        <f>_xlfn.RANK.EQ(inventory[[#This Row],[Total Cost]],inventory[Total Cost],0)</f>
        <v>274</v>
      </c>
      <c r="H306" s="8">
        <f>SUMIFS(inventory['# Units],inventory[Rank],"&lt;="&amp;inventory[[#This Row],['#]])</f>
        <v>7264</v>
      </c>
      <c r="I306" s="9">
        <f>inventory[[#This Row],[c Units]]/MAX(inventory[c Units])</f>
        <v>8.8178882711403533E-2</v>
      </c>
      <c r="J306" s="10">
        <f>SUMIFS(inventory[Total Cost],inventory[Rank],"&lt;="&amp;inventory[[#This Row],['#]])</f>
        <v>2045860.3999999994</v>
      </c>
      <c r="K306" s="9">
        <f>inventory[[#This Row],[c Cost]]/MAX(inventory[c Cost])</f>
        <v>0.77280854919054098</v>
      </c>
      <c r="L306" s="11" t="str">
        <f>IF(inventory[[#This Row],[c Units %]]&lt;=$O$7,$N$7,IF(inventory[[#This Row],[c Units %]]&lt;=$O$8,$N$8,$N$9))</f>
        <v>A</v>
      </c>
    </row>
    <row r="307" spans="2:12" x14ac:dyDescent="0.25">
      <c r="B307" s="1">
        <v>301</v>
      </c>
      <c r="C307" t="s">
        <v>301</v>
      </c>
      <c r="D307" s="2">
        <v>97</v>
      </c>
      <c r="E307" s="15">
        <v>7</v>
      </c>
      <c r="F307" s="14">
        <f>inventory[[#This Row],[Unit Cost]]*inventory[[#This Row],['# Units]]</f>
        <v>679</v>
      </c>
      <c r="G307" s="8">
        <f>_xlfn.RANK.EQ(inventory[[#This Row],[Total Cost]],inventory[Total Cost],0)</f>
        <v>558</v>
      </c>
      <c r="H307" s="8">
        <f>SUMIFS(inventory['# Units],inventory[Rank],"&lt;="&amp;inventory[[#This Row],['#]])</f>
        <v>7285</v>
      </c>
      <c r="I307" s="9">
        <f>inventory[[#This Row],[c Units]]/MAX(inventory[c Units])</f>
        <v>8.8433805142149602E-2</v>
      </c>
      <c r="J307" s="10">
        <f>SUMIFS(inventory[Total Cost],inventory[Rank],"&lt;="&amp;inventory[[#This Row],['#]])</f>
        <v>2047674.7999999993</v>
      </c>
      <c r="K307" s="9">
        <f>inventory[[#This Row],[c Cost]]/MAX(inventory[c Cost])</f>
        <v>0.77349392529521133</v>
      </c>
      <c r="L307" s="11" t="str">
        <f>IF(inventory[[#This Row],[c Units %]]&lt;=$O$7,$N$7,IF(inventory[[#This Row],[c Units %]]&lt;=$O$8,$N$8,$N$9))</f>
        <v>A</v>
      </c>
    </row>
    <row r="308" spans="2:12" x14ac:dyDescent="0.25">
      <c r="B308" s="1">
        <v>302</v>
      </c>
      <c r="C308" t="s">
        <v>302</v>
      </c>
      <c r="D308" s="2">
        <v>94.8</v>
      </c>
      <c r="E308" s="15">
        <v>6</v>
      </c>
      <c r="F308" s="14">
        <f>inventory[[#This Row],[Unit Cost]]*inventory[[#This Row],['# Units]]</f>
        <v>568.79999999999995</v>
      </c>
      <c r="G308" s="8">
        <f>_xlfn.RANK.EQ(inventory[[#This Row],[Total Cost]],inventory[Total Cost],0)</f>
        <v>615</v>
      </c>
      <c r="H308" s="8">
        <f>SUMIFS(inventory['# Units],inventory[Rank],"&lt;="&amp;inventory[[#This Row],['#]])</f>
        <v>7333</v>
      </c>
      <c r="I308" s="9">
        <f>inventory[[#This Row],[c Units]]/MAX(inventory[c Units])</f>
        <v>8.9016484983854907E-2</v>
      </c>
      <c r="J308" s="10">
        <f>SUMIFS(inventory[Total Cost],inventory[Rank],"&lt;="&amp;inventory[[#This Row],['#]])</f>
        <v>2051290.7999999993</v>
      </c>
      <c r="K308" s="9">
        <f>inventory[[#This Row],[c Cost]]/MAX(inventory[c Cost])</f>
        <v>0.77485984239975714</v>
      </c>
      <c r="L308" s="11" t="str">
        <f>IF(inventory[[#This Row],[c Units %]]&lt;=$O$7,$N$7,IF(inventory[[#This Row],[c Units %]]&lt;=$O$8,$N$8,$N$9))</f>
        <v>A</v>
      </c>
    </row>
    <row r="309" spans="2:12" x14ac:dyDescent="0.25">
      <c r="B309" s="1">
        <v>303</v>
      </c>
      <c r="C309" t="s">
        <v>303</v>
      </c>
      <c r="D309" s="2">
        <v>94.6</v>
      </c>
      <c r="E309" s="15">
        <v>8</v>
      </c>
      <c r="F309" s="14">
        <f>inventory[[#This Row],[Unit Cost]]*inventory[[#This Row],['# Units]]</f>
        <v>756.8</v>
      </c>
      <c r="G309" s="8">
        <f>_xlfn.RANK.EQ(inventory[[#This Row],[Total Cost]],inventory[Total Cost],0)</f>
        <v>534</v>
      </c>
      <c r="H309" s="8">
        <f>SUMIFS(inventory['# Units],inventory[Rank],"&lt;="&amp;inventory[[#This Row],['#]])</f>
        <v>7333</v>
      </c>
      <c r="I309" s="9">
        <f>inventory[[#This Row],[c Units]]/MAX(inventory[c Units])</f>
        <v>8.9016484983854907E-2</v>
      </c>
      <c r="J309" s="10">
        <f>SUMIFS(inventory[Total Cost],inventory[Rank],"&lt;="&amp;inventory[[#This Row],['#]])</f>
        <v>2051290.7999999993</v>
      </c>
      <c r="K309" s="9">
        <f>inventory[[#This Row],[c Cost]]/MAX(inventory[c Cost])</f>
        <v>0.77485984239975714</v>
      </c>
      <c r="L309" s="11" t="str">
        <f>IF(inventory[[#This Row],[c Units %]]&lt;=$O$7,$N$7,IF(inventory[[#This Row],[c Units %]]&lt;=$O$8,$N$8,$N$9))</f>
        <v>A</v>
      </c>
    </row>
    <row r="310" spans="2:12" x14ac:dyDescent="0.25">
      <c r="B310" s="1">
        <v>304</v>
      </c>
      <c r="C310" t="s">
        <v>304</v>
      </c>
      <c r="D310" s="2">
        <v>104.6</v>
      </c>
      <c r="E310" s="15">
        <v>29</v>
      </c>
      <c r="F310" s="14">
        <f>inventory[[#This Row],[Unit Cost]]*inventory[[#This Row],['# Units]]</f>
        <v>3033.3999999999996</v>
      </c>
      <c r="G310" s="8">
        <f>_xlfn.RANK.EQ(inventory[[#This Row],[Total Cost]],inventory[Total Cost],0)</f>
        <v>214</v>
      </c>
      <c r="H310" s="8">
        <f>SUMIFS(inventory['# Units],inventory[Rank],"&lt;="&amp;inventory[[#This Row],['#]])</f>
        <v>7352</v>
      </c>
      <c r="I310" s="9">
        <f>inventory[[#This Row],[c Units]]/MAX(inventory[c Units])</f>
        <v>8.9247129087863267E-2</v>
      </c>
      <c r="J310" s="10">
        <f>SUMIFS(inventory[Total Cost],inventory[Rank],"&lt;="&amp;inventory[[#This Row],['#]])</f>
        <v>2053090.0999999994</v>
      </c>
      <c r="K310" s="9">
        <f>inventory[[#This Row],[c Cost]]/MAX(inventory[c Cost])</f>
        <v>0.77553951459173986</v>
      </c>
      <c r="L310" s="11" t="str">
        <f>IF(inventory[[#This Row],[c Units %]]&lt;=$O$7,$N$7,IF(inventory[[#This Row],[c Units %]]&lt;=$O$8,$N$8,$N$9))</f>
        <v>A</v>
      </c>
    </row>
    <row r="311" spans="2:12" x14ac:dyDescent="0.25">
      <c r="B311" s="1">
        <v>305</v>
      </c>
      <c r="C311" t="s">
        <v>305</v>
      </c>
      <c r="D311" s="2">
        <v>88.3</v>
      </c>
      <c r="E311" s="15">
        <v>11</v>
      </c>
      <c r="F311" s="14">
        <f>inventory[[#This Row],[Unit Cost]]*inventory[[#This Row],['# Units]]</f>
        <v>971.3</v>
      </c>
      <c r="G311" s="8">
        <f>_xlfn.RANK.EQ(inventory[[#This Row],[Total Cost]],inventory[Total Cost],0)</f>
        <v>470</v>
      </c>
      <c r="H311" s="8">
        <f>SUMIFS(inventory['# Units],inventory[Rank],"&lt;="&amp;inventory[[#This Row],['#]])</f>
        <v>7387</v>
      </c>
      <c r="I311" s="9">
        <f>inventory[[#This Row],[c Units]]/MAX(inventory[c Units])</f>
        <v>8.9671999805773381E-2</v>
      </c>
      <c r="J311" s="10">
        <f>SUMIFS(inventory[Total Cost],inventory[Rank],"&lt;="&amp;inventory[[#This Row],['#]])</f>
        <v>2054850.5999999994</v>
      </c>
      <c r="K311" s="9">
        <f>inventory[[#This Row],[c Cost]]/MAX(inventory[c Cost])</f>
        <v>0.77620453037231307</v>
      </c>
      <c r="L311" s="11" t="str">
        <f>IF(inventory[[#This Row],[c Units %]]&lt;=$O$7,$N$7,IF(inventory[[#This Row],[c Units %]]&lt;=$O$8,$N$8,$N$9))</f>
        <v>A</v>
      </c>
    </row>
    <row r="312" spans="2:12" x14ac:dyDescent="0.25">
      <c r="B312" s="1">
        <v>306</v>
      </c>
      <c r="C312" t="s">
        <v>306</v>
      </c>
      <c r="D312" s="2">
        <v>80.2</v>
      </c>
      <c r="E312" s="15">
        <v>12</v>
      </c>
      <c r="F312" s="14">
        <f>inventory[[#This Row],[Unit Cost]]*inventory[[#This Row],['# Units]]</f>
        <v>962.40000000000009</v>
      </c>
      <c r="G312" s="8">
        <f>_xlfn.RANK.EQ(inventory[[#This Row],[Total Cost]],inventory[Total Cost],0)</f>
        <v>471</v>
      </c>
      <c r="H312" s="8">
        <f>SUMIFS(inventory['# Units],inventory[Rank],"&lt;="&amp;inventory[[#This Row],['#]])</f>
        <v>7426</v>
      </c>
      <c r="I312" s="9">
        <f>inventory[[#This Row],[c Units]]/MAX(inventory[c Units])</f>
        <v>9.0145427177158954E-2</v>
      </c>
      <c r="J312" s="10">
        <f>SUMIFS(inventory[Total Cost],inventory[Rank],"&lt;="&amp;inventory[[#This Row],['#]])</f>
        <v>2056609.4999999993</v>
      </c>
      <c r="K312" s="9">
        <f>inventory[[#This Row],[c Cost]]/MAX(inventory[c Cost])</f>
        <v>0.77686894176478705</v>
      </c>
      <c r="L312" s="11" t="str">
        <f>IF(inventory[[#This Row],[c Units %]]&lt;=$O$7,$N$7,IF(inventory[[#This Row],[c Units %]]&lt;=$O$8,$N$8,$N$9))</f>
        <v>A</v>
      </c>
    </row>
    <row r="313" spans="2:12" x14ac:dyDescent="0.25">
      <c r="B313" s="1">
        <v>307</v>
      </c>
      <c r="C313" t="s">
        <v>307</v>
      </c>
      <c r="D313" s="2">
        <v>99.5</v>
      </c>
      <c r="E313" s="15">
        <v>35</v>
      </c>
      <c r="F313" s="14">
        <f>inventory[[#This Row],[Unit Cost]]*inventory[[#This Row],['# Units]]</f>
        <v>3482.5</v>
      </c>
      <c r="G313" s="8">
        <f>_xlfn.RANK.EQ(inventory[[#This Row],[Total Cost]],inventory[Total Cost],0)</f>
        <v>185</v>
      </c>
      <c r="H313" s="8">
        <f>SUMIFS(inventory['# Units],inventory[Rank],"&lt;="&amp;inventory[[#This Row],['#]])</f>
        <v>7439</v>
      </c>
      <c r="I313" s="9">
        <f>inventory[[#This Row],[c Units]]/MAX(inventory[c Units])</f>
        <v>9.0303236300954132E-2</v>
      </c>
      <c r="J313" s="10">
        <f>SUMIFS(inventory[Total Cost],inventory[Rank],"&lt;="&amp;inventory[[#This Row],['#]])</f>
        <v>2058361.8999999992</v>
      </c>
      <c r="K313" s="9">
        <f>inventory[[#This Row],[c Cost]]/MAX(inventory[c Cost])</f>
        <v>0.77753089783060725</v>
      </c>
      <c r="L313" s="11" t="str">
        <f>IF(inventory[[#This Row],[c Units %]]&lt;=$O$7,$N$7,IF(inventory[[#This Row],[c Units %]]&lt;=$O$8,$N$8,$N$9))</f>
        <v>A</v>
      </c>
    </row>
    <row r="314" spans="2:12" x14ac:dyDescent="0.25">
      <c r="B314" s="1">
        <v>308</v>
      </c>
      <c r="C314" t="s">
        <v>308</v>
      </c>
      <c r="D314" s="2">
        <v>89.2</v>
      </c>
      <c r="E314" s="15">
        <v>4</v>
      </c>
      <c r="F314" s="14">
        <f>inventory[[#This Row],[Unit Cost]]*inventory[[#This Row],['# Units]]</f>
        <v>356.8</v>
      </c>
      <c r="G314" s="8">
        <f>_xlfn.RANK.EQ(inventory[[#This Row],[Total Cost]],inventory[Total Cost],0)</f>
        <v>783</v>
      </c>
      <c r="H314" s="8">
        <f>SUMIFS(inventory['# Units],inventory[Rank],"&lt;="&amp;inventory[[#This Row],['#]])</f>
        <v>7463</v>
      </c>
      <c r="I314" s="9">
        <f>inventory[[#This Row],[c Units]]/MAX(inventory[c Units])</f>
        <v>9.0594576221806791E-2</v>
      </c>
      <c r="J314" s="10">
        <f>SUMIFS(inventory[Total Cost],inventory[Rank],"&lt;="&amp;inventory[[#This Row],['#]])</f>
        <v>2060111.4999999993</v>
      </c>
      <c r="K314" s="9">
        <f>inventory[[#This Row],[c Cost]]/MAX(inventory[c Cost])</f>
        <v>0.77819179621725365</v>
      </c>
      <c r="L314" s="11" t="str">
        <f>IF(inventory[[#This Row],[c Units %]]&lt;=$O$7,$N$7,IF(inventory[[#This Row],[c Units %]]&lt;=$O$8,$N$8,$N$9))</f>
        <v>A</v>
      </c>
    </row>
    <row r="315" spans="2:12" x14ac:dyDescent="0.25">
      <c r="B315" s="1">
        <v>309</v>
      </c>
      <c r="C315" t="s">
        <v>309</v>
      </c>
      <c r="D315" s="2">
        <v>91.6</v>
      </c>
      <c r="E315" s="15">
        <v>23</v>
      </c>
      <c r="F315" s="14">
        <f>inventory[[#This Row],[Unit Cost]]*inventory[[#This Row],['# Units]]</f>
        <v>2106.7999999999997</v>
      </c>
      <c r="G315" s="8">
        <f>_xlfn.RANK.EQ(inventory[[#This Row],[Total Cost]],inventory[Total Cost],0)</f>
        <v>276</v>
      </c>
      <c r="H315" s="8">
        <f>SUMIFS(inventory['# Units],inventory[Rank],"&lt;="&amp;inventory[[#This Row],['#]])</f>
        <v>7492</v>
      </c>
      <c r="I315" s="9">
        <f>inventory[[#This Row],[c Units]]/MAX(inventory[c Units])</f>
        <v>9.0946611959503751E-2</v>
      </c>
      <c r="J315" s="10">
        <f>SUMIFS(inventory[Total Cost],inventory[Rank],"&lt;="&amp;inventory[[#This Row],['#]])</f>
        <v>2061860.1999999993</v>
      </c>
      <c r="K315" s="9">
        <f>inventory[[#This Row],[c Cost]]/MAX(inventory[c Cost])</f>
        <v>0.77885235463559421</v>
      </c>
      <c r="L315" s="11" t="str">
        <f>IF(inventory[[#This Row],[c Units %]]&lt;=$O$7,$N$7,IF(inventory[[#This Row],[c Units %]]&lt;=$O$8,$N$8,$N$9))</f>
        <v>A</v>
      </c>
    </row>
    <row r="316" spans="2:12" x14ac:dyDescent="0.25">
      <c r="B316" s="1">
        <v>310</v>
      </c>
      <c r="C316" t="s">
        <v>310</v>
      </c>
      <c r="D316" s="2">
        <v>97.9</v>
      </c>
      <c r="E316" s="15">
        <v>16</v>
      </c>
      <c r="F316" s="14">
        <f>inventory[[#This Row],[Unit Cost]]*inventory[[#This Row],['# Units]]</f>
        <v>1566.4</v>
      </c>
      <c r="G316" s="8">
        <f>_xlfn.RANK.EQ(inventory[[#This Row],[Total Cost]],inventory[Total Cost],0)</f>
        <v>344</v>
      </c>
      <c r="H316" s="8">
        <f>SUMIFS(inventory['# Units],inventory[Rank],"&lt;="&amp;inventory[[#This Row],['#]])</f>
        <v>7502</v>
      </c>
      <c r="I316" s="9">
        <f>inventory[[#This Row],[c Units]]/MAX(inventory[c Units])</f>
        <v>9.1068003593192351E-2</v>
      </c>
      <c r="J316" s="10">
        <f>SUMIFS(inventory[Total Cost],inventory[Rank],"&lt;="&amp;inventory[[#This Row],['#]])</f>
        <v>2063602.1999999993</v>
      </c>
      <c r="K316" s="9">
        <f>inventory[[#This Row],[c Cost]]/MAX(inventory[c Cost])</f>
        <v>0.77951038217876867</v>
      </c>
      <c r="L316" s="11" t="str">
        <f>IF(inventory[[#This Row],[c Units %]]&lt;=$O$7,$N$7,IF(inventory[[#This Row],[c Units %]]&lt;=$O$8,$N$8,$N$9))</f>
        <v>A</v>
      </c>
    </row>
    <row r="317" spans="2:12" x14ac:dyDescent="0.25">
      <c r="B317" s="1">
        <v>311</v>
      </c>
      <c r="C317" t="s">
        <v>311</v>
      </c>
      <c r="D317" s="2">
        <v>95.8</v>
      </c>
      <c r="E317" s="15">
        <v>14</v>
      </c>
      <c r="F317" s="14">
        <f>inventory[[#This Row],[Unit Cost]]*inventory[[#This Row],['# Units]]</f>
        <v>1341.2</v>
      </c>
      <c r="G317" s="8">
        <f>_xlfn.RANK.EQ(inventory[[#This Row],[Total Cost]],inventory[Total Cost],0)</f>
        <v>387</v>
      </c>
      <c r="H317" s="8">
        <f>SUMIFS(inventory['# Units],inventory[Rank],"&lt;="&amp;inventory[[#This Row],['#]])</f>
        <v>7518</v>
      </c>
      <c r="I317" s="9">
        <f>inventory[[#This Row],[c Units]]/MAX(inventory[c Units])</f>
        <v>9.1262230207094133E-2</v>
      </c>
      <c r="J317" s="10">
        <f>SUMIFS(inventory[Total Cost],inventory[Rank],"&lt;="&amp;inventory[[#This Row],['#]])</f>
        <v>2065338.1999999993</v>
      </c>
      <c r="K317" s="9">
        <f>inventory[[#This Row],[c Cost]]/MAX(inventory[c Cost])</f>
        <v>0.78016614326657052</v>
      </c>
      <c r="L317" s="11" t="str">
        <f>IF(inventory[[#This Row],[c Units %]]&lt;=$O$7,$N$7,IF(inventory[[#This Row],[c Units %]]&lt;=$O$8,$N$8,$N$9))</f>
        <v>A</v>
      </c>
    </row>
    <row r="318" spans="2:12" x14ac:dyDescent="0.25">
      <c r="B318" s="1">
        <v>312</v>
      </c>
      <c r="C318" t="s">
        <v>312</v>
      </c>
      <c r="D318" s="2">
        <v>97.7</v>
      </c>
      <c r="E318" s="15">
        <v>23</v>
      </c>
      <c r="F318" s="14">
        <f>inventory[[#This Row],[Unit Cost]]*inventory[[#This Row],['# Units]]</f>
        <v>2247.1</v>
      </c>
      <c r="G318" s="8">
        <f>_xlfn.RANK.EQ(inventory[[#This Row],[Total Cost]],inventory[Total Cost],0)</f>
        <v>265</v>
      </c>
      <c r="H318" s="8">
        <f>SUMIFS(inventory['# Units],inventory[Rank],"&lt;="&amp;inventory[[#This Row],['#]])</f>
        <v>7534</v>
      </c>
      <c r="I318" s="9">
        <f>inventory[[#This Row],[c Units]]/MAX(inventory[c Units])</f>
        <v>9.1456456820995902E-2</v>
      </c>
      <c r="J318" s="10">
        <f>SUMIFS(inventory[Total Cost],inventory[Rank],"&lt;="&amp;inventory[[#This Row],['#]])</f>
        <v>2067072.5999999992</v>
      </c>
      <c r="K318" s="9">
        <f>inventory[[#This Row],[c Cost]]/MAX(inventory[c Cost])</f>
        <v>0.78082129996627303</v>
      </c>
      <c r="L318" s="11" t="str">
        <f>IF(inventory[[#This Row],[c Units %]]&lt;=$O$7,$N$7,IF(inventory[[#This Row],[c Units %]]&lt;=$O$8,$N$8,$N$9))</f>
        <v>A</v>
      </c>
    </row>
    <row r="319" spans="2:12" x14ac:dyDescent="0.25">
      <c r="B319" s="1">
        <v>313</v>
      </c>
      <c r="C319" t="s">
        <v>313</v>
      </c>
      <c r="D319" s="2">
        <v>94.7</v>
      </c>
      <c r="E319" s="15">
        <v>19</v>
      </c>
      <c r="F319" s="14">
        <f>inventory[[#This Row],[Unit Cost]]*inventory[[#This Row],['# Units]]</f>
        <v>1799.3</v>
      </c>
      <c r="G319" s="8">
        <f>_xlfn.RANK.EQ(inventory[[#This Row],[Total Cost]],inventory[Total Cost],0)</f>
        <v>304</v>
      </c>
      <c r="H319" s="8">
        <f>SUMIFS(inventory['# Units],inventory[Rank],"&lt;="&amp;inventory[[#This Row],['#]])</f>
        <v>7581</v>
      </c>
      <c r="I319" s="9">
        <f>inventory[[#This Row],[c Units]]/MAX(inventory[c Units])</f>
        <v>9.2026997499332353E-2</v>
      </c>
      <c r="J319" s="10">
        <f>SUMIFS(inventory[Total Cost],inventory[Rank],"&lt;="&amp;inventory[[#This Row],['#]])</f>
        <v>2068806.8999999992</v>
      </c>
      <c r="K319" s="9">
        <f>inventory[[#This Row],[c Cost]]/MAX(inventory[c Cost])</f>
        <v>0.78147641889171937</v>
      </c>
      <c r="L319" s="11" t="str">
        <f>IF(inventory[[#This Row],[c Units %]]&lt;=$O$7,$N$7,IF(inventory[[#This Row],[c Units %]]&lt;=$O$8,$N$8,$N$9))</f>
        <v>A</v>
      </c>
    </row>
    <row r="320" spans="2:12" x14ac:dyDescent="0.25">
      <c r="B320" s="1">
        <v>314</v>
      </c>
      <c r="C320" t="s">
        <v>314</v>
      </c>
      <c r="D320" s="2">
        <v>90</v>
      </c>
      <c r="E320" s="15">
        <v>16</v>
      </c>
      <c r="F320" s="14">
        <f>inventory[[#This Row],[Unit Cost]]*inventory[[#This Row],['# Units]]</f>
        <v>1440</v>
      </c>
      <c r="G320" s="8">
        <f>_xlfn.RANK.EQ(inventory[[#This Row],[Total Cost]],inventory[Total Cost],0)</f>
        <v>368</v>
      </c>
      <c r="H320" s="8">
        <f>SUMIFS(inventory['# Units],inventory[Rank],"&lt;="&amp;inventory[[#This Row],['#]])</f>
        <v>7600</v>
      </c>
      <c r="I320" s="9">
        <f>inventory[[#This Row],[c Units]]/MAX(inventory[c Units])</f>
        <v>9.2257641603340698E-2</v>
      </c>
      <c r="J320" s="10">
        <f>SUMIFS(inventory[Total Cost],inventory[Rank],"&lt;="&amp;inventory[[#This Row],['#]])</f>
        <v>2070533.9999999993</v>
      </c>
      <c r="K320" s="9">
        <f>inventory[[#This Row],[c Cost]]/MAX(inventory[c Cost])</f>
        <v>0.78212881807071855</v>
      </c>
      <c r="L320" s="11" t="str">
        <f>IF(inventory[[#This Row],[c Units %]]&lt;=$O$7,$N$7,IF(inventory[[#This Row],[c Units %]]&lt;=$O$8,$N$8,$N$9))</f>
        <v>A</v>
      </c>
    </row>
    <row r="321" spans="2:12" x14ac:dyDescent="0.25">
      <c r="B321" s="1">
        <v>315</v>
      </c>
      <c r="C321" t="s">
        <v>315</v>
      </c>
      <c r="D321" s="2">
        <v>92.6</v>
      </c>
      <c r="E321" s="15">
        <v>23</v>
      </c>
      <c r="F321" s="14">
        <f>inventory[[#This Row],[Unit Cost]]*inventory[[#This Row],['# Units]]</f>
        <v>2129.7999999999997</v>
      </c>
      <c r="G321" s="8">
        <f>_xlfn.RANK.EQ(inventory[[#This Row],[Total Cost]],inventory[Total Cost],0)</f>
        <v>270</v>
      </c>
      <c r="H321" s="8">
        <f>SUMIFS(inventory['# Units],inventory[Rank],"&lt;="&amp;inventory[[#This Row],['#]])</f>
        <v>7624</v>
      </c>
      <c r="I321" s="9">
        <f>inventory[[#This Row],[c Units]]/MAX(inventory[c Units])</f>
        <v>9.2548981524193358E-2</v>
      </c>
      <c r="J321" s="10">
        <f>SUMIFS(inventory[Total Cost],inventory[Rank],"&lt;="&amp;inventory[[#This Row],['#]])</f>
        <v>2072259.5999999994</v>
      </c>
      <c r="K321" s="9">
        <f>inventory[[#This Row],[c Cost]]/MAX(inventory[c Cost])</f>
        <v>0.78278065063587465</v>
      </c>
      <c r="L321" s="11" t="str">
        <f>IF(inventory[[#This Row],[c Units %]]&lt;=$O$7,$N$7,IF(inventory[[#This Row],[c Units %]]&lt;=$O$8,$N$8,$N$9))</f>
        <v>A</v>
      </c>
    </row>
    <row r="322" spans="2:12" x14ac:dyDescent="0.25">
      <c r="B322" s="1">
        <v>316</v>
      </c>
      <c r="C322" t="s">
        <v>316</v>
      </c>
      <c r="D322" s="2">
        <v>97.5</v>
      </c>
      <c r="E322" s="15">
        <v>32</v>
      </c>
      <c r="F322" s="14">
        <f>inventory[[#This Row],[Unit Cost]]*inventory[[#This Row],['# Units]]</f>
        <v>3120</v>
      </c>
      <c r="G322" s="8">
        <f>_xlfn.RANK.EQ(inventory[[#This Row],[Total Cost]],inventory[Total Cost],0)</f>
        <v>208</v>
      </c>
      <c r="H322" s="8">
        <f>SUMIFS(inventory['# Units],inventory[Rank],"&lt;="&amp;inventory[[#This Row],['#]])</f>
        <v>7637</v>
      </c>
      <c r="I322" s="9">
        <f>inventory[[#This Row],[c Units]]/MAX(inventory[c Units])</f>
        <v>9.2706790647988535E-2</v>
      </c>
      <c r="J322" s="10">
        <f>SUMIFS(inventory[Total Cost],inventory[Rank],"&lt;="&amp;inventory[[#This Row],['#]])</f>
        <v>2073983.3999999994</v>
      </c>
      <c r="K322" s="9">
        <f>inventory[[#This Row],[c Cost]]/MAX(inventory[c Cost])</f>
        <v>0.78343180326441897</v>
      </c>
      <c r="L322" s="11" t="str">
        <f>IF(inventory[[#This Row],[c Units %]]&lt;=$O$7,$N$7,IF(inventory[[#This Row],[c Units %]]&lt;=$O$8,$N$8,$N$9))</f>
        <v>A</v>
      </c>
    </row>
    <row r="323" spans="2:12" x14ac:dyDescent="0.25">
      <c r="B323" s="1">
        <v>317</v>
      </c>
      <c r="C323" t="s">
        <v>317</v>
      </c>
      <c r="D323" s="2">
        <v>92.3</v>
      </c>
      <c r="E323" s="15">
        <v>25</v>
      </c>
      <c r="F323" s="14">
        <f>inventory[[#This Row],[Unit Cost]]*inventory[[#This Row],['# Units]]</f>
        <v>2307.5</v>
      </c>
      <c r="G323" s="8">
        <f>_xlfn.RANK.EQ(inventory[[#This Row],[Total Cost]],inventory[Total Cost],0)</f>
        <v>258</v>
      </c>
      <c r="H323" s="8">
        <f>SUMIFS(inventory['# Units],inventory[Rank],"&lt;="&amp;inventory[[#This Row],['#]])</f>
        <v>7679</v>
      </c>
      <c r="I323" s="9">
        <f>inventory[[#This Row],[c Units]]/MAX(inventory[c Units])</f>
        <v>9.3216635509480686E-2</v>
      </c>
      <c r="J323" s="10">
        <f>SUMIFS(inventory[Total Cost],inventory[Rank],"&lt;="&amp;inventory[[#This Row],['#]])</f>
        <v>2075701.1999999995</v>
      </c>
      <c r="K323" s="9">
        <f>inventory[[#This Row],[c Cost]]/MAX(inventory[c Cost])</f>
        <v>0.78408068943759068</v>
      </c>
      <c r="L323" s="11" t="str">
        <f>IF(inventory[[#This Row],[c Units %]]&lt;=$O$7,$N$7,IF(inventory[[#This Row],[c Units %]]&lt;=$O$8,$N$8,$N$9))</f>
        <v>A</v>
      </c>
    </row>
    <row r="324" spans="2:12" x14ac:dyDescent="0.25">
      <c r="B324" s="1">
        <v>318</v>
      </c>
      <c r="C324" t="s">
        <v>318</v>
      </c>
      <c r="D324" s="2">
        <v>98.4</v>
      </c>
      <c r="E324" s="15">
        <v>29</v>
      </c>
      <c r="F324" s="14">
        <f>inventory[[#This Row],[Unit Cost]]*inventory[[#This Row],['# Units]]</f>
        <v>2853.6000000000004</v>
      </c>
      <c r="G324" s="8">
        <f>_xlfn.RANK.EQ(inventory[[#This Row],[Total Cost]],inventory[Total Cost],0)</f>
        <v>221</v>
      </c>
      <c r="H324" s="8">
        <f>SUMIFS(inventory['# Units],inventory[Rank],"&lt;="&amp;inventory[[#This Row],['#]])</f>
        <v>7729</v>
      </c>
      <c r="I324" s="9">
        <f>inventory[[#This Row],[c Units]]/MAX(inventory[c Units])</f>
        <v>9.3823593677923714E-2</v>
      </c>
      <c r="J324" s="10">
        <f>SUMIFS(inventory[Total Cost],inventory[Rank],"&lt;="&amp;inventory[[#This Row],['#]])</f>
        <v>2077416.1999999995</v>
      </c>
      <c r="K324" s="9">
        <f>inventory[[#This Row],[c Cost]]/MAX(inventory[c Cost])</f>
        <v>0.78472851793158849</v>
      </c>
      <c r="L324" s="11" t="str">
        <f>IF(inventory[[#This Row],[c Units %]]&lt;=$O$7,$N$7,IF(inventory[[#This Row],[c Units %]]&lt;=$O$8,$N$8,$N$9))</f>
        <v>A</v>
      </c>
    </row>
    <row r="325" spans="2:12" x14ac:dyDescent="0.25">
      <c r="B325" s="1">
        <v>319</v>
      </c>
      <c r="C325" t="s">
        <v>319</v>
      </c>
      <c r="D325" s="2">
        <v>89.8</v>
      </c>
      <c r="E325" s="15">
        <v>7</v>
      </c>
      <c r="F325" s="14">
        <f>inventory[[#This Row],[Unit Cost]]*inventory[[#This Row],['# Units]]</f>
        <v>628.6</v>
      </c>
      <c r="G325" s="8">
        <f>_xlfn.RANK.EQ(inventory[[#This Row],[Total Cost]],inventory[Total Cost],0)</f>
        <v>585</v>
      </c>
      <c r="H325" s="8">
        <f>SUMIFS(inventory['# Units],inventory[Rank],"&lt;="&amp;inventory[[#This Row],['#]])</f>
        <v>7769</v>
      </c>
      <c r="I325" s="9">
        <f>inventory[[#This Row],[c Units]]/MAX(inventory[c Units])</f>
        <v>9.4309160212678142E-2</v>
      </c>
      <c r="J325" s="10">
        <f>SUMIFS(inventory[Total Cost],inventory[Rank],"&lt;="&amp;inventory[[#This Row],['#]])</f>
        <v>2079124.1999999995</v>
      </c>
      <c r="K325" s="9">
        <f>inventory[[#This Row],[c Cost]]/MAX(inventory[c Cost])</f>
        <v>0.78537370222765168</v>
      </c>
      <c r="L325" s="11" t="str">
        <f>IF(inventory[[#This Row],[c Units %]]&lt;=$O$7,$N$7,IF(inventory[[#This Row],[c Units %]]&lt;=$O$8,$N$8,$N$9))</f>
        <v>A</v>
      </c>
    </row>
    <row r="326" spans="2:12" x14ac:dyDescent="0.25">
      <c r="B326" s="1">
        <v>320</v>
      </c>
      <c r="C326" t="s">
        <v>320</v>
      </c>
      <c r="D326" s="2">
        <v>96.7</v>
      </c>
      <c r="E326" s="15">
        <v>17</v>
      </c>
      <c r="F326" s="14">
        <f>inventory[[#This Row],[Unit Cost]]*inventory[[#This Row],['# Units]]</f>
        <v>1643.9</v>
      </c>
      <c r="G326" s="8">
        <f>_xlfn.RANK.EQ(inventory[[#This Row],[Total Cost]],inventory[Total Cost],0)</f>
        <v>329</v>
      </c>
      <c r="H326" s="8">
        <f>SUMIFS(inventory['# Units],inventory[Rank],"&lt;="&amp;inventory[[#This Row],['#]])</f>
        <v>7792</v>
      </c>
      <c r="I326" s="9">
        <f>inventory[[#This Row],[c Units]]/MAX(inventory[c Units])</f>
        <v>9.4588360970161933E-2</v>
      </c>
      <c r="J326" s="10">
        <f>SUMIFS(inventory[Total Cost],inventory[Rank],"&lt;="&amp;inventory[[#This Row],['#]])</f>
        <v>2080830.7999999996</v>
      </c>
      <c r="K326" s="9">
        <f>inventory[[#This Row],[c Cost]]/MAX(inventory[c Cost])</f>
        <v>0.78601835768412787</v>
      </c>
      <c r="L326" s="11" t="str">
        <f>IF(inventory[[#This Row],[c Units %]]&lt;=$O$7,$N$7,IF(inventory[[#This Row],[c Units %]]&lt;=$O$8,$N$8,$N$9))</f>
        <v>A</v>
      </c>
    </row>
    <row r="327" spans="2:12" x14ac:dyDescent="0.25">
      <c r="B327" s="1">
        <v>321</v>
      </c>
      <c r="C327" t="s">
        <v>321</v>
      </c>
      <c r="D327" s="2">
        <v>91.9</v>
      </c>
      <c r="E327" s="15">
        <v>24</v>
      </c>
      <c r="F327" s="14">
        <f>inventory[[#This Row],[Unit Cost]]*inventory[[#This Row],['# Units]]</f>
        <v>2205.6000000000004</v>
      </c>
      <c r="G327" s="8">
        <f>_xlfn.RANK.EQ(inventory[[#This Row],[Total Cost]],inventory[Total Cost],0)</f>
        <v>268</v>
      </c>
      <c r="H327" s="8">
        <f>SUMIFS(inventory['# Units],inventory[Rank],"&lt;="&amp;inventory[[#This Row],['#]])</f>
        <v>7830</v>
      </c>
      <c r="I327" s="9">
        <f>inventory[[#This Row],[c Units]]/MAX(inventory[c Units])</f>
        <v>9.5049649178178638E-2</v>
      </c>
      <c r="J327" s="10">
        <f>SUMIFS(inventory[Total Cost],inventory[Rank],"&lt;="&amp;inventory[[#This Row],['#]])</f>
        <v>2082521.7999999996</v>
      </c>
      <c r="K327" s="9">
        <f>inventory[[#This Row],[c Cost]]/MAX(inventory[c Cost])</f>
        <v>0.78665712035663538</v>
      </c>
      <c r="L327" s="11" t="str">
        <f>IF(inventory[[#This Row],[c Units %]]&lt;=$O$7,$N$7,IF(inventory[[#This Row],[c Units %]]&lt;=$O$8,$N$8,$N$9))</f>
        <v>A</v>
      </c>
    </row>
    <row r="328" spans="2:12" x14ac:dyDescent="0.25">
      <c r="B328" s="1">
        <v>322</v>
      </c>
      <c r="C328" t="s">
        <v>322</v>
      </c>
      <c r="D328" s="2">
        <v>86.3</v>
      </c>
      <c r="E328" s="15">
        <v>13</v>
      </c>
      <c r="F328" s="14">
        <f>inventory[[#This Row],[Unit Cost]]*inventory[[#This Row],['# Units]]</f>
        <v>1121.8999999999999</v>
      </c>
      <c r="G328" s="8">
        <f>_xlfn.RANK.EQ(inventory[[#This Row],[Total Cost]],inventory[Total Cost],0)</f>
        <v>432</v>
      </c>
      <c r="H328" s="8">
        <f>SUMIFS(inventory['# Units],inventory[Rank],"&lt;="&amp;inventory[[#This Row],['#]])</f>
        <v>7851</v>
      </c>
      <c r="I328" s="9">
        <f>inventory[[#This Row],[c Units]]/MAX(inventory[c Units])</f>
        <v>9.5304571608924707E-2</v>
      </c>
      <c r="J328" s="10">
        <f>SUMIFS(inventory[Total Cost],inventory[Rank],"&lt;="&amp;inventory[[#This Row],['#]])</f>
        <v>2084205.9999999995</v>
      </c>
      <c r="K328" s="9">
        <f>inventory[[#This Row],[c Cost]]/MAX(inventory[c Cost])</f>
        <v>0.7872933143797205</v>
      </c>
      <c r="L328" s="11" t="str">
        <f>IF(inventory[[#This Row],[c Units %]]&lt;=$O$7,$N$7,IF(inventory[[#This Row],[c Units %]]&lt;=$O$8,$N$8,$N$9))</f>
        <v>A</v>
      </c>
    </row>
    <row r="329" spans="2:12" x14ac:dyDescent="0.25">
      <c r="B329" s="1">
        <v>323</v>
      </c>
      <c r="C329" t="s">
        <v>323</v>
      </c>
      <c r="D329" s="2">
        <v>75.2</v>
      </c>
      <c r="E329" s="15">
        <v>7</v>
      </c>
      <c r="F329" s="14">
        <f>inventory[[#This Row],[Unit Cost]]*inventory[[#This Row],['# Units]]</f>
        <v>526.4</v>
      </c>
      <c r="G329" s="8">
        <f>_xlfn.RANK.EQ(inventory[[#This Row],[Total Cost]],inventory[Total Cost],0)</f>
        <v>633</v>
      </c>
      <c r="H329" s="8">
        <f>SUMIFS(inventory['# Units],inventory[Rank],"&lt;="&amp;inventory[[#This Row],['#]])</f>
        <v>7880</v>
      </c>
      <c r="I329" s="9">
        <f>inventory[[#This Row],[c Units]]/MAX(inventory[c Units])</f>
        <v>9.5656607346621667E-2</v>
      </c>
      <c r="J329" s="10">
        <f>SUMIFS(inventory[Total Cost],inventory[Rank],"&lt;="&amp;inventory[[#This Row],['#]])</f>
        <v>2085887.9999999995</v>
      </c>
      <c r="K329" s="9">
        <f>inventory[[#This Row],[c Cost]]/MAX(inventory[c Cost])</f>
        <v>0.78792867736916916</v>
      </c>
      <c r="L329" s="11" t="str">
        <f>IF(inventory[[#This Row],[c Units %]]&lt;=$O$7,$N$7,IF(inventory[[#This Row],[c Units %]]&lt;=$O$8,$N$8,$N$9))</f>
        <v>A</v>
      </c>
    </row>
    <row r="330" spans="2:12" x14ac:dyDescent="0.25">
      <c r="B330" s="1">
        <v>324</v>
      </c>
      <c r="C330" t="s">
        <v>324</v>
      </c>
      <c r="D330" s="2">
        <v>88.9</v>
      </c>
      <c r="E330" s="15">
        <v>16</v>
      </c>
      <c r="F330" s="14">
        <f>inventory[[#This Row],[Unit Cost]]*inventory[[#This Row],['# Units]]</f>
        <v>1422.4</v>
      </c>
      <c r="G330" s="8">
        <f>_xlfn.RANK.EQ(inventory[[#This Row],[Total Cost]],inventory[Total Cost],0)</f>
        <v>370</v>
      </c>
      <c r="H330" s="8">
        <f>SUMIFS(inventory['# Units],inventory[Rank],"&lt;="&amp;inventory[[#This Row],['#]])</f>
        <v>7900</v>
      </c>
      <c r="I330" s="9">
        <f>inventory[[#This Row],[c Units]]/MAX(inventory[c Units])</f>
        <v>9.5899390613998881E-2</v>
      </c>
      <c r="J330" s="10">
        <f>SUMIFS(inventory[Total Cost],inventory[Rank],"&lt;="&amp;inventory[[#This Row],['#]])</f>
        <v>2087565.9999999995</v>
      </c>
      <c r="K330" s="9">
        <f>inventory[[#This Row],[c Cost]]/MAX(inventory[c Cost])</f>
        <v>0.78856252938836935</v>
      </c>
      <c r="L330" s="11" t="str">
        <f>IF(inventory[[#This Row],[c Units %]]&lt;=$O$7,$N$7,IF(inventory[[#This Row],[c Units %]]&lt;=$O$8,$N$8,$N$9))</f>
        <v>A</v>
      </c>
    </row>
    <row r="331" spans="2:12" x14ac:dyDescent="0.25">
      <c r="B331" s="1">
        <v>325</v>
      </c>
      <c r="C331" t="s">
        <v>325</v>
      </c>
      <c r="D331" s="2">
        <v>91.9</v>
      </c>
      <c r="E331" s="15">
        <v>42</v>
      </c>
      <c r="F331" s="14">
        <f>inventory[[#This Row],[Unit Cost]]*inventory[[#This Row],['# Units]]</f>
        <v>3859.8</v>
      </c>
      <c r="G331" s="8">
        <f>_xlfn.RANK.EQ(inventory[[#This Row],[Total Cost]],inventory[Total Cost],0)</f>
        <v>172</v>
      </c>
      <c r="H331" s="8">
        <f>SUMIFS(inventory['# Units],inventory[Rank],"&lt;="&amp;inventory[[#This Row],['#]])</f>
        <v>7913</v>
      </c>
      <c r="I331" s="9">
        <f>inventory[[#This Row],[c Units]]/MAX(inventory[c Units])</f>
        <v>9.6057199737794072E-2</v>
      </c>
      <c r="J331" s="10">
        <f>SUMIFS(inventory[Total Cost],inventory[Rank],"&lt;="&amp;inventory[[#This Row],['#]])</f>
        <v>2089232.5999999996</v>
      </c>
      <c r="K331" s="9">
        <f>inventory[[#This Row],[c Cost]]/MAX(inventory[c Cost])</f>
        <v>0.78919207514236167</v>
      </c>
      <c r="L331" s="11" t="str">
        <f>IF(inventory[[#This Row],[c Units %]]&lt;=$O$7,$N$7,IF(inventory[[#This Row],[c Units %]]&lt;=$O$8,$N$8,$N$9))</f>
        <v>A</v>
      </c>
    </row>
    <row r="332" spans="2:12" x14ac:dyDescent="0.25">
      <c r="B332" s="1">
        <v>326</v>
      </c>
      <c r="C332" t="s">
        <v>326</v>
      </c>
      <c r="D332" s="2">
        <v>82.2</v>
      </c>
      <c r="E332" s="15">
        <v>13</v>
      </c>
      <c r="F332" s="14">
        <f>inventory[[#This Row],[Unit Cost]]*inventory[[#This Row],['# Units]]</f>
        <v>1068.6000000000001</v>
      </c>
      <c r="G332" s="8">
        <f>_xlfn.RANK.EQ(inventory[[#This Row],[Total Cost]],inventory[Total Cost],0)</f>
        <v>446</v>
      </c>
      <c r="H332" s="8">
        <f>SUMIFS(inventory['# Units],inventory[Rank],"&lt;="&amp;inventory[[#This Row],['#]])</f>
        <v>7949</v>
      </c>
      <c r="I332" s="9">
        <f>inventory[[#This Row],[c Units]]/MAX(inventory[c Units])</f>
        <v>9.6494209619073054E-2</v>
      </c>
      <c r="J332" s="10">
        <f>SUMIFS(inventory[Total Cost],inventory[Rank],"&lt;="&amp;inventory[[#This Row],['#]])</f>
        <v>2090895.7999999996</v>
      </c>
      <c r="K332" s="9">
        <f>inventory[[#This Row],[c Cost]]/MAX(inventory[c Cost])</f>
        <v>0.78982033657164274</v>
      </c>
      <c r="L332" s="11" t="str">
        <f>IF(inventory[[#This Row],[c Units %]]&lt;=$O$7,$N$7,IF(inventory[[#This Row],[c Units %]]&lt;=$O$8,$N$8,$N$9))</f>
        <v>A</v>
      </c>
    </row>
    <row r="333" spans="2:12" x14ac:dyDescent="0.25">
      <c r="B333" s="1">
        <v>327</v>
      </c>
      <c r="C333" t="s">
        <v>327</v>
      </c>
      <c r="D333" s="2">
        <v>86.4</v>
      </c>
      <c r="E333" s="15">
        <v>21</v>
      </c>
      <c r="F333" s="14">
        <f>inventory[[#This Row],[Unit Cost]]*inventory[[#This Row],['# Units]]</f>
        <v>1814.4</v>
      </c>
      <c r="G333" s="8">
        <f>_xlfn.RANK.EQ(inventory[[#This Row],[Total Cost]],inventory[Total Cost],0)</f>
        <v>301</v>
      </c>
      <c r="H333" s="8">
        <f>SUMIFS(inventory['# Units],inventory[Rank],"&lt;="&amp;inventory[[#This Row],['#]])</f>
        <v>7992</v>
      </c>
      <c r="I333" s="9">
        <f>inventory[[#This Row],[c Units]]/MAX(inventory[c Units])</f>
        <v>9.7016193643934059E-2</v>
      </c>
      <c r="J333" s="10">
        <f>SUMIFS(inventory[Total Cost],inventory[Rank],"&lt;="&amp;inventory[[#This Row],['#]])</f>
        <v>2092542.6999999995</v>
      </c>
      <c r="K333" s="9">
        <f>inventory[[#This Row],[c Cost]]/MAX(inventory[c Cost])</f>
        <v>0.79044244079716175</v>
      </c>
      <c r="L333" s="11" t="str">
        <f>IF(inventory[[#This Row],[c Units %]]&lt;=$O$7,$N$7,IF(inventory[[#This Row],[c Units %]]&lt;=$O$8,$N$8,$N$9))</f>
        <v>A</v>
      </c>
    </row>
    <row r="334" spans="2:12" x14ac:dyDescent="0.25">
      <c r="B334" s="1">
        <v>328</v>
      </c>
      <c r="C334" t="s">
        <v>328</v>
      </c>
      <c r="D334" s="2">
        <v>94.1</v>
      </c>
      <c r="E334" s="15">
        <v>35</v>
      </c>
      <c r="F334" s="14">
        <f>inventory[[#This Row],[Unit Cost]]*inventory[[#This Row],['# Units]]</f>
        <v>3293.5</v>
      </c>
      <c r="G334" s="8">
        <f>_xlfn.RANK.EQ(inventory[[#This Row],[Total Cost]],inventory[Total Cost],0)</f>
        <v>197</v>
      </c>
      <c r="H334" s="8">
        <f>SUMIFS(inventory['# Units],inventory[Rank],"&lt;="&amp;inventory[[#This Row],['#]])</f>
        <v>8000</v>
      </c>
      <c r="I334" s="9">
        <f>inventory[[#This Row],[c Units]]/MAX(inventory[c Units])</f>
        <v>9.7113306950884951E-2</v>
      </c>
      <c r="J334" s="10">
        <f>SUMIFS(inventory[Total Cost],inventory[Rank],"&lt;="&amp;inventory[[#This Row],['#]])</f>
        <v>2094189.0999999994</v>
      </c>
      <c r="K334" s="9">
        <f>inventory[[#This Row],[c Cost]]/MAX(inventory[c Cost])</f>
        <v>0.79106435615139958</v>
      </c>
      <c r="L334" s="11" t="str">
        <f>IF(inventory[[#This Row],[c Units %]]&lt;=$O$7,$N$7,IF(inventory[[#This Row],[c Units %]]&lt;=$O$8,$N$8,$N$9))</f>
        <v>A</v>
      </c>
    </row>
    <row r="335" spans="2:12" x14ac:dyDescent="0.25">
      <c r="B335" s="1">
        <v>329</v>
      </c>
      <c r="C335" t="s">
        <v>329</v>
      </c>
      <c r="D335" s="2">
        <v>85.2</v>
      </c>
      <c r="E335" s="15">
        <v>12</v>
      </c>
      <c r="F335" s="14">
        <f>inventory[[#This Row],[Unit Cost]]*inventory[[#This Row],['# Units]]</f>
        <v>1022.4000000000001</v>
      </c>
      <c r="G335" s="8">
        <f>_xlfn.RANK.EQ(inventory[[#This Row],[Total Cost]],inventory[Total Cost],0)</f>
        <v>456</v>
      </c>
      <c r="H335" s="8">
        <f>SUMIFS(inventory['# Units],inventory[Rank],"&lt;="&amp;inventory[[#This Row],['#]])</f>
        <v>8017</v>
      </c>
      <c r="I335" s="9">
        <f>inventory[[#This Row],[c Units]]/MAX(inventory[c Units])</f>
        <v>9.7319672728155573E-2</v>
      </c>
      <c r="J335" s="10">
        <f>SUMIFS(inventory[Total Cost],inventory[Rank],"&lt;="&amp;inventory[[#This Row],['#]])</f>
        <v>2095832.9999999993</v>
      </c>
      <c r="K335" s="9">
        <f>inventory[[#This Row],[c Cost]]/MAX(inventory[c Cost])</f>
        <v>0.79168532714923223</v>
      </c>
      <c r="L335" s="11" t="str">
        <f>IF(inventory[[#This Row],[c Units %]]&lt;=$O$7,$N$7,IF(inventory[[#This Row],[c Units %]]&lt;=$O$8,$N$8,$N$9))</f>
        <v>A</v>
      </c>
    </row>
    <row r="336" spans="2:12" x14ac:dyDescent="0.25">
      <c r="B336" s="1">
        <v>330</v>
      </c>
      <c r="C336" t="s">
        <v>330</v>
      </c>
      <c r="D336" s="2">
        <v>90.9</v>
      </c>
      <c r="E336" s="15">
        <v>19</v>
      </c>
      <c r="F336" s="14">
        <f>inventory[[#This Row],[Unit Cost]]*inventory[[#This Row],['# Units]]</f>
        <v>1727.1000000000001</v>
      </c>
      <c r="G336" s="8">
        <f>_xlfn.RANK.EQ(inventory[[#This Row],[Total Cost]],inventory[Total Cost],0)</f>
        <v>314</v>
      </c>
      <c r="H336" s="8">
        <f>SUMIFS(inventory['# Units],inventory[Rank],"&lt;="&amp;inventory[[#This Row],['#]])</f>
        <v>8049</v>
      </c>
      <c r="I336" s="9">
        <f>inventory[[#This Row],[c Units]]/MAX(inventory[c Units])</f>
        <v>9.770812595595911E-2</v>
      </c>
      <c r="J336" s="10">
        <f>SUMIFS(inventory[Total Cost],inventory[Rank],"&lt;="&amp;inventory[[#This Row],['#]])</f>
        <v>2097474.5999999992</v>
      </c>
      <c r="K336" s="9">
        <f>inventory[[#This Row],[c Cost]]/MAX(inventory[c Cost])</f>
        <v>0.79230542933917203</v>
      </c>
      <c r="L336" s="11" t="str">
        <f>IF(inventory[[#This Row],[c Units %]]&lt;=$O$7,$N$7,IF(inventory[[#This Row],[c Units %]]&lt;=$O$8,$N$8,$N$9))</f>
        <v>A</v>
      </c>
    </row>
    <row r="337" spans="2:12" x14ac:dyDescent="0.25">
      <c r="B337" s="1">
        <v>331</v>
      </c>
      <c r="C337" t="s">
        <v>331</v>
      </c>
      <c r="D337" s="2">
        <v>88.3</v>
      </c>
      <c r="E337" s="15">
        <v>24</v>
      </c>
      <c r="F337" s="14">
        <f>inventory[[#This Row],[Unit Cost]]*inventory[[#This Row],['# Units]]</f>
        <v>2119.1999999999998</v>
      </c>
      <c r="G337" s="8">
        <f>_xlfn.RANK.EQ(inventory[[#This Row],[Total Cost]],inventory[Total Cost],0)</f>
        <v>272</v>
      </c>
      <c r="H337" s="8">
        <f>SUMIFS(inventory['# Units],inventory[Rank],"&lt;="&amp;inventory[[#This Row],['#]])</f>
        <v>8070</v>
      </c>
      <c r="I337" s="9">
        <f>inventory[[#This Row],[c Units]]/MAX(inventory[c Units])</f>
        <v>9.7963048386705193E-2</v>
      </c>
      <c r="J337" s="10">
        <f>SUMIFS(inventory[Total Cost],inventory[Rank],"&lt;="&amp;inventory[[#This Row],['#]])</f>
        <v>2099097.8999999994</v>
      </c>
      <c r="K337" s="9">
        <f>inventory[[#This Row],[c Cost]]/MAX(inventory[c Cost])</f>
        <v>0.79291861884022552</v>
      </c>
      <c r="L337" s="11" t="str">
        <f>IF(inventory[[#This Row],[c Units %]]&lt;=$O$7,$N$7,IF(inventory[[#This Row],[c Units %]]&lt;=$O$8,$N$8,$N$9))</f>
        <v>A</v>
      </c>
    </row>
    <row r="338" spans="2:12" x14ac:dyDescent="0.25">
      <c r="B338" s="1">
        <v>332</v>
      </c>
      <c r="C338" t="s">
        <v>332</v>
      </c>
      <c r="D338" s="2">
        <v>58.2</v>
      </c>
      <c r="E338" s="15">
        <v>4</v>
      </c>
      <c r="F338" s="14">
        <f>inventory[[#This Row],[Unit Cost]]*inventory[[#This Row],['# Units]]</f>
        <v>232.8</v>
      </c>
      <c r="G338" s="8">
        <f>_xlfn.RANK.EQ(inventory[[#This Row],[Total Cost]],inventory[Total Cost],0)</f>
        <v>971</v>
      </c>
      <c r="H338" s="8">
        <f>SUMIFS(inventory['# Units],inventory[Rank],"&lt;="&amp;inventory[[#This Row],['#]])</f>
        <v>8083</v>
      </c>
      <c r="I338" s="9">
        <f>inventory[[#This Row],[c Units]]/MAX(inventory[c Units])</f>
        <v>9.812085751050037E-2</v>
      </c>
      <c r="J338" s="10">
        <f>SUMIFS(inventory[Total Cost],inventory[Rank],"&lt;="&amp;inventory[[#This Row],['#]])</f>
        <v>2100716.3999999994</v>
      </c>
      <c r="K338" s="9">
        <f>inventory[[#This Row],[c Cost]]/MAX(inventory[c Cost])</f>
        <v>0.79352999517698086</v>
      </c>
      <c r="L338" s="11" t="str">
        <f>IF(inventory[[#This Row],[c Units %]]&lt;=$O$7,$N$7,IF(inventory[[#This Row],[c Units %]]&lt;=$O$8,$N$8,$N$9))</f>
        <v>A</v>
      </c>
    </row>
    <row r="339" spans="2:12" x14ac:dyDescent="0.25">
      <c r="B339" s="1">
        <v>333</v>
      </c>
      <c r="C339" t="s">
        <v>333</v>
      </c>
      <c r="D339" s="2">
        <v>86.1</v>
      </c>
      <c r="E339" s="15">
        <v>17</v>
      </c>
      <c r="F339" s="14">
        <f>inventory[[#This Row],[Unit Cost]]*inventory[[#This Row],['# Units]]</f>
        <v>1463.6999999999998</v>
      </c>
      <c r="G339" s="8">
        <f>_xlfn.RANK.EQ(inventory[[#This Row],[Total Cost]],inventory[Total Cost],0)</f>
        <v>361</v>
      </c>
      <c r="H339" s="8">
        <f>SUMIFS(inventory['# Units],inventory[Rank],"&lt;="&amp;inventory[[#This Row],['#]])</f>
        <v>8107</v>
      </c>
      <c r="I339" s="9">
        <f>inventory[[#This Row],[c Units]]/MAX(inventory[c Units])</f>
        <v>9.841219743135303E-2</v>
      </c>
      <c r="J339" s="10">
        <f>SUMIFS(inventory[Total Cost],inventory[Rank],"&lt;="&amp;inventory[[#This Row],['#]])</f>
        <v>2102333.9999999991</v>
      </c>
      <c r="K339" s="9">
        <f>inventory[[#This Row],[c Cost]]/MAX(inventory[c Cost])</f>
        <v>0.79414103154543025</v>
      </c>
      <c r="L339" s="11" t="str">
        <f>IF(inventory[[#This Row],[c Units %]]&lt;=$O$7,$N$7,IF(inventory[[#This Row],[c Units %]]&lt;=$O$8,$N$8,$N$9))</f>
        <v>A</v>
      </c>
    </row>
    <row r="340" spans="2:12" x14ac:dyDescent="0.25">
      <c r="B340" s="1">
        <v>334</v>
      </c>
      <c r="C340" t="s">
        <v>334</v>
      </c>
      <c r="D340" s="2">
        <v>84.9</v>
      </c>
      <c r="E340" s="15">
        <v>17</v>
      </c>
      <c r="F340" s="14">
        <f>inventory[[#This Row],[Unit Cost]]*inventory[[#This Row],['# Units]]</f>
        <v>1443.3000000000002</v>
      </c>
      <c r="G340" s="8">
        <f>_xlfn.RANK.EQ(inventory[[#This Row],[Total Cost]],inventory[Total Cost],0)</f>
        <v>366</v>
      </c>
      <c r="H340" s="8">
        <f>SUMIFS(inventory['# Units],inventory[Rank],"&lt;="&amp;inventory[[#This Row],['#]])</f>
        <v>8152</v>
      </c>
      <c r="I340" s="9">
        <f>inventory[[#This Row],[c Units]]/MAX(inventory[c Units])</f>
        <v>9.8958459782951758E-2</v>
      </c>
      <c r="J340" s="10">
        <f>SUMIFS(inventory[Total Cost],inventory[Rank],"&lt;="&amp;inventory[[#This Row],['#]])</f>
        <v>2103944.9999999991</v>
      </c>
      <c r="K340" s="9">
        <f>inventory[[#This Row],[c Cost]]/MAX(inventory[c Cost])</f>
        <v>0.79474957481296993</v>
      </c>
      <c r="L340" s="11" t="str">
        <f>IF(inventory[[#This Row],[c Units %]]&lt;=$O$7,$N$7,IF(inventory[[#This Row],[c Units %]]&lt;=$O$8,$N$8,$N$9))</f>
        <v>A</v>
      </c>
    </row>
    <row r="341" spans="2:12" x14ac:dyDescent="0.25">
      <c r="B341" s="1">
        <v>335</v>
      </c>
      <c r="C341" t="s">
        <v>335</v>
      </c>
      <c r="D341" s="2">
        <v>74.900000000000006</v>
      </c>
      <c r="E341" s="15">
        <v>11</v>
      </c>
      <c r="F341" s="14">
        <f>inventory[[#This Row],[Unit Cost]]*inventory[[#This Row],['# Units]]</f>
        <v>823.90000000000009</v>
      </c>
      <c r="G341" s="8">
        <f>_xlfn.RANK.EQ(inventory[[#This Row],[Total Cost]],inventory[Total Cost],0)</f>
        <v>506</v>
      </c>
      <c r="H341" s="8">
        <f>SUMIFS(inventory['# Units],inventory[Rank],"&lt;="&amp;inventory[[#This Row],['#]])</f>
        <v>8176</v>
      </c>
      <c r="I341" s="9">
        <f>inventory[[#This Row],[c Units]]/MAX(inventory[c Units])</f>
        <v>9.9249799703804417E-2</v>
      </c>
      <c r="J341" s="10">
        <f>SUMIFS(inventory[Total Cost],inventory[Rank],"&lt;="&amp;inventory[[#This Row],['#]])</f>
        <v>2105555.399999999</v>
      </c>
      <c r="K341" s="9">
        <f>inventory[[#This Row],[c Cost]]/MAX(inventory[c Cost])</f>
        <v>0.79535789143497226</v>
      </c>
      <c r="L341" s="11" t="str">
        <f>IF(inventory[[#This Row],[c Units %]]&lt;=$O$7,$N$7,IF(inventory[[#This Row],[c Units %]]&lt;=$O$8,$N$8,$N$9))</f>
        <v>A</v>
      </c>
    </row>
    <row r="342" spans="2:12" x14ac:dyDescent="0.25">
      <c r="B342" s="1">
        <v>336</v>
      </c>
      <c r="C342" t="s">
        <v>336</v>
      </c>
      <c r="D342" s="2">
        <v>83.9</v>
      </c>
      <c r="E342" s="15">
        <v>20</v>
      </c>
      <c r="F342" s="14">
        <f>inventory[[#This Row],[Unit Cost]]*inventory[[#This Row],['# Units]]</f>
        <v>1678</v>
      </c>
      <c r="G342" s="8">
        <f>_xlfn.RANK.EQ(inventory[[#This Row],[Total Cost]],inventory[Total Cost],0)</f>
        <v>324</v>
      </c>
      <c r="H342" s="8">
        <f>SUMIFS(inventory['# Units],inventory[Rank],"&lt;="&amp;inventory[[#This Row],['#]])</f>
        <v>8200</v>
      </c>
      <c r="I342" s="9">
        <f>inventory[[#This Row],[c Units]]/MAX(inventory[c Units])</f>
        <v>9.9541139624657063E-2</v>
      </c>
      <c r="J342" s="10">
        <f>SUMIFS(inventory[Total Cost],inventory[Rank],"&lt;="&amp;inventory[[#This Row],['#]])</f>
        <v>2107163.399999999</v>
      </c>
      <c r="K342" s="9">
        <f>inventory[[#This Row],[c Cost]]/MAX(inventory[c Cost])</f>
        <v>0.79596530147482558</v>
      </c>
      <c r="L342" s="11" t="str">
        <f>IF(inventory[[#This Row],[c Units %]]&lt;=$O$7,$N$7,IF(inventory[[#This Row],[c Units %]]&lt;=$O$8,$N$8,$N$9))</f>
        <v>A</v>
      </c>
    </row>
    <row r="343" spans="2:12" x14ac:dyDescent="0.25">
      <c r="B343" s="1">
        <v>337</v>
      </c>
      <c r="C343" t="s">
        <v>337</v>
      </c>
      <c r="D343" s="2">
        <v>87.1</v>
      </c>
      <c r="E343" s="15">
        <v>28</v>
      </c>
      <c r="F343" s="14">
        <f>inventory[[#This Row],[Unit Cost]]*inventory[[#This Row],['# Units]]</f>
        <v>2438.7999999999997</v>
      </c>
      <c r="G343" s="8">
        <f>_xlfn.RANK.EQ(inventory[[#This Row],[Total Cost]],inventory[Total Cost],0)</f>
        <v>246</v>
      </c>
      <c r="H343" s="8">
        <f>SUMIFS(inventory['# Units],inventory[Rank],"&lt;="&amp;inventory[[#This Row],['#]])</f>
        <v>8226</v>
      </c>
      <c r="I343" s="9">
        <f>inventory[[#This Row],[c Units]]/MAX(inventory[c Units])</f>
        <v>9.9856757872247445E-2</v>
      </c>
      <c r="J343" s="10">
        <f>SUMIFS(inventory[Total Cost],inventory[Rank],"&lt;="&amp;inventory[[#This Row],['#]])</f>
        <v>2108762.3999999994</v>
      </c>
      <c r="K343" s="9">
        <f>inventory[[#This Row],[c Cost]]/MAX(inventory[c Cost])</f>
        <v>0.79656931183162027</v>
      </c>
      <c r="L343" s="11" t="str">
        <f>IF(inventory[[#This Row],[c Units %]]&lt;=$O$7,$N$7,IF(inventory[[#This Row],[c Units %]]&lt;=$O$8,$N$8,$N$9))</f>
        <v>A</v>
      </c>
    </row>
    <row r="344" spans="2:12" x14ac:dyDescent="0.25">
      <c r="B344" s="1">
        <v>338</v>
      </c>
      <c r="C344" t="s">
        <v>338</v>
      </c>
      <c r="D344" s="2">
        <v>78.900000000000006</v>
      </c>
      <c r="E344" s="15">
        <v>6</v>
      </c>
      <c r="F344" s="14">
        <f>inventory[[#This Row],[Unit Cost]]*inventory[[#This Row],['# Units]]</f>
        <v>473.40000000000003</v>
      </c>
      <c r="G344" s="8">
        <f>_xlfn.RANK.EQ(inventory[[#This Row],[Total Cost]],inventory[Total Cost],0)</f>
        <v>672</v>
      </c>
      <c r="H344" s="8">
        <f>SUMIFS(inventory['# Units],inventory[Rank],"&lt;="&amp;inventory[[#This Row],['#]])</f>
        <v>8248</v>
      </c>
      <c r="I344" s="9">
        <f>inventory[[#This Row],[c Units]]/MAX(inventory[c Units])</f>
        <v>0.10012381946636238</v>
      </c>
      <c r="J344" s="10">
        <f>SUMIFS(inventory[Total Cost],inventory[Rank],"&lt;="&amp;inventory[[#This Row],['#]])</f>
        <v>2110357.3999999994</v>
      </c>
      <c r="K344" s="9">
        <f>inventory[[#This Row],[c Cost]]/MAX(inventory[c Cost])</f>
        <v>0.79717181121816638</v>
      </c>
      <c r="L344" s="11" t="str">
        <f>IF(inventory[[#This Row],[c Units %]]&lt;=$O$7,$N$7,IF(inventory[[#This Row],[c Units %]]&lt;=$O$8,$N$8,$N$9))</f>
        <v>B</v>
      </c>
    </row>
    <row r="345" spans="2:12" x14ac:dyDescent="0.25">
      <c r="B345" s="1">
        <v>339</v>
      </c>
      <c r="C345" t="s">
        <v>339</v>
      </c>
      <c r="D345" s="2">
        <v>86.9</v>
      </c>
      <c r="E345" s="15">
        <v>27</v>
      </c>
      <c r="F345" s="14">
        <f>inventory[[#This Row],[Unit Cost]]*inventory[[#This Row],['# Units]]</f>
        <v>2346.3000000000002</v>
      </c>
      <c r="G345" s="8">
        <f>_xlfn.RANK.EQ(inventory[[#This Row],[Total Cost]],inventory[Total Cost],0)</f>
        <v>253</v>
      </c>
      <c r="H345" s="8">
        <f>SUMIFS(inventory['# Units],inventory[Rank],"&lt;="&amp;inventory[[#This Row],['#]])</f>
        <v>8277</v>
      </c>
      <c r="I345" s="9">
        <f>inventory[[#This Row],[c Units]]/MAX(inventory[c Units])</f>
        <v>0.10047585520405934</v>
      </c>
      <c r="J345" s="10">
        <f>SUMIFS(inventory[Total Cost],inventory[Rank],"&lt;="&amp;inventory[[#This Row],['#]])</f>
        <v>2111946.5999999992</v>
      </c>
      <c r="K345" s="9">
        <f>inventory[[#This Row],[c Cost]]/MAX(inventory[c Cost])</f>
        <v>0.79777211969785211</v>
      </c>
      <c r="L345" s="11" t="str">
        <f>IF(inventory[[#This Row],[c Units %]]&lt;=$O$7,$N$7,IF(inventory[[#This Row],[c Units %]]&lt;=$O$8,$N$8,$N$9))</f>
        <v>B</v>
      </c>
    </row>
    <row r="346" spans="2:12" x14ac:dyDescent="0.25">
      <c r="B346" s="1">
        <v>340</v>
      </c>
      <c r="C346" t="s">
        <v>340</v>
      </c>
      <c r="D346" s="2">
        <v>87.2</v>
      </c>
      <c r="E346" s="15">
        <v>12</v>
      </c>
      <c r="F346" s="14">
        <f>inventory[[#This Row],[Unit Cost]]*inventory[[#This Row],['# Units]]</f>
        <v>1046.4000000000001</v>
      </c>
      <c r="G346" s="8">
        <f>_xlfn.RANK.EQ(inventory[[#This Row],[Total Cost]],inventory[Total Cost],0)</f>
        <v>450</v>
      </c>
      <c r="H346" s="8">
        <f>SUMIFS(inventory['# Units],inventory[Rank],"&lt;="&amp;inventory[[#This Row],['#]])</f>
        <v>8301</v>
      </c>
      <c r="I346" s="9">
        <f>inventory[[#This Row],[c Units]]/MAX(inventory[c Units])</f>
        <v>0.10076719512491199</v>
      </c>
      <c r="J346" s="10">
        <f>SUMIFS(inventory[Total Cost],inventory[Rank],"&lt;="&amp;inventory[[#This Row],['#]])</f>
        <v>2113535.3999999994</v>
      </c>
      <c r="K346" s="9">
        <f>inventory[[#This Row],[c Cost]]/MAX(inventory[c Cost])</f>
        <v>0.79837227708051328</v>
      </c>
      <c r="L346" s="11" t="str">
        <f>IF(inventory[[#This Row],[c Units %]]&lt;=$O$7,$N$7,IF(inventory[[#This Row],[c Units %]]&lt;=$O$8,$N$8,$N$9))</f>
        <v>B</v>
      </c>
    </row>
    <row r="347" spans="2:12" x14ac:dyDescent="0.25">
      <c r="B347" s="1">
        <v>341</v>
      </c>
      <c r="C347" t="s">
        <v>341</v>
      </c>
      <c r="D347" s="2">
        <v>84.3</v>
      </c>
      <c r="E347" s="15">
        <v>28</v>
      </c>
      <c r="F347" s="14">
        <f>inventory[[#This Row],[Unit Cost]]*inventory[[#This Row],['# Units]]</f>
        <v>2360.4</v>
      </c>
      <c r="G347" s="8">
        <f>_xlfn.RANK.EQ(inventory[[#This Row],[Total Cost]],inventory[Total Cost],0)</f>
        <v>251</v>
      </c>
      <c r="H347" s="8">
        <f>SUMIFS(inventory['# Units],inventory[Rank],"&lt;="&amp;inventory[[#This Row],['#]])</f>
        <v>8332</v>
      </c>
      <c r="I347" s="9">
        <f>inventory[[#This Row],[c Units]]/MAX(inventory[c Units])</f>
        <v>0.10114350918934667</v>
      </c>
      <c r="J347" s="10">
        <f>SUMIFS(inventory[Total Cost],inventory[Rank],"&lt;="&amp;inventory[[#This Row],['#]])</f>
        <v>2115113.2999999993</v>
      </c>
      <c r="K347" s="9">
        <f>inventory[[#This Row],[c Cost]]/MAX(inventory[c Cost])</f>
        <v>0.79896831706924742</v>
      </c>
      <c r="L347" s="11" t="str">
        <f>IF(inventory[[#This Row],[c Units %]]&lt;=$O$7,$N$7,IF(inventory[[#This Row],[c Units %]]&lt;=$O$8,$N$8,$N$9))</f>
        <v>B</v>
      </c>
    </row>
    <row r="348" spans="2:12" x14ac:dyDescent="0.25">
      <c r="B348" s="1">
        <v>342</v>
      </c>
      <c r="C348" t="s">
        <v>342</v>
      </c>
      <c r="D348" s="2">
        <v>83.3</v>
      </c>
      <c r="E348" s="15">
        <v>28</v>
      </c>
      <c r="F348" s="14">
        <f>inventory[[#This Row],[Unit Cost]]*inventory[[#This Row],['# Units]]</f>
        <v>2332.4</v>
      </c>
      <c r="G348" s="8">
        <f>_xlfn.RANK.EQ(inventory[[#This Row],[Total Cost]],inventory[Total Cost],0)</f>
        <v>255</v>
      </c>
      <c r="H348" s="8">
        <f>SUMIFS(inventory['# Units],inventory[Rank],"&lt;="&amp;inventory[[#This Row],['#]])</f>
        <v>8352</v>
      </c>
      <c r="I348" s="9">
        <f>inventory[[#This Row],[c Units]]/MAX(inventory[c Units])</f>
        <v>0.10138629245672388</v>
      </c>
      <c r="J348" s="10">
        <f>SUMIFS(inventory[Total Cost],inventory[Rank],"&lt;="&amp;inventory[[#This Row],['#]])</f>
        <v>2116687.2999999993</v>
      </c>
      <c r="K348" s="9">
        <f>inventory[[#This Row],[c Cost]]/MAX(inventory[c Cost])</f>
        <v>0.79956288386198948</v>
      </c>
      <c r="L348" s="11" t="str">
        <f>IF(inventory[[#This Row],[c Units %]]&lt;=$O$7,$N$7,IF(inventory[[#This Row],[c Units %]]&lt;=$O$8,$N$8,$N$9))</f>
        <v>B</v>
      </c>
    </row>
    <row r="349" spans="2:12" x14ac:dyDescent="0.25">
      <c r="B349" s="1">
        <v>343</v>
      </c>
      <c r="C349" t="s">
        <v>343</v>
      </c>
      <c r="D349" s="2">
        <v>79.599999999999994</v>
      </c>
      <c r="E349" s="15">
        <v>6</v>
      </c>
      <c r="F349" s="14">
        <f>inventory[[#This Row],[Unit Cost]]*inventory[[#This Row],['# Units]]</f>
        <v>477.59999999999997</v>
      </c>
      <c r="G349" s="8">
        <f>_xlfn.RANK.EQ(inventory[[#This Row],[Total Cost]],inventory[Total Cost],0)</f>
        <v>670</v>
      </c>
      <c r="H349" s="8">
        <f>SUMIFS(inventory['# Units],inventory[Rank],"&lt;="&amp;inventory[[#This Row],['#]])</f>
        <v>8366</v>
      </c>
      <c r="I349" s="9">
        <f>inventory[[#This Row],[c Units]]/MAX(inventory[c Units])</f>
        <v>0.10155624074388793</v>
      </c>
      <c r="J349" s="10">
        <f>SUMIFS(inventory[Total Cost],inventory[Rank],"&lt;="&amp;inventory[[#This Row],['#]])</f>
        <v>2118256.6999999993</v>
      </c>
      <c r="K349" s="9">
        <f>inventory[[#This Row],[c Cost]]/MAX(inventory[c Cost])</f>
        <v>0.80015571303894584</v>
      </c>
      <c r="L349" s="11" t="str">
        <f>IF(inventory[[#This Row],[c Units %]]&lt;=$O$7,$N$7,IF(inventory[[#This Row],[c Units %]]&lt;=$O$8,$N$8,$N$9))</f>
        <v>B</v>
      </c>
    </row>
    <row r="350" spans="2:12" x14ac:dyDescent="0.25">
      <c r="B350" s="1">
        <v>344</v>
      </c>
      <c r="C350" t="s">
        <v>344</v>
      </c>
      <c r="D350" s="2">
        <v>85.3</v>
      </c>
      <c r="E350" s="15">
        <v>33</v>
      </c>
      <c r="F350" s="14">
        <f>inventory[[#This Row],[Unit Cost]]*inventory[[#This Row],['# Units]]</f>
        <v>2814.9</v>
      </c>
      <c r="G350" s="8">
        <f>_xlfn.RANK.EQ(inventory[[#This Row],[Total Cost]],inventory[Total Cost],0)</f>
        <v>228</v>
      </c>
      <c r="H350" s="8">
        <f>SUMIFS(inventory['# Units],inventory[Rank],"&lt;="&amp;inventory[[#This Row],['#]])</f>
        <v>8382</v>
      </c>
      <c r="I350" s="9">
        <f>inventory[[#This Row],[c Units]]/MAX(inventory[c Units])</f>
        <v>0.1017504673577897</v>
      </c>
      <c r="J350" s="10">
        <f>SUMIFS(inventory[Total Cost],inventory[Rank],"&lt;="&amp;inventory[[#This Row],['#]])</f>
        <v>2119823.0999999992</v>
      </c>
      <c r="K350" s="9">
        <f>inventory[[#This Row],[c Cost]]/MAX(inventory[c Cost])</f>
        <v>0.80074740898821584</v>
      </c>
      <c r="L350" s="11" t="str">
        <f>IF(inventory[[#This Row],[c Units %]]&lt;=$O$7,$N$7,IF(inventory[[#This Row],[c Units %]]&lt;=$O$8,$N$8,$N$9))</f>
        <v>B</v>
      </c>
    </row>
    <row r="351" spans="2:12" x14ac:dyDescent="0.25">
      <c r="B351" s="1">
        <v>345</v>
      </c>
      <c r="C351" t="s">
        <v>345</v>
      </c>
      <c r="D351" s="2">
        <v>80.400000000000006</v>
      </c>
      <c r="E351" s="15">
        <v>25</v>
      </c>
      <c r="F351" s="14">
        <f>inventory[[#This Row],[Unit Cost]]*inventory[[#This Row],['# Units]]</f>
        <v>2010.0000000000002</v>
      </c>
      <c r="G351" s="8">
        <f>_xlfn.RANK.EQ(inventory[[#This Row],[Total Cost]],inventory[Total Cost],0)</f>
        <v>284</v>
      </c>
      <c r="H351" s="8">
        <f>SUMIFS(inventory['# Units],inventory[Rank],"&lt;="&amp;inventory[[#This Row],['#]])</f>
        <v>8395</v>
      </c>
      <c r="I351" s="9">
        <f>inventory[[#This Row],[c Units]]/MAX(inventory[c Units])</f>
        <v>0.10190827648158489</v>
      </c>
      <c r="J351" s="10">
        <f>SUMIFS(inventory[Total Cost],inventory[Rank],"&lt;="&amp;inventory[[#This Row],['#]])</f>
        <v>2121379.1999999993</v>
      </c>
      <c r="K351" s="9">
        <f>inventory[[#This Row],[c Cost]]/MAX(inventory[c Cost])</f>
        <v>0.80133521418909637</v>
      </c>
      <c r="L351" s="11" t="str">
        <f>IF(inventory[[#This Row],[c Units %]]&lt;=$O$7,$N$7,IF(inventory[[#This Row],[c Units %]]&lt;=$O$8,$N$8,$N$9))</f>
        <v>B</v>
      </c>
    </row>
    <row r="352" spans="2:12" x14ac:dyDescent="0.25">
      <c r="B352" s="1">
        <v>346</v>
      </c>
      <c r="C352" t="s">
        <v>346</v>
      </c>
      <c r="D352" s="2">
        <v>77.099999999999994</v>
      </c>
      <c r="E352" s="15">
        <v>7</v>
      </c>
      <c r="F352" s="14">
        <f>inventory[[#This Row],[Unit Cost]]*inventory[[#This Row],['# Units]]</f>
        <v>539.69999999999993</v>
      </c>
      <c r="G352" s="8">
        <f>_xlfn.RANK.EQ(inventory[[#This Row],[Total Cost]],inventory[Total Cost],0)</f>
        <v>628</v>
      </c>
      <c r="H352" s="8">
        <f>SUMIFS(inventory['# Units],inventory[Rank],"&lt;="&amp;inventory[[#This Row],['#]])</f>
        <v>8407</v>
      </c>
      <c r="I352" s="9">
        <f>inventory[[#This Row],[c Units]]/MAX(inventory[c Units])</f>
        <v>0.10205394644201121</v>
      </c>
      <c r="J352" s="10">
        <f>SUMIFS(inventory[Total Cost],inventory[Rank],"&lt;="&amp;inventory[[#This Row],['#]])</f>
        <v>2122924.7999999993</v>
      </c>
      <c r="K352" s="9">
        <f>inventory[[#This Row],[c Cost]]/MAX(inventory[c Cost])</f>
        <v>0.80191905309307487</v>
      </c>
      <c r="L352" s="11" t="str">
        <f>IF(inventory[[#This Row],[c Units %]]&lt;=$O$7,$N$7,IF(inventory[[#This Row],[c Units %]]&lt;=$O$8,$N$8,$N$9))</f>
        <v>B</v>
      </c>
    </row>
    <row r="353" spans="2:12" x14ac:dyDescent="0.25">
      <c r="B353" s="1">
        <v>347</v>
      </c>
      <c r="C353" t="s">
        <v>347</v>
      </c>
      <c r="D353" s="2">
        <v>80.2</v>
      </c>
      <c r="E353" s="15">
        <v>21</v>
      </c>
      <c r="F353" s="14">
        <f>inventory[[#This Row],[Unit Cost]]*inventory[[#This Row],['# Units]]</f>
        <v>1684.2</v>
      </c>
      <c r="G353" s="8">
        <f>_xlfn.RANK.EQ(inventory[[#This Row],[Total Cost]],inventory[Total Cost],0)</f>
        <v>322</v>
      </c>
      <c r="H353" s="8">
        <f>SUMIFS(inventory['# Units],inventory[Rank],"&lt;="&amp;inventory[[#This Row],['#]])</f>
        <v>8415</v>
      </c>
      <c r="I353" s="9">
        <f>inventory[[#This Row],[c Units]]/MAX(inventory[c Units])</f>
        <v>0.1021510597489621</v>
      </c>
      <c r="J353" s="10">
        <f>SUMIFS(inventory[Total Cost],inventory[Rank],"&lt;="&amp;inventory[[#This Row],['#]])</f>
        <v>2124462.3999999994</v>
      </c>
      <c r="K353" s="9">
        <f>inventory[[#This Row],[c Cost]]/MAX(inventory[c Cost])</f>
        <v>0.80249987005655654</v>
      </c>
      <c r="L353" s="11" t="str">
        <f>IF(inventory[[#This Row],[c Units %]]&lt;=$O$7,$N$7,IF(inventory[[#This Row],[c Units %]]&lt;=$O$8,$N$8,$N$9))</f>
        <v>B</v>
      </c>
    </row>
    <row r="354" spans="2:12" x14ac:dyDescent="0.25">
      <c r="B354" s="1">
        <v>348</v>
      </c>
      <c r="C354" t="s">
        <v>348</v>
      </c>
      <c r="D354" s="2">
        <v>79.7</v>
      </c>
      <c r="E354" s="15">
        <v>26</v>
      </c>
      <c r="F354" s="14">
        <f>inventory[[#This Row],[Unit Cost]]*inventory[[#This Row],['# Units]]</f>
        <v>2072.2000000000003</v>
      </c>
      <c r="G354" s="8">
        <f>_xlfn.RANK.EQ(inventory[[#This Row],[Total Cost]],inventory[Total Cost],0)</f>
        <v>279</v>
      </c>
      <c r="H354" s="8">
        <f>SUMIFS(inventory['# Units],inventory[Rank],"&lt;="&amp;inventory[[#This Row],['#]])</f>
        <v>8436</v>
      </c>
      <c r="I354" s="9">
        <f>inventory[[#This Row],[c Units]]/MAX(inventory[c Units])</f>
        <v>0.10240598217970817</v>
      </c>
      <c r="J354" s="10">
        <f>SUMIFS(inventory[Total Cost],inventory[Rank],"&lt;="&amp;inventory[[#This Row],['#]])</f>
        <v>2125999.5999999996</v>
      </c>
      <c r="K354" s="9">
        <f>inventory[[#This Row],[c Cost]]/MAX(inventory[c Cost])</f>
        <v>0.80308053592301343</v>
      </c>
      <c r="L354" s="11" t="str">
        <f>IF(inventory[[#This Row],[c Units %]]&lt;=$O$7,$N$7,IF(inventory[[#This Row],[c Units %]]&lt;=$O$8,$N$8,$N$9))</f>
        <v>B</v>
      </c>
    </row>
    <row r="355" spans="2:12" x14ac:dyDescent="0.25">
      <c r="B355" s="1">
        <v>349</v>
      </c>
      <c r="C355" t="s">
        <v>349</v>
      </c>
      <c r="D355" s="2">
        <v>78.8</v>
      </c>
      <c r="E355" s="15">
        <v>18</v>
      </c>
      <c r="F355" s="14">
        <f>inventory[[#This Row],[Unit Cost]]*inventory[[#This Row],['# Units]]</f>
        <v>1418.3999999999999</v>
      </c>
      <c r="G355" s="8">
        <f>_xlfn.RANK.EQ(inventory[[#This Row],[Total Cost]],inventory[Total Cost],0)</f>
        <v>371</v>
      </c>
      <c r="H355" s="8">
        <f>SUMIFS(inventory['# Units],inventory[Rank],"&lt;="&amp;inventory[[#This Row],['#]])</f>
        <v>8513</v>
      </c>
      <c r="I355" s="9">
        <f>inventory[[#This Row],[c Units]]/MAX(inventory[c Units])</f>
        <v>0.10334069775911044</v>
      </c>
      <c r="J355" s="10">
        <f>SUMIFS(inventory[Total Cost],inventory[Rank],"&lt;="&amp;inventory[[#This Row],['#]])</f>
        <v>2127531.8999999994</v>
      </c>
      <c r="K355" s="9">
        <f>inventory[[#This Row],[c Cost]]/MAX(inventory[c Cost])</f>
        <v>0.80365935085091589</v>
      </c>
      <c r="L355" s="11" t="str">
        <f>IF(inventory[[#This Row],[c Units %]]&lt;=$O$7,$N$7,IF(inventory[[#This Row],[c Units %]]&lt;=$O$8,$N$8,$N$9))</f>
        <v>B</v>
      </c>
    </row>
    <row r="356" spans="2:12" x14ac:dyDescent="0.25">
      <c r="B356" s="1">
        <v>350</v>
      </c>
      <c r="C356" t="s">
        <v>350</v>
      </c>
      <c r="D356" s="2">
        <v>81.7</v>
      </c>
      <c r="E356" s="15">
        <v>60</v>
      </c>
      <c r="F356" s="14">
        <f>inventory[[#This Row],[Unit Cost]]*inventory[[#This Row],['# Units]]</f>
        <v>4902</v>
      </c>
      <c r="G356" s="8">
        <f>_xlfn.RANK.EQ(inventory[[#This Row],[Total Cost]],inventory[Total Cost],0)</f>
        <v>135</v>
      </c>
      <c r="H356" s="8">
        <f>SUMIFS(inventory['# Units],inventory[Rank],"&lt;="&amp;inventory[[#This Row],['#]])</f>
        <v>8563</v>
      </c>
      <c r="I356" s="9">
        <f>inventory[[#This Row],[c Units]]/MAX(inventory[c Units])</f>
        <v>0.10394765592755348</v>
      </c>
      <c r="J356" s="10">
        <f>SUMIFS(inventory[Total Cost],inventory[Rank],"&lt;="&amp;inventory[[#This Row],['#]])</f>
        <v>2130586.8999999994</v>
      </c>
      <c r="K356" s="9">
        <f>inventory[[#This Row],[c Cost]]/MAX(inventory[c Cost])</f>
        <v>0.80481335437812485</v>
      </c>
      <c r="L356" s="11" t="str">
        <f>IF(inventory[[#This Row],[c Units %]]&lt;=$O$7,$N$7,IF(inventory[[#This Row],[c Units %]]&lt;=$O$8,$N$8,$N$9))</f>
        <v>B</v>
      </c>
    </row>
    <row r="357" spans="2:12" x14ac:dyDescent="0.25">
      <c r="B357" s="1">
        <v>351</v>
      </c>
      <c r="C357" t="s">
        <v>351</v>
      </c>
      <c r="D357" s="2">
        <v>74.5</v>
      </c>
      <c r="E357" s="15">
        <v>16</v>
      </c>
      <c r="F357" s="14">
        <f>inventory[[#This Row],[Unit Cost]]*inventory[[#This Row],['# Units]]</f>
        <v>1192</v>
      </c>
      <c r="G357" s="8">
        <f>_xlfn.RANK.EQ(inventory[[#This Row],[Total Cost]],inventory[Total Cost],0)</f>
        <v>415</v>
      </c>
      <c r="H357" s="8">
        <f>SUMIFS(inventory['# Units],inventory[Rank],"&lt;="&amp;inventory[[#This Row],['#]])</f>
        <v>8563</v>
      </c>
      <c r="I357" s="9">
        <f>inventory[[#This Row],[c Units]]/MAX(inventory[c Units])</f>
        <v>0.10394765592755348</v>
      </c>
      <c r="J357" s="10">
        <f>SUMIFS(inventory[Total Cost],inventory[Rank],"&lt;="&amp;inventory[[#This Row],['#]])</f>
        <v>2130586.8999999994</v>
      </c>
      <c r="K357" s="9">
        <f>inventory[[#This Row],[c Cost]]/MAX(inventory[c Cost])</f>
        <v>0.80481335437812485</v>
      </c>
      <c r="L357" s="11" t="str">
        <f>IF(inventory[[#This Row],[c Units %]]&lt;=$O$7,$N$7,IF(inventory[[#This Row],[c Units %]]&lt;=$O$8,$N$8,$N$9))</f>
        <v>B</v>
      </c>
    </row>
    <row r="358" spans="2:12" x14ac:dyDescent="0.25">
      <c r="B358" s="1">
        <v>352</v>
      </c>
      <c r="C358" t="s">
        <v>352</v>
      </c>
      <c r="D358" s="2">
        <v>80.7</v>
      </c>
      <c r="E358" s="15">
        <v>26</v>
      </c>
      <c r="F358" s="14">
        <f>inventory[[#This Row],[Unit Cost]]*inventory[[#This Row],['# Units]]</f>
        <v>2098.2000000000003</v>
      </c>
      <c r="G358" s="8">
        <f>_xlfn.RANK.EQ(inventory[[#This Row],[Total Cost]],inventory[Total Cost],0)</f>
        <v>277</v>
      </c>
      <c r="H358" s="8">
        <f>SUMIFS(inventory['# Units],inventory[Rank],"&lt;="&amp;inventory[[#This Row],['#]])</f>
        <v>8583</v>
      </c>
      <c r="I358" s="9">
        <f>inventory[[#This Row],[c Units]]/MAX(inventory[c Units])</f>
        <v>0.10419043919493068</v>
      </c>
      <c r="J358" s="10">
        <f>SUMIFS(inventory[Total Cost],inventory[Rank],"&lt;="&amp;inventory[[#This Row],['#]])</f>
        <v>2132102.899999999</v>
      </c>
      <c r="K358" s="9">
        <f>inventory[[#This Row],[c Cost]]/MAX(inventory[c Cost])</f>
        <v>0.80538601210226501</v>
      </c>
      <c r="L358" s="11" t="str">
        <f>IF(inventory[[#This Row],[c Units %]]&lt;=$O$7,$N$7,IF(inventory[[#This Row],[c Units %]]&lt;=$O$8,$N$8,$N$9))</f>
        <v>B</v>
      </c>
    </row>
    <row r="359" spans="2:12" x14ac:dyDescent="0.25">
      <c r="B359" s="1">
        <v>353</v>
      </c>
      <c r="C359" t="s">
        <v>353</v>
      </c>
      <c r="D359" s="2">
        <v>78.7</v>
      </c>
      <c r="E359" s="15">
        <v>20</v>
      </c>
      <c r="F359" s="14">
        <f>inventory[[#This Row],[Unit Cost]]*inventory[[#This Row],['# Units]]</f>
        <v>1574</v>
      </c>
      <c r="G359" s="8">
        <f>_xlfn.RANK.EQ(inventory[[#This Row],[Total Cost]],inventory[Total Cost],0)</f>
        <v>342</v>
      </c>
      <c r="H359" s="8">
        <f>SUMIFS(inventory['# Units],inventory[Rank],"&lt;="&amp;inventory[[#This Row],['#]])</f>
        <v>8597</v>
      </c>
      <c r="I359" s="9">
        <f>inventory[[#This Row],[c Units]]/MAX(inventory[c Units])</f>
        <v>0.10436038748209474</v>
      </c>
      <c r="J359" s="10">
        <f>SUMIFS(inventory[Total Cost],inventory[Rank],"&lt;="&amp;inventory[[#This Row],['#]])</f>
        <v>2133616.2999999993</v>
      </c>
      <c r="K359" s="9">
        <f>inventory[[#This Row],[c Cost]]/MAX(inventory[c Cost])</f>
        <v>0.80595768769574405</v>
      </c>
      <c r="L359" s="11" t="str">
        <f>IF(inventory[[#This Row],[c Units %]]&lt;=$O$7,$N$7,IF(inventory[[#This Row],[c Units %]]&lt;=$O$8,$N$8,$N$9))</f>
        <v>B</v>
      </c>
    </row>
    <row r="360" spans="2:12" x14ac:dyDescent="0.25">
      <c r="B360" s="1">
        <v>354</v>
      </c>
      <c r="C360" t="s">
        <v>354</v>
      </c>
      <c r="D360" s="2">
        <v>78.2</v>
      </c>
      <c r="E360" s="15">
        <v>19</v>
      </c>
      <c r="F360" s="14">
        <f>inventory[[#This Row],[Unit Cost]]*inventory[[#This Row],['# Units]]</f>
        <v>1485.8</v>
      </c>
      <c r="G360" s="8">
        <f>_xlfn.RANK.EQ(inventory[[#This Row],[Total Cost]],inventory[Total Cost],0)</f>
        <v>357</v>
      </c>
      <c r="H360" s="8">
        <f>SUMIFS(inventory['# Units],inventory[Rank],"&lt;="&amp;inventory[[#This Row],['#]])</f>
        <v>8609</v>
      </c>
      <c r="I360" s="9">
        <f>inventory[[#This Row],[c Units]]/MAX(inventory[c Units])</f>
        <v>0.10450605744252106</v>
      </c>
      <c r="J360" s="10">
        <f>SUMIFS(inventory[Total Cost],inventory[Rank],"&lt;="&amp;inventory[[#This Row],['#]])</f>
        <v>2135121.0999999992</v>
      </c>
      <c r="K360" s="9">
        <f>inventory[[#This Row],[c Cost]]/MAX(inventory[c Cost])</f>
        <v>0.80652611470318891</v>
      </c>
      <c r="L360" s="11" t="str">
        <f>IF(inventory[[#This Row],[c Units %]]&lt;=$O$7,$N$7,IF(inventory[[#This Row],[c Units %]]&lt;=$O$8,$N$8,$N$9))</f>
        <v>B</v>
      </c>
    </row>
    <row r="361" spans="2:12" x14ac:dyDescent="0.25">
      <c r="B361" s="1">
        <v>355</v>
      </c>
      <c r="C361" t="s">
        <v>355</v>
      </c>
      <c r="D361" s="2">
        <v>53.7</v>
      </c>
      <c r="E361" s="15">
        <v>9</v>
      </c>
      <c r="F361" s="14">
        <f>inventory[[#This Row],[Unit Cost]]*inventory[[#This Row],['# Units]]</f>
        <v>483.3</v>
      </c>
      <c r="G361" s="8">
        <f>_xlfn.RANK.EQ(inventory[[#This Row],[Total Cost]],inventory[Total Cost],0)</f>
        <v>665</v>
      </c>
      <c r="H361" s="8">
        <f>SUMIFS(inventory['# Units],inventory[Rank],"&lt;="&amp;inventory[[#This Row],['#]])</f>
        <v>8619</v>
      </c>
      <c r="I361" s="9">
        <f>inventory[[#This Row],[c Units]]/MAX(inventory[c Units])</f>
        <v>0.10462744907620966</v>
      </c>
      <c r="J361" s="10">
        <f>SUMIFS(inventory[Total Cost],inventory[Rank],"&lt;="&amp;inventory[[#This Row],['#]])</f>
        <v>2136625.0999999992</v>
      </c>
      <c r="K361" s="9">
        <f>inventory[[#This Row],[c Cost]]/MAX(inventory[c Cost])</f>
        <v>0.80709423951658399</v>
      </c>
      <c r="L361" s="11" t="str">
        <f>IF(inventory[[#This Row],[c Units %]]&lt;=$O$7,$N$7,IF(inventory[[#This Row],[c Units %]]&lt;=$O$8,$N$8,$N$9))</f>
        <v>B</v>
      </c>
    </row>
    <row r="362" spans="2:12" x14ac:dyDescent="0.25">
      <c r="B362" s="1">
        <v>356</v>
      </c>
      <c r="C362" t="s">
        <v>356</v>
      </c>
      <c r="D362" s="2">
        <v>81.5</v>
      </c>
      <c r="E362" s="15">
        <v>31</v>
      </c>
      <c r="F362" s="14">
        <f>inventory[[#This Row],[Unit Cost]]*inventory[[#This Row],['# Units]]</f>
        <v>2526.5</v>
      </c>
      <c r="G362" s="8">
        <f>_xlfn.RANK.EQ(inventory[[#This Row],[Total Cost]],inventory[Total Cost],0)</f>
        <v>244</v>
      </c>
      <c r="H362" s="8">
        <f>SUMIFS(inventory['# Units],inventory[Rank],"&lt;="&amp;inventory[[#This Row],['#]])</f>
        <v>8629</v>
      </c>
      <c r="I362" s="9">
        <f>inventory[[#This Row],[c Units]]/MAX(inventory[c Units])</f>
        <v>0.10474884070989827</v>
      </c>
      <c r="J362" s="10">
        <f>SUMIFS(inventory[Total Cost],inventory[Rank],"&lt;="&amp;inventory[[#This Row],['#]])</f>
        <v>2138116.0999999992</v>
      </c>
      <c r="K362" s="9">
        <f>inventory[[#This Row],[c Cost]]/MAX(inventory[c Cost])</f>
        <v>0.80765745367667197</v>
      </c>
      <c r="L362" s="11" t="str">
        <f>IF(inventory[[#This Row],[c Units %]]&lt;=$O$7,$N$7,IF(inventory[[#This Row],[c Units %]]&lt;=$O$8,$N$8,$N$9))</f>
        <v>B</v>
      </c>
    </row>
    <row r="363" spans="2:12" x14ac:dyDescent="0.25">
      <c r="B363" s="1">
        <v>357</v>
      </c>
      <c r="C363" t="s">
        <v>357</v>
      </c>
      <c r="D363" s="2">
        <v>74.099999999999994</v>
      </c>
      <c r="E363" s="15">
        <v>26</v>
      </c>
      <c r="F363" s="14">
        <f>inventory[[#This Row],[Unit Cost]]*inventory[[#This Row],['# Units]]</f>
        <v>1926.6</v>
      </c>
      <c r="G363" s="8">
        <f>_xlfn.RANK.EQ(inventory[[#This Row],[Total Cost]],inventory[Total Cost],0)</f>
        <v>292</v>
      </c>
      <c r="H363" s="8">
        <f>SUMIFS(inventory['# Units],inventory[Rank],"&lt;="&amp;inventory[[#This Row],['#]])</f>
        <v>8648</v>
      </c>
      <c r="I363" s="9">
        <f>inventory[[#This Row],[c Units]]/MAX(inventory[c Units])</f>
        <v>0.10497948481390662</v>
      </c>
      <c r="J363" s="10">
        <f>SUMIFS(inventory[Total Cost],inventory[Rank],"&lt;="&amp;inventory[[#This Row],['#]])</f>
        <v>2139601.8999999994</v>
      </c>
      <c r="K363" s="9">
        <f>inventory[[#This Row],[c Cost]]/MAX(inventory[c Cost])</f>
        <v>0.80821870357543701</v>
      </c>
      <c r="L363" s="11" t="str">
        <f>IF(inventory[[#This Row],[c Units %]]&lt;=$O$7,$N$7,IF(inventory[[#This Row],[c Units %]]&lt;=$O$8,$N$8,$N$9))</f>
        <v>B</v>
      </c>
    </row>
    <row r="364" spans="2:12" x14ac:dyDescent="0.25">
      <c r="B364" s="1">
        <v>358</v>
      </c>
      <c r="C364" t="s">
        <v>358</v>
      </c>
      <c r="D364" s="2">
        <v>77.3</v>
      </c>
      <c r="E364" s="15">
        <v>21</v>
      </c>
      <c r="F364" s="14">
        <f>inventory[[#This Row],[Unit Cost]]*inventory[[#This Row],['# Units]]</f>
        <v>1623.3</v>
      </c>
      <c r="G364" s="8">
        <f>_xlfn.RANK.EQ(inventory[[#This Row],[Total Cost]],inventory[Total Cost],0)</f>
        <v>331</v>
      </c>
      <c r="H364" s="8">
        <f>SUMIFS(inventory['# Units],inventory[Rank],"&lt;="&amp;inventory[[#This Row],['#]])</f>
        <v>8674</v>
      </c>
      <c r="I364" s="9">
        <f>inventory[[#This Row],[c Units]]/MAX(inventory[c Units])</f>
        <v>0.105295103061497</v>
      </c>
      <c r="J364" s="10">
        <f>SUMIFS(inventory[Total Cost],inventory[Rank],"&lt;="&amp;inventory[[#This Row],['#]])</f>
        <v>2141081.2999999993</v>
      </c>
      <c r="K364" s="9">
        <f>inventory[[#This Row],[c Cost]]/MAX(inventory[c Cost])</f>
        <v>0.80877753592180457</v>
      </c>
      <c r="L364" s="11" t="str">
        <f>IF(inventory[[#This Row],[c Units %]]&lt;=$O$7,$N$7,IF(inventory[[#This Row],[c Units %]]&lt;=$O$8,$N$8,$N$9))</f>
        <v>B</v>
      </c>
    </row>
    <row r="365" spans="2:12" x14ac:dyDescent="0.25">
      <c r="B365" s="1">
        <v>359</v>
      </c>
      <c r="C365" t="s">
        <v>359</v>
      </c>
      <c r="D365" s="2">
        <v>73.2</v>
      </c>
      <c r="E365" s="15">
        <v>21</v>
      </c>
      <c r="F365" s="14">
        <f>inventory[[#This Row],[Unit Cost]]*inventory[[#This Row],['# Units]]</f>
        <v>1537.2</v>
      </c>
      <c r="G365" s="8">
        <f>_xlfn.RANK.EQ(inventory[[#This Row],[Total Cost]],inventory[Total Cost],0)</f>
        <v>348</v>
      </c>
      <c r="H365" s="8">
        <f>SUMIFS(inventory['# Units],inventory[Rank],"&lt;="&amp;inventory[[#This Row],['#]])</f>
        <v>8701</v>
      </c>
      <c r="I365" s="9">
        <f>inventory[[#This Row],[c Units]]/MAX(inventory[c Units])</f>
        <v>0.10562286047245624</v>
      </c>
      <c r="J365" s="10">
        <f>SUMIFS(inventory[Total Cost],inventory[Rank],"&lt;="&amp;inventory[[#This Row],['#]])</f>
        <v>2142547.3999999994</v>
      </c>
      <c r="K365" s="9">
        <f>inventory[[#This Row],[c Cost]]/MAX(inventory[c Cost])</f>
        <v>0.8093313442920963</v>
      </c>
      <c r="L365" s="11" t="str">
        <f>IF(inventory[[#This Row],[c Units %]]&lt;=$O$7,$N$7,IF(inventory[[#This Row],[c Units %]]&lt;=$O$8,$N$8,$N$9))</f>
        <v>B</v>
      </c>
    </row>
    <row r="366" spans="2:12" x14ac:dyDescent="0.25">
      <c r="B366" s="1">
        <v>360</v>
      </c>
      <c r="C366" t="s">
        <v>360</v>
      </c>
      <c r="D366" s="2">
        <v>77</v>
      </c>
      <c r="E366" s="15">
        <v>16</v>
      </c>
      <c r="F366" s="14">
        <f>inventory[[#This Row],[Unit Cost]]*inventory[[#This Row],['# Units]]</f>
        <v>1232</v>
      </c>
      <c r="G366" s="8">
        <f>_xlfn.RANK.EQ(inventory[[#This Row],[Total Cost]],inventory[Total Cost],0)</f>
        <v>409</v>
      </c>
      <c r="H366" s="8">
        <f>SUMIFS(inventory['# Units],inventory[Rank],"&lt;="&amp;inventory[[#This Row],['#]])</f>
        <v>8745</v>
      </c>
      <c r="I366" s="9">
        <f>inventory[[#This Row],[c Units]]/MAX(inventory[c Units])</f>
        <v>0.1061569836606861</v>
      </c>
      <c r="J366" s="10">
        <f>SUMIFS(inventory[Total Cost],inventory[Rank],"&lt;="&amp;inventory[[#This Row],['#]])</f>
        <v>2144012.5999999996</v>
      </c>
      <c r="K366" s="9">
        <f>inventory[[#This Row],[c Cost]]/MAX(inventory[c Cost])</f>
        <v>0.80988481269408208</v>
      </c>
      <c r="L366" s="11" t="str">
        <f>IF(inventory[[#This Row],[c Units %]]&lt;=$O$7,$N$7,IF(inventory[[#This Row],[c Units %]]&lt;=$O$8,$N$8,$N$9))</f>
        <v>B</v>
      </c>
    </row>
    <row r="367" spans="2:12" x14ac:dyDescent="0.25">
      <c r="B367" s="1">
        <v>361</v>
      </c>
      <c r="C367" t="s">
        <v>361</v>
      </c>
      <c r="D367" s="2">
        <v>68.099999999999994</v>
      </c>
      <c r="E367" s="15">
        <v>16</v>
      </c>
      <c r="F367" s="14">
        <f>inventory[[#This Row],[Unit Cost]]*inventory[[#This Row],['# Units]]</f>
        <v>1089.5999999999999</v>
      </c>
      <c r="G367" s="8">
        <f>_xlfn.RANK.EQ(inventory[[#This Row],[Total Cost]],inventory[Total Cost],0)</f>
        <v>439</v>
      </c>
      <c r="H367" s="8">
        <f>SUMIFS(inventory['# Units],inventory[Rank],"&lt;="&amp;inventory[[#This Row],['#]])</f>
        <v>8762</v>
      </c>
      <c r="I367" s="9">
        <f>inventory[[#This Row],[c Units]]/MAX(inventory[c Units])</f>
        <v>0.10636334943795674</v>
      </c>
      <c r="J367" s="10">
        <f>SUMIFS(inventory[Total Cost],inventory[Rank],"&lt;="&amp;inventory[[#This Row],['#]])</f>
        <v>2145476.2999999993</v>
      </c>
      <c r="K367" s="9">
        <f>inventory[[#This Row],[c Cost]]/MAX(inventory[c Cost])</f>
        <v>0.81043771448222468</v>
      </c>
      <c r="L367" s="11" t="str">
        <f>IF(inventory[[#This Row],[c Units %]]&lt;=$O$7,$N$7,IF(inventory[[#This Row],[c Units %]]&lt;=$O$8,$N$8,$N$9))</f>
        <v>B</v>
      </c>
    </row>
    <row r="368" spans="2:12" x14ac:dyDescent="0.25">
      <c r="B368" s="1">
        <v>362</v>
      </c>
      <c r="C368" t="s">
        <v>362</v>
      </c>
      <c r="D368" s="2">
        <v>73.5</v>
      </c>
      <c r="E368" s="15">
        <v>14</v>
      </c>
      <c r="F368" s="14">
        <f>inventory[[#This Row],[Unit Cost]]*inventory[[#This Row],['# Units]]</f>
        <v>1029</v>
      </c>
      <c r="G368" s="8">
        <f>_xlfn.RANK.EQ(inventory[[#This Row],[Total Cost]],inventory[Total Cost],0)</f>
        <v>455</v>
      </c>
      <c r="H368" s="8">
        <f>SUMIFS(inventory['# Units],inventory[Rank],"&lt;="&amp;inventory[[#This Row],['#]])</f>
        <v>8788</v>
      </c>
      <c r="I368" s="9">
        <f>inventory[[#This Row],[c Units]]/MAX(inventory[c Units])</f>
        <v>0.10667896768554712</v>
      </c>
      <c r="J368" s="10">
        <f>SUMIFS(inventory[Total Cost],inventory[Rank],"&lt;="&amp;inventory[[#This Row],['#]])</f>
        <v>2148390.8999999994</v>
      </c>
      <c r="K368" s="9">
        <f>inventory[[#This Row],[c Cost]]/MAX(inventory[c Cost])</f>
        <v>0.81153868295371512</v>
      </c>
      <c r="L368" s="11" t="str">
        <f>IF(inventory[[#This Row],[c Units %]]&lt;=$O$7,$N$7,IF(inventory[[#This Row],[c Units %]]&lt;=$O$8,$N$8,$N$9))</f>
        <v>B</v>
      </c>
    </row>
    <row r="369" spans="2:12" x14ac:dyDescent="0.25">
      <c r="B369" s="1">
        <v>363</v>
      </c>
      <c r="C369" t="s">
        <v>363</v>
      </c>
      <c r="D369" s="2">
        <v>54.3</v>
      </c>
      <c r="E369" s="15">
        <v>9</v>
      </c>
      <c r="F369" s="14">
        <f>inventory[[#This Row],[Unit Cost]]*inventory[[#This Row],['# Units]]</f>
        <v>488.7</v>
      </c>
      <c r="G369" s="8">
        <f>_xlfn.RANK.EQ(inventory[[#This Row],[Total Cost]],inventory[Total Cost],0)</f>
        <v>661</v>
      </c>
      <c r="H369" s="8">
        <f>SUMIFS(inventory['# Units],inventory[Rank],"&lt;="&amp;inventory[[#This Row],['#]])</f>
        <v>8788</v>
      </c>
      <c r="I369" s="9">
        <f>inventory[[#This Row],[c Units]]/MAX(inventory[c Units])</f>
        <v>0.10667896768554712</v>
      </c>
      <c r="J369" s="10">
        <f>SUMIFS(inventory[Total Cost],inventory[Rank],"&lt;="&amp;inventory[[#This Row],['#]])</f>
        <v>2148390.8999999994</v>
      </c>
      <c r="K369" s="9">
        <f>inventory[[#This Row],[c Cost]]/MAX(inventory[c Cost])</f>
        <v>0.81153868295371512</v>
      </c>
      <c r="L369" s="11" t="str">
        <f>IF(inventory[[#This Row],[c Units %]]&lt;=$O$7,$N$7,IF(inventory[[#This Row],[c Units %]]&lt;=$O$8,$N$8,$N$9))</f>
        <v>B</v>
      </c>
    </row>
    <row r="370" spans="2:12" x14ac:dyDescent="0.25">
      <c r="B370" s="1">
        <v>364</v>
      </c>
      <c r="C370" t="s">
        <v>364</v>
      </c>
      <c r="D370" s="2">
        <v>67.099999999999994</v>
      </c>
      <c r="E370" s="15">
        <v>24</v>
      </c>
      <c r="F370" s="14">
        <f>inventory[[#This Row],[Unit Cost]]*inventory[[#This Row],['# Units]]</f>
        <v>1610.3999999999999</v>
      </c>
      <c r="G370" s="8">
        <f>_xlfn.RANK.EQ(inventory[[#This Row],[Total Cost]],inventory[Total Cost],0)</f>
        <v>335</v>
      </c>
      <c r="H370" s="8">
        <f>SUMIFS(inventory['# Units],inventory[Rank],"&lt;="&amp;inventory[[#This Row],['#]])</f>
        <v>8818</v>
      </c>
      <c r="I370" s="9">
        <f>inventory[[#This Row],[c Units]]/MAX(inventory[c Units])</f>
        <v>0.10704314258661293</v>
      </c>
      <c r="J370" s="10">
        <f>SUMIFS(inventory[Total Cost],inventory[Rank],"&lt;="&amp;inventory[[#This Row],['#]])</f>
        <v>2149845.8999999994</v>
      </c>
      <c r="K370" s="9">
        <f>inventory[[#This Row],[c Cost]]/MAX(inventory[c Cost])</f>
        <v>0.81208829838156749</v>
      </c>
      <c r="L370" s="11" t="str">
        <f>IF(inventory[[#This Row],[c Units %]]&lt;=$O$7,$N$7,IF(inventory[[#This Row],[c Units %]]&lt;=$O$8,$N$8,$N$9))</f>
        <v>B</v>
      </c>
    </row>
    <row r="371" spans="2:12" x14ac:dyDescent="0.25">
      <c r="B371" s="1">
        <v>365</v>
      </c>
      <c r="C371" t="s">
        <v>365</v>
      </c>
      <c r="D371" s="2">
        <v>77.099999999999994</v>
      </c>
      <c r="E371" s="15">
        <v>39</v>
      </c>
      <c r="F371" s="14">
        <f>inventory[[#This Row],[Unit Cost]]*inventory[[#This Row],['# Units]]</f>
        <v>3006.8999999999996</v>
      </c>
      <c r="G371" s="8">
        <f>_xlfn.RANK.EQ(inventory[[#This Row],[Total Cost]],inventory[Total Cost],0)</f>
        <v>215</v>
      </c>
      <c r="H371" s="8">
        <f>SUMIFS(inventory['# Units],inventory[Rank],"&lt;="&amp;inventory[[#This Row],['#]])</f>
        <v>8866</v>
      </c>
      <c r="I371" s="9">
        <f>inventory[[#This Row],[c Units]]/MAX(inventory[c Units])</f>
        <v>0.10762582242831824</v>
      </c>
      <c r="J371" s="10">
        <f>SUMIFS(inventory[Total Cost],inventory[Rank],"&lt;="&amp;inventory[[#This Row],['#]])</f>
        <v>2151300.2999999993</v>
      </c>
      <c r="K371" s="9">
        <f>inventory[[#This Row],[c Cost]]/MAX(inventory[c Cost])</f>
        <v>0.81263768716388252</v>
      </c>
      <c r="L371" s="11" t="str">
        <f>IF(inventory[[#This Row],[c Units %]]&lt;=$O$7,$N$7,IF(inventory[[#This Row],[c Units %]]&lt;=$O$8,$N$8,$N$9))</f>
        <v>B</v>
      </c>
    </row>
    <row r="372" spans="2:12" x14ac:dyDescent="0.25">
      <c r="B372" s="1">
        <v>366</v>
      </c>
      <c r="C372" t="s">
        <v>366</v>
      </c>
      <c r="D372" s="2">
        <v>75.8</v>
      </c>
      <c r="E372" s="15">
        <v>20</v>
      </c>
      <c r="F372" s="14">
        <f>inventory[[#This Row],[Unit Cost]]*inventory[[#This Row],['# Units]]</f>
        <v>1516</v>
      </c>
      <c r="G372" s="8">
        <f>_xlfn.RANK.EQ(inventory[[#This Row],[Total Cost]],inventory[Total Cost],0)</f>
        <v>352</v>
      </c>
      <c r="H372" s="8">
        <f>SUMIFS(inventory['# Units],inventory[Rank],"&lt;="&amp;inventory[[#This Row],['#]])</f>
        <v>8883</v>
      </c>
      <c r="I372" s="9">
        <f>inventory[[#This Row],[c Units]]/MAX(inventory[c Units])</f>
        <v>0.10783218820558887</v>
      </c>
      <c r="J372" s="10">
        <f>SUMIFS(inventory[Total Cost],inventory[Rank],"&lt;="&amp;inventory[[#This Row],['#]])</f>
        <v>2152743.5999999996</v>
      </c>
      <c r="K372" s="9">
        <f>inventory[[#This Row],[c Cost]]/MAX(inventory[c Cost])</f>
        <v>0.81318288300375852</v>
      </c>
      <c r="L372" s="11" t="str">
        <f>IF(inventory[[#This Row],[c Units %]]&lt;=$O$7,$N$7,IF(inventory[[#This Row],[c Units %]]&lt;=$O$8,$N$8,$N$9))</f>
        <v>B</v>
      </c>
    </row>
    <row r="373" spans="2:12" x14ac:dyDescent="0.25">
      <c r="B373" s="1">
        <v>367</v>
      </c>
      <c r="C373" t="s">
        <v>367</v>
      </c>
      <c r="D373" s="2">
        <v>64</v>
      </c>
      <c r="E373" s="15">
        <v>5</v>
      </c>
      <c r="F373" s="14">
        <f>inventory[[#This Row],[Unit Cost]]*inventory[[#This Row],['# Units]]</f>
        <v>320</v>
      </c>
      <c r="G373" s="8">
        <f>_xlfn.RANK.EQ(inventory[[#This Row],[Total Cost]],inventory[Total Cost],0)</f>
        <v>832</v>
      </c>
      <c r="H373" s="8">
        <f>SUMIFS(inventory['# Units],inventory[Rank],"&lt;="&amp;inventory[[#This Row],['#]])</f>
        <v>8904</v>
      </c>
      <c r="I373" s="9">
        <f>inventory[[#This Row],[c Units]]/MAX(inventory[c Units])</f>
        <v>0.10808711063633494</v>
      </c>
      <c r="J373" s="10">
        <f>SUMIFS(inventory[Total Cost],inventory[Rank],"&lt;="&amp;inventory[[#This Row],['#]])</f>
        <v>2154184.1999999997</v>
      </c>
      <c r="K373" s="9">
        <f>inventory[[#This Row],[c Cost]]/MAX(inventory[c Cost])</f>
        <v>0.81372705893871666</v>
      </c>
      <c r="L373" s="11" t="str">
        <f>IF(inventory[[#This Row],[c Units %]]&lt;=$O$7,$N$7,IF(inventory[[#This Row],[c Units %]]&lt;=$O$8,$N$8,$N$9))</f>
        <v>B</v>
      </c>
    </row>
    <row r="374" spans="2:12" x14ac:dyDescent="0.25">
      <c r="B374" s="1">
        <v>368</v>
      </c>
      <c r="C374" t="s">
        <v>368</v>
      </c>
      <c r="D374" s="2">
        <v>71.900000000000006</v>
      </c>
      <c r="E374" s="15">
        <v>24</v>
      </c>
      <c r="F374" s="14">
        <f>inventory[[#This Row],[Unit Cost]]*inventory[[#This Row],['# Units]]</f>
        <v>1725.6000000000001</v>
      </c>
      <c r="G374" s="8">
        <f>_xlfn.RANK.EQ(inventory[[#This Row],[Total Cost]],inventory[Total Cost],0)</f>
        <v>315</v>
      </c>
      <c r="H374" s="8">
        <f>SUMIFS(inventory['# Units],inventory[Rank],"&lt;="&amp;inventory[[#This Row],['#]])</f>
        <v>8920</v>
      </c>
      <c r="I374" s="9">
        <f>inventory[[#This Row],[c Units]]/MAX(inventory[c Units])</f>
        <v>0.10828133725023671</v>
      </c>
      <c r="J374" s="10">
        <f>SUMIFS(inventory[Total Cost],inventory[Rank],"&lt;="&amp;inventory[[#This Row],['#]])</f>
        <v>2155624.1999999997</v>
      </c>
      <c r="K374" s="9">
        <f>inventory[[#This Row],[c Cost]]/MAX(inventory[c Cost])</f>
        <v>0.81427100822813758</v>
      </c>
      <c r="L374" s="11" t="str">
        <f>IF(inventory[[#This Row],[c Units %]]&lt;=$O$7,$N$7,IF(inventory[[#This Row],[c Units %]]&lt;=$O$8,$N$8,$N$9))</f>
        <v>B</v>
      </c>
    </row>
    <row r="375" spans="2:12" x14ac:dyDescent="0.25">
      <c r="B375" s="1">
        <v>369</v>
      </c>
      <c r="C375" t="s">
        <v>369</v>
      </c>
      <c r="D375" s="2">
        <v>74.900000000000006</v>
      </c>
      <c r="E375" s="15">
        <v>17</v>
      </c>
      <c r="F375" s="14">
        <f>inventory[[#This Row],[Unit Cost]]*inventory[[#This Row],['# Units]]</f>
        <v>1273.3000000000002</v>
      </c>
      <c r="G375" s="8">
        <f>_xlfn.RANK.EQ(inventory[[#This Row],[Total Cost]],inventory[Total Cost],0)</f>
        <v>399</v>
      </c>
      <c r="H375" s="8">
        <f>SUMIFS(inventory['# Units],inventory[Rank],"&lt;="&amp;inventory[[#This Row],['#]])</f>
        <v>8943</v>
      </c>
      <c r="I375" s="9">
        <f>inventory[[#This Row],[c Units]]/MAX(inventory[c Units])</f>
        <v>0.1085605380077205</v>
      </c>
      <c r="J375" s="10">
        <f>SUMIFS(inventory[Total Cost],inventory[Rank],"&lt;="&amp;inventory[[#This Row],['#]])</f>
        <v>2157057.0999999996</v>
      </c>
      <c r="K375" s="9">
        <f>inventory[[#This Row],[c Cost]]/MAX(inventory[c Cost])</f>
        <v>0.81481227554536761</v>
      </c>
      <c r="L375" s="11" t="str">
        <f>IF(inventory[[#This Row],[c Units %]]&lt;=$O$7,$N$7,IF(inventory[[#This Row],[c Units %]]&lt;=$O$8,$N$8,$N$9))</f>
        <v>B</v>
      </c>
    </row>
    <row r="376" spans="2:12" x14ac:dyDescent="0.25">
      <c r="B376" s="1">
        <v>370</v>
      </c>
      <c r="C376" t="s">
        <v>370</v>
      </c>
      <c r="D376" s="2">
        <v>74.3</v>
      </c>
      <c r="E376" s="15">
        <v>7</v>
      </c>
      <c r="F376" s="14">
        <f>inventory[[#This Row],[Unit Cost]]*inventory[[#This Row],['# Units]]</f>
        <v>520.1</v>
      </c>
      <c r="G376" s="8">
        <f>_xlfn.RANK.EQ(inventory[[#This Row],[Total Cost]],inventory[Total Cost],0)</f>
        <v>641</v>
      </c>
      <c r="H376" s="8">
        <f>SUMIFS(inventory['# Units],inventory[Rank],"&lt;="&amp;inventory[[#This Row],['#]])</f>
        <v>8959</v>
      </c>
      <c r="I376" s="9">
        <f>inventory[[#This Row],[c Units]]/MAX(inventory[c Units])</f>
        <v>0.10875476462162227</v>
      </c>
      <c r="J376" s="10">
        <f>SUMIFS(inventory[Total Cost],inventory[Rank],"&lt;="&amp;inventory[[#This Row],['#]])</f>
        <v>2158479.5</v>
      </c>
      <c r="K376" s="9">
        <f>inventory[[#This Row],[c Cost]]/MAX(inventory[c Cost])</f>
        <v>0.81534957656569573</v>
      </c>
      <c r="L376" s="11" t="str">
        <f>IF(inventory[[#This Row],[c Units %]]&lt;=$O$7,$N$7,IF(inventory[[#This Row],[c Units %]]&lt;=$O$8,$N$8,$N$9))</f>
        <v>B</v>
      </c>
    </row>
    <row r="377" spans="2:12" x14ac:dyDescent="0.25">
      <c r="B377" s="1">
        <v>371</v>
      </c>
      <c r="C377" t="s">
        <v>371</v>
      </c>
      <c r="D377" s="2">
        <v>72.599999999999994</v>
      </c>
      <c r="E377" s="15">
        <v>12</v>
      </c>
      <c r="F377" s="14">
        <f>inventory[[#This Row],[Unit Cost]]*inventory[[#This Row],['# Units]]</f>
        <v>871.19999999999993</v>
      </c>
      <c r="G377" s="8">
        <f>_xlfn.RANK.EQ(inventory[[#This Row],[Total Cost]],inventory[Total Cost],0)</f>
        <v>492</v>
      </c>
      <c r="H377" s="8">
        <f>SUMIFS(inventory['# Units],inventory[Rank],"&lt;="&amp;inventory[[#This Row],['#]])</f>
        <v>8977</v>
      </c>
      <c r="I377" s="9">
        <f>inventory[[#This Row],[c Units]]/MAX(inventory[c Units])</f>
        <v>0.10897326956226176</v>
      </c>
      <c r="J377" s="10">
        <f>SUMIFS(inventory[Total Cost],inventory[Rank],"&lt;="&amp;inventory[[#This Row],['#]])</f>
        <v>2159897.9</v>
      </c>
      <c r="K377" s="9">
        <f>inventory[[#This Row],[c Cost]]/MAX(inventory[c Cost])</f>
        <v>0.81588536661577526</v>
      </c>
      <c r="L377" s="11" t="str">
        <f>IF(inventory[[#This Row],[c Units %]]&lt;=$O$7,$N$7,IF(inventory[[#This Row],[c Units %]]&lt;=$O$8,$N$8,$N$9))</f>
        <v>B</v>
      </c>
    </row>
    <row r="378" spans="2:12" x14ac:dyDescent="0.25">
      <c r="B378" s="1">
        <v>372</v>
      </c>
      <c r="C378" t="s">
        <v>372</v>
      </c>
      <c r="D378" s="2">
        <v>71.8</v>
      </c>
      <c r="E378" s="15">
        <v>11</v>
      </c>
      <c r="F378" s="14">
        <f>inventory[[#This Row],[Unit Cost]]*inventory[[#This Row],['# Units]]</f>
        <v>789.8</v>
      </c>
      <c r="G378" s="8">
        <f>_xlfn.RANK.EQ(inventory[[#This Row],[Total Cost]],inventory[Total Cost],0)</f>
        <v>519</v>
      </c>
      <c r="H378" s="8">
        <f>SUMIFS(inventory['# Units],inventory[Rank],"&lt;="&amp;inventory[[#This Row],['#]])</f>
        <v>8991</v>
      </c>
      <c r="I378" s="9">
        <f>inventory[[#This Row],[c Units]]/MAX(inventory[c Units])</f>
        <v>0.10914321784942582</v>
      </c>
      <c r="J378" s="10">
        <f>SUMIFS(inventory[Total Cost],inventory[Rank],"&lt;="&amp;inventory[[#This Row],['#]])</f>
        <v>2161306.2999999998</v>
      </c>
      <c r="K378" s="9">
        <f>inventory[[#This Row],[c Cost]]/MAX(inventory[c Cost])</f>
        <v>0.81641737924023383</v>
      </c>
      <c r="L378" s="11" t="str">
        <f>IF(inventory[[#This Row],[c Units %]]&lt;=$O$7,$N$7,IF(inventory[[#This Row],[c Units %]]&lt;=$O$8,$N$8,$N$9))</f>
        <v>B</v>
      </c>
    </row>
    <row r="379" spans="2:12" x14ac:dyDescent="0.25">
      <c r="B379" s="1">
        <v>373</v>
      </c>
      <c r="C379" t="s">
        <v>373</v>
      </c>
      <c r="D379" s="2">
        <v>65.8</v>
      </c>
      <c r="E379" s="15">
        <v>8</v>
      </c>
      <c r="F379" s="14">
        <f>inventory[[#This Row],[Unit Cost]]*inventory[[#This Row],['# Units]]</f>
        <v>526.4</v>
      </c>
      <c r="G379" s="8">
        <f>_xlfn.RANK.EQ(inventory[[#This Row],[Total Cost]],inventory[Total Cost],0)</f>
        <v>633</v>
      </c>
      <c r="H379" s="8">
        <f>SUMIFS(inventory['# Units],inventory[Rank],"&lt;="&amp;inventory[[#This Row],['#]])</f>
        <v>9062</v>
      </c>
      <c r="I379" s="9">
        <f>inventory[[#This Row],[c Units]]/MAX(inventory[c Units])</f>
        <v>0.11000509844861492</v>
      </c>
      <c r="J379" s="10">
        <f>SUMIFS(inventory[Total Cost],inventory[Rank],"&lt;="&amp;inventory[[#This Row],['#]])</f>
        <v>2162712.0999999996</v>
      </c>
      <c r="K379" s="9">
        <f>inventory[[#This Row],[c Cost]]/MAX(inventory[c Cost])</f>
        <v>0.81694840973403093</v>
      </c>
      <c r="L379" s="11" t="str">
        <f>IF(inventory[[#This Row],[c Units %]]&lt;=$O$7,$N$7,IF(inventory[[#This Row],[c Units %]]&lt;=$O$8,$N$8,$N$9))</f>
        <v>B</v>
      </c>
    </row>
    <row r="380" spans="2:12" x14ac:dyDescent="0.25">
      <c r="B380" s="1">
        <v>374</v>
      </c>
      <c r="C380" t="s">
        <v>374</v>
      </c>
      <c r="D380" s="2">
        <v>74.2</v>
      </c>
      <c r="E380" s="15">
        <v>23</v>
      </c>
      <c r="F380" s="14">
        <f>inventory[[#This Row],[Unit Cost]]*inventory[[#This Row],['# Units]]</f>
        <v>1706.6000000000001</v>
      </c>
      <c r="G380" s="8">
        <f>_xlfn.RANK.EQ(inventory[[#This Row],[Total Cost]],inventory[Total Cost],0)</f>
        <v>320</v>
      </c>
      <c r="H380" s="8">
        <f>SUMIFS(inventory['# Units],inventory[Rank],"&lt;="&amp;inventory[[#This Row],['#]])</f>
        <v>9075</v>
      </c>
      <c r="I380" s="9">
        <f>inventory[[#This Row],[c Units]]/MAX(inventory[c Units])</f>
        <v>0.11016290757241011</v>
      </c>
      <c r="J380" s="10">
        <f>SUMIFS(inventory[Total Cost],inventory[Rank],"&lt;="&amp;inventory[[#This Row],['#]])</f>
        <v>2164113.4999999995</v>
      </c>
      <c r="K380" s="9">
        <f>inventory[[#This Row],[c Cost]]/MAX(inventory[c Cost])</f>
        <v>0.81747777816055478</v>
      </c>
      <c r="L380" s="11" t="str">
        <f>IF(inventory[[#This Row],[c Units %]]&lt;=$O$7,$N$7,IF(inventory[[#This Row],[c Units %]]&lt;=$O$8,$N$8,$N$9))</f>
        <v>B</v>
      </c>
    </row>
    <row r="381" spans="2:12" x14ac:dyDescent="0.25">
      <c r="B381" s="1">
        <v>375</v>
      </c>
      <c r="C381" t="s">
        <v>375</v>
      </c>
      <c r="D381" s="2">
        <v>73.8</v>
      </c>
      <c r="E381" s="15">
        <v>18</v>
      </c>
      <c r="F381" s="14">
        <f>inventory[[#This Row],[Unit Cost]]*inventory[[#This Row],['# Units]]</f>
        <v>1328.3999999999999</v>
      </c>
      <c r="G381" s="8">
        <f>_xlfn.RANK.EQ(inventory[[#This Row],[Total Cost]],inventory[Total Cost],0)</f>
        <v>390</v>
      </c>
      <c r="H381" s="8">
        <f>SUMIFS(inventory['# Units],inventory[Rank],"&lt;="&amp;inventory[[#This Row],['#]])</f>
        <v>9099</v>
      </c>
      <c r="I381" s="9">
        <f>inventory[[#This Row],[c Units]]/MAX(inventory[c Units])</f>
        <v>0.11045424749326277</v>
      </c>
      <c r="J381" s="10">
        <f>SUMIFS(inventory[Total Cost],inventory[Rank],"&lt;="&amp;inventory[[#This Row],['#]])</f>
        <v>2165512.6999999997</v>
      </c>
      <c r="K381" s="9">
        <f>inventory[[#This Row],[c Cost]]/MAX(inventory[c Cost])</f>
        <v>0.81800631555344228</v>
      </c>
      <c r="L381" s="11" t="str">
        <f>IF(inventory[[#This Row],[c Units %]]&lt;=$O$7,$N$7,IF(inventory[[#This Row],[c Units %]]&lt;=$O$8,$N$8,$N$9))</f>
        <v>B</v>
      </c>
    </row>
    <row r="382" spans="2:12" x14ac:dyDescent="0.25">
      <c r="B382" s="1">
        <v>376</v>
      </c>
      <c r="C382" t="s">
        <v>376</v>
      </c>
      <c r="D382" s="2">
        <v>68.599999999999994</v>
      </c>
      <c r="E382" s="15">
        <v>21</v>
      </c>
      <c r="F382" s="14">
        <f>inventory[[#This Row],[Unit Cost]]*inventory[[#This Row],['# Units]]</f>
        <v>1440.6</v>
      </c>
      <c r="G382" s="8">
        <f>_xlfn.RANK.EQ(inventory[[#This Row],[Total Cost]],inventory[Total Cost],0)</f>
        <v>367</v>
      </c>
      <c r="H382" s="8">
        <f>SUMIFS(inventory['# Units],inventory[Rank],"&lt;="&amp;inventory[[#This Row],['#]])</f>
        <v>9125</v>
      </c>
      <c r="I382" s="9">
        <f>inventory[[#This Row],[c Units]]/MAX(inventory[c Units])</f>
        <v>0.11076986574085314</v>
      </c>
      <c r="J382" s="10">
        <f>SUMIFS(inventory[Total Cost],inventory[Rank],"&lt;="&amp;inventory[[#This Row],['#]])</f>
        <v>2166911.4999999995</v>
      </c>
      <c r="K382" s="9">
        <f>inventory[[#This Row],[c Cost]]/MAX(inventory[c Cost])</f>
        <v>0.81853470184930466</v>
      </c>
      <c r="L382" s="11" t="str">
        <f>IF(inventory[[#This Row],[c Units %]]&lt;=$O$7,$N$7,IF(inventory[[#This Row],[c Units %]]&lt;=$O$8,$N$8,$N$9))</f>
        <v>B</v>
      </c>
    </row>
    <row r="383" spans="2:12" x14ac:dyDescent="0.25">
      <c r="B383" s="1">
        <v>377</v>
      </c>
      <c r="C383" t="s">
        <v>377</v>
      </c>
      <c r="D383" s="2">
        <v>72.2</v>
      </c>
      <c r="E383" s="15">
        <v>19</v>
      </c>
      <c r="F383" s="14">
        <f>inventory[[#This Row],[Unit Cost]]*inventory[[#This Row],['# Units]]</f>
        <v>1371.8</v>
      </c>
      <c r="G383" s="8">
        <f>_xlfn.RANK.EQ(inventory[[#This Row],[Total Cost]],inventory[Total Cost],0)</f>
        <v>381</v>
      </c>
      <c r="H383" s="8">
        <f>SUMIFS(inventory['# Units],inventory[Rank],"&lt;="&amp;inventory[[#This Row],['#]])</f>
        <v>9137</v>
      </c>
      <c r="I383" s="9">
        <f>inventory[[#This Row],[c Units]]/MAX(inventory[c Units])</f>
        <v>0.11091553570127947</v>
      </c>
      <c r="J383" s="10">
        <f>SUMIFS(inventory[Total Cost],inventory[Rank],"&lt;="&amp;inventory[[#This Row],['#]])</f>
        <v>2168299.8999999994</v>
      </c>
      <c r="K383" s="9">
        <f>inventory[[#This Row],[c Cost]]/MAX(inventory[c Cost])</f>
        <v>0.81905915962252129</v>
      </c>
      <c r="L383" s="11" t="str">
        <f>IF(inventory[[#This Row],[c Units %]]&lt;=$O$7,$N$7,IF(inventory[[#This Row],[c Units %]]&lt;=$O$8,$N$8,$N$9))</f>
        <v>B</v>
      </c>
    </row>
    <row r="384" spans="2:12" x14ac:dyDescent="0.25">
      <c r="B384" s="1">
        <v>378</v>
      </c>
      <c r="C384" t="s">
        <v>378</v>
      </c>
      <c r="D384" s="2">
        <v>71.8</v>
      </c>
      <c r="E384" s="15">
        <v>19</v>
      </c>
      <c r="F384" s="14">
        <f>inventory[[#This Row],[Unit Cost]]*inventory[[#This Row],['# Units]]</f>
        <v>1364.2</v>
      </c>
      <c r="G384" s="8">
        <f>_xlfn.RANK.EQ(inventory[[#This Row],[Total Cost]],inventory[Total Cost],0)</f>
        <v>382</v>
      </c>
      <c r="H384" s="8">
        <f>SUMIFS(inventory['# Units],inventory[Rank],"&lt;="&amp;inventory[[#This Row],['#]])</f>
        <v>9166</v>
      </c>
      <c r="I384" s="9">
        <f>inventory[[#This Row],[c Units]]/MAX(inventory[c Units])</f>
        <v>0.11126757143897642</v>
      </c>
      <c r="J384" s="10">
        <f>SUMIFS(inventory[Total Cost],inventory[Rank],"&lt;="&amp;inventory[[#This Row],['#]])</f>
        <v>2169677.3999999994</v>
      </c>
      <c r="K384" s="9">
        <f>inventory[[#This Row],[c Cost]]/MAX(inventory[c Cost])</f>
        <v>0.81957950000181101</v>
      </c>
      <c r="L384" s="11" t="str">
        <f>IF(inventory[[#This Row],[c Units %]]&lt;=$O$7,$N$7,IF(inventory[[#This Row],[c Units %]]&lt;=$O$8,$N$8,$N$9))</f>
        <v>B</v>
      </c>
    </row>
    <row r="385" spans="2:12" x14ac:dyDescent="0.25">
      <c r="B385" s="1">
        <v>379</v>
      </c>
      <c r="C385" t="s">
        <v>379</v>
      </c>
      <c r="D385" s="2">
        <v>75.8</v>
      </c>
      <c r="E385" s="15">
        <v>39</v>
      </c>
      <c r="F385" s="14">
        <f>inventory[[#This Row],[Unit Cost]]*inventory[[#This Row],['# Units]]</f>
        <v>2956.2</v>
      </c>
      <c r="G385" s="8">
        <f>_xlfn.RANK.EQ(inventory[[#This Row],[Total Cost]],inventory[Total Cost],0)</f>
        <v>217</v>
      </c>
      <c r="H385" s="8">
        <f>SUMIFS(inventory['# Units],inventory[Rank],"&lt;="&amp;inventory[[#This Row],['#]])</f>
        <v>9245</v>
      </c>
      <c r="I385" s="9">
        <f>inventory[[#This Row],[c Units]]/MAX(inventory[c Units])</f>
        <v>0.11222656534511641</v>
      </c>
      <c r="J385" s="10">
        <f>SUMIFS(inventory[Total Cost],inventory[Rank],"&lt;="&amp;inventory[[#This Row],['#]])</f>
        <v>2171051.9999999995</v>
      </c>
      <c r="K385" s="9">
        <f>inventory[[#This Row],[c Cost]]/MAX(inventory[c Cost])</f>
        <v>0.82009874492767076</v>
      </c>
      <c r="L385" s="11" t="str">
        <f>IF(inventory[[#This Row],[c Units %]]&lt;=$O$7,$N$7,IF(inventory[[#This Row],[c Units %]]&lt;=$O$8,$N$8,$N$9))</f>
        <v>B</v>
      </c>
    </row>
    <row r="386" spans="2:12" x14ac:dyDescent="0.25">
      <c r="B386" s="1">
        <v>380</v>
      </c>
      <c r="C386" t="s">
        <v>380</v>
      </c>
      <c r="D386" s="2">
        <v>61.1</v>
      </c>
      <c r="E386" s="15">
        <v>25</v>
      </c>
      <c r="F386" s="14">
        <f>inventory[[#This Row],[Unit Cost]]*inventory[[#This Row],['# Units]]</f>
        <v>1527.5</v>
      </c>
      <c r="G386" s="8">
        <f>_xlfn.RANK.EQ(inventory[[#This Row],[Total Cost]],inventory[Total Cost],0)</f>
        <v>350</v>
      </c>
      <c r="H386" s="8">
        <f>SUMIFS(inventory['# Units],inventory[Rank],"&lt;="&amp;inventory[[#This Row],['#]])</f>
        <v>9258</v>
      </c>
      <c r="I386" s="9">
        <f>inventory[[#This Row],[c Units]]/MAX(inventory[c Units])</f>
        <v>0.1123843744689116</v>
      </c>
      <c r="J386" s="10">
        <f>SUMIFS(inventory[Total Cost],inventory[Rank],"&lt;="&amp;inventory[[#This Row],['#]])</f>
        <v>2172426.0999999996</v>
      </c>
      <c r="K386" s="9">
        <f>inventory[[#This Row],[c Cost]]/MAX(inventory[c Cost])</f>
        <v>0.82061780098224946</v>
      </c>
      <c r="L386" s="11" t="str">
        <f>IF(inventory[[#This Row],[c Units %]]&lt;=$O$7,$N$7,IF(inventory[[#This Row],[c Units %]]&lt;=$O$8,$N$8,$N$9))</f>
        <v>B</v>
      </c>
    </row>
    <row r="387" spans="2:12" x14ac:dyDescent="0.25">
      <c r="B387" s="1">
        <v>381</v>
      </c>
      <c r="C387" t="s">
        <v>381</v>
      </c>
      <c r="D387" s="2">
        <v>72.599999999999994</v>
      </c>
      <c r="E387" s="15">
        <v>32</v>
      </c>
      <c r="F387" s="14">
        <f>inventory[[#This Row],[Unit Cost]]*inventory[[#This Row],['# Units]]</f>
        <v>2323.1999999999998</v>
      </c>
      <c r="G387" s="8">
        <f>_xlfn.RANK.EQ(inventory[[#This Row],[Total Cost]],inventory[Total Cost],0)</f>
        <v>256</v>
      </c>
      <c r="H387" s="8">
        <f>SUMIFS(inventory['# Units],inventory[Rank],"&lt;="&amp;inventory[[#This Row],['#]])</f>
        <v>9277</v>
      </c>
      <c r="I387" s="9">
        <f>inventory[[#This Row],[c Units]]/MAX(inventory[c Units])</f>
        <v>0.11261501857291996</v>
      </c>
      <c r="J387" s="10">
        <f>SUMIFS(inventory[Total Cost],inventory[Rank],"&lt;="&amp;inventory[[#This Row],['#]])</f>
        <v>2173797.9</v>
      </c>
      <c r="K387" s="9">
        <f>inventory[[#This Row],[c Cost]]/MAX(inventory[c Cost])</f>
        <v>0.82113598822893541</v>
      </c>
      <c r="L387" s="11" t="str">
        <f>IF(inventory[[#This Row],[c Units %]]&lt;=$O$7,$N$7,IF(inventory[[#This Row],[c Units %]]&lt;=$O$8,$N$8,$N$9))</f>
        <v>B</v>
      </c>
    </row>
    <row r="388" spans="2:12" x14ac:dyDescent="0.25">
      <c r="B388" s="1">
        <v>382</v>
      </c>
      <c r="C388" t="s">
        <v>382</v>
      </c>
      <c r="D388" s="2">
        <v>72.5</v>
      </c>
      <c r="E388" s="15">
        <v>22</v>
      </c>
      <c r="F388" s="14">
        <f>inventory[[#This Row],[Unit Cost]]*inventory[[#This Row],['# Units]]</f>
        <v>1595</v>
      </c>
      <c r="G388" s="8">
        <f>_xlfn.RANK.EQ(inventory[[#This Row],[Total Cost]],inventory[Total Cost],0)</f>
        <v>338</v>
      </c>
      <c r="H388" s="8">
        <f>SUMIFS(inventory['# Units],inventory[Rank],"&lt;="&amp;inventory[[#This Row],['#]])</f>
        <v>9296</v>
      </c>
      <c r="I388" s="9">
        <f>inventory[[#This Row],[c Units]]/MAX(inventory[c Units])</f>
        <v>0.1128456626769283</v>
      </c>
      <c r="J388" s="10">
        <f>SUMIFS(inventory[Total Cost],inventory[Rank],"&lt;="&amp;inventory[[#This Row],['#]])</f>
        <v>2175162.0999999996</v>
      </c>
      <c r="K388" s="9">
        <f>inventory[[#This Row],[c Cost]]/MAX(inventory[c Cost])</f>
        <v>0.82165130463214919</v>
      </c>
      <c r="L388" s="11" t="str">
        <f>IF(inventory[[#This Row],[c Units %]]&lt;=$O$7,$N$7,IF(inventory[[#This Row],[c Units %]]&lt;=$O$8,$N$8,$N$9))</f>
        <v>B</v>
      </c>
    </row>
    <row r="389" spans="2:12" x14ac:dyDescent="0.25">
      <c r="B389" s="1">
        <v>383</v>
      </c>
      <c r="C389" t="s">
        <v>383</v>
      </c>
      <c r="D389" s="2">
        <v>65.900000000000006</v>
      </c>
      <c r="E389" s="15">
        <v>12</v>
      </c>
      <c r="F389" s="14">
        <f>inventory[[#This Row],[Unit Cost]]*inventory[[#This Row],['# Units]]</f>
        <v>790.80000000000007</v>
      </c>
      <c r="G389" s="8">
        <f>_xlfn.RANK.EQ(inventory[[#This Row],[Total Cost]],inventory[Total Cost],0)</f>
        <v>518</v>
      </c>
      <c r="H389" s="8">
        <f>SUMIFS(inventory['# Units],inventory[Rank],"&lt;="&amp;inventory[[#This Row],['#]])</f>
        <v>9319</v>
      </c>
      <c r="I389" s="9">
        <f>inventory[[#This Row],[c Units]]/MAX(inventory[c Units])</f>
        <v>0.1131248634344121</v>
      </c>
      <c r="J389" s="10">
        <f>SUMIFS(inventory[Total Cost],inventory[Rank],"&lt;="&amp;inventory[[#This Row],['#]])</f>
        <v>2176521.3999999994</v>
      </c>
      <c r="K389" s="9">
        <f>inventory[[#This Row],[c Cost]]/MAX(inventory[c Cost])</f>
        <v>0.82216477009680877</v>
      </c>
      <c r="L389" s="11" t="str">
        <f>IF(inventory[[#This Row],[c Units %]]&lt;=$O$7,$N$7,IF(inventory[[#This Row],[c Units %]]&lt;=$O$8,$N$8,$N$9))</f>
        <v>B</v>
      </c>
    </row>
    <row r="390" spans="2:12" x14ac:dyDescent="0.25">
      <c r="B390" s="1">
        <v>384</v>
      </c>
      <c r="C390" t="s">
        <v>384</v>
      </c>
      <c r="D390" s="2">
        <v>71.5</v>
      </c>
      <c r="E390" s="15">
        <v>13</v>
      </c>
      <c r="F390" s="14">
        <f>inventory[[#This Row],[Unit Cost]]*inventory[[#This Row],['# Units]]</f>
        <v>929.5</v>
      </c>
      <c r="G390" s="8">
        <f>_xlfn.RANK.EQ(inventory[[#This Row],[Total Cost]],inventory[Total Cost],0)</f>
        <v>481</v>
      </c>
      <c r="H390" s="8">
        <f>SUMIFS(inventory['# Units],inventory[Rank],"&lt;="&amp;inventory[[#This Row],['#]])</f>
        <v>9347</v>
      </c>
      <c r="I390" s="9">
        <f>inventory[[#This Row],[c Units]]/MAX(inventory[c Units])</f>
        <v>0.1134647600087402</v>
      </c>
      <c r="J390" s="10">
        <f>SUMIFS(inventory[Total Cost],inventory[Rank],"&lt;="&amp;inventory[[#This Row],['#]])</f>
        <v>2177876.5999999996</v>
      </c>
      <c r="K390" s="9">
        <f>inventory[[#This Row],[c Cost]]/MAX(inventory[c Cost])</f>
        <v>0.82267668681696382</v>
      </c>
      <c r="L390" s="11" t="str">
        <f>IF(inventory[[#This Row],[c Units %]]&lt;=$O$7,$N$7,IF(inventory[[#This Row],[c Units %]]&lt;=$O$8,$N$8,$N$9))</f>
        <v>B</v>
      </c>
    </row>
    <row r="391" spans="2:12" x14ac:dyDescent="0.25">
      <c r="B391" s="1">
        <v>385</v>
      </c>
      <c r="C391" t="s">
        <v>385</v>
      </c>
      <c r="D391" s="2">
        <v>67.7</v>
      </c>
      <c r="E391" s="15">
        <v>7</v>
      </c>
      <c r="F391" s="14">
        <f>inventory[[#This Row],[Unit Cost]]*inventory[[#This Row],['# Units]]</f>
        <v>473.90000000000003</v>
      </c>
      <c r="G391" s="8">
        <f>_xlfn.RANK.EQ(inventory[[#This Row],[Total Cost]],inventory[Total Cost],0)</f>
        <v>671</v>
      </c>
      <c r="H391" s="8">
        <f>SUMIFS(inventory['# Units],inventory[Rank],"&lt;="&amp;inventory[[#This Row],['#]])</f>
        <v>9366</v>
      </c>
      <c r="I391" s="9">
        <f>inventory[[#This Row],[c Units]]/MAX(inventory[c Units])</f>
        <v>0.11369540411274855</v>
      </c>
      <c r="J391" s="10">
        <f>SUMIFS(inventory[Total Cost],inventory[Rank],"&lt;="&amp;inventory[[#This Row],['#]])</f>
        <v>2179225.5999999996</v>
      </c>
      <c r="K391" s="9">
        <f>inventory[[#This Row],[c Cost]]/MAX(inventory[c Cost])</f>
        <v>0.82318626153323382</v>
      </c>
      <c r="L391" s="11" t="str">
        <f>IF(inventory[[#This Row],[c Units %]]&lt;=$O$7,$N$7,IF(inventory[[#This Row],[c Units %]]&lt;=$O$8,$N$8,$N$9))</f>
        <v>B</v>
      </c>
    </row>
    <row r="392" spans="2:12" x14ac:dyDescent="0.25">
      <c r="B392" s="1">
        <v>386</v>
      </c>
      <c r="C392" t="s">
        <v>386</v>
      </c>
      <c r="D392" s="2">
        <v>54.5</v>
      </c>
      <c r="E392" s="15">
        <v>7</v>
      </c>
      <c r="F392" s="14">
        <f>inventory[[#This Row],[Unit Cost]]*inventory[[#This Row],['# Units]]</f>
        <v>381.5</v>
      </c>
      <c r="G392" s="8">
        <f>_xlfn.RANK.EQ(inventory[[#This Row],[Total Cost]],inventory[Total Cost],0)</f>
        <v>760</v>
      </c>
      <c r="H392" s="8">
        <f>SUMIFS(inventory['# Units],inventory[Rank],"&lt;="&amp;inventory[[#This Row],['#]])</f>
        <v>9405</v>
      </c>
      <c r="I392" s="9">
        <f>inventory[[#This Row],[c Units]]/MAX(inventory[c Units])</f>
        <v>0.11416883148413412</v>
      </c>
      <c r="J392" s="10">
        <f>SUMIFS(inventory[Total Cost],inventory[Rank],"&lt;="&amp;inventory[[#This Row],['#]])</f>
        <v>2180571.0999999996</v>
      </c>
      <c r="K392" s="9">
        <f>inventory[[#This Row],[c Cost]]/MAX(inventory[c Cost])</f>
        <v>0.82369451415053652</v>
      </c>
      <c r="L392" s="11" t="str">
        <f>IF(inventory[[#This Row],[c Units %]]&lt;=$O$7,$N$7,IF(inventory[[#This Row],[c Units %]]&lt;=$O$8,$N$8,$N$9))</f>
        <v>B</v>
      </c>
    </row>
    <row r="393" spans="2:12" x14ac:dyDescent="0.25">
      <c r="B393" s="1">
        <v>387</v>
      </c>
      <c r="C393" t="s">
        <v>387</v>
      </c>
      <c r="D393" s="2">
        <v>67.900000000000006</v>
      </c>
      <c r="E393" s="15">
        <v>19</v>
      </c>
      <c r="F393" s="14">
        <f>inventory[[#This Row],[Unit Cost]]*inventory[[#This Row],['# Units]]</f>
        <v>1290.1000000000001</v>
      </c>
      <c r="G393" s="8">
        <f>_xlfn.RANK.EQ(inventory[[#This Row],[Total Cost]],inventory[Total Cost],0)</f>
        <v>396</v>
      </c>
      <c r="H393" s="8">
        <f>SUMIFS(inventory['# Units],inventory[Rank],"&lt;="&amp;inventory[[#This Row],['#]])</f>
        <v>9419</v>
      </c>
      <c r="I393" s="9">
        <f>inventory[[#This Row],[c Units]]/MAX(inventory[c Units])</f>
        <v>0.11433877977129817</v>
      </c>
      <c r="J393" s="10">
        <f>SUMIFS(inventory[Total Cost],inventory[Rank],"&lt;="&amp;inventory[[#This Row],['#]])</f>
        <v>2181912.2999999993</v>
      </c>
      <c r="K393" s="9">
        <f>inventory[[#This Row],[c Cost]]/MAX(inventory[c Cost])</f>
        <v>0.82420114247482201</v>
      </c>
      <c r="L393" s="11" t="str">
        <f>IF(inventory[[#This Row],[c Units %]]&lt;=$O$7,$N$7,IF(inventory[[#This Row],[c Units %]]&lt;=$O$8,$N$8,$N$9))</f>
        <v>B</v>
      </c>
    </row>
    <row r="394" spans="2:12" x14ac:dyDescent="0.25">
      <c r="B394" s="1">
        <v>388</v>
      </c>
      <c r="C394" t="s">
        <v>388</v>
      </c>
      <c r="D394" s="2">
        <v>72.099999999999994</v>
      </c>
      <c r="E394" s="15">
        <v>16</v>
      </c>
      <c r="F394" s="14">
        <f>inventory[[#This Row],[Unit Cost]]*inventory[[#This Row],['# Units]]</f>
        <v>1153.5999999999999</v>
      </c>
      <c r="G394" s="8">
        <f>_xlfn.RANK.EQ(inventory[[#This Row],[Total Cost]],inventory[Total Cost],0)</f>
        <v>425</v>
      </c>
      <c r="H394" s="8">
        <f>SUMIFS(inventory['# Units],inventory[Rank],"&lt;="&amp;inventory[[#This Row],['#]])</f>
        <v>9451</v>
      </c>
      <c r="I394" s="9">
        <f>inventory[[#This Row],[c Units]]/MAX(inventory[c Units])</f>
        <v>0.1147272329991017</v>
      </c>
      <c r="J394" s="10">
        <f>SUMIFS(inventory[Total Cost],inventory[Rank],"&lt;="&amp;inventory[[#This Row],['#]])</f>
        <v>2183253.0999999992</v>
      </c>
      <c r="K394" s="9">
        <f>inventory[[#This Row],[c Cost]]/MAX(inventory[c Cost])</f>
        <v>0.82470761970208284</v>
      </c>
      <c r="L394" s="11" t="str">
        <f>IF(inventory[[#This Row],[c Units %]]&lt;=$O$7,$N$7,IF(inventory[[#This Row],[c Units %]]&lt;=$O$8,$N$8,$N$9))</f>
        <v>B</v>
      </c>
    </row>
    <row r="395" spans="2:12" x14ac:dyDescent="0.25">
      <c r="B395" s="1">
        <v>389</v>
      </c>
      <c r="C395" t="s">
        <v>389</v>
      </c>
      <c r="D395" s="2">
        <v>75.400000000000006</v>
      </c>
      <c r="E395" s="15">
        <v>28</v>
      </c>
      <c r="F395" s="14">
        <f>inventory[[#This Row],[Unit Cost]]*inventory[[#This Row],['# Units]]</f>
        <v>2111.2000000000003</v>
      </c>
      <c r="G395" s="8">
        <f>_xlfn.RANK.EQ(inventory[[#This Row],[Total Cost]],inventory[Total Cost],0)</f>
        <v>275</v>
      </c>
      <c r="H395" s="8">
        <f>SUMIFS(inventory['# Units],inventory[Rank],"&lt;="&amp;inventory[[#This Row],['#]])</f>
        <v>9460</v>
      </c>
      <c r="I395" s="9">
        <f>inventory[[#This Row],[c Units]]/MAX(inventory[c Units])</f>
        <v>0.11483648546942145</v>
      </c>
      <c r="J395" s="10">
        <f>SUMIFS(inventory[Total Cost],inventory[Rank],"&lt;="&amp;inventory[[#This Row],['#]])</f>
        <v>2184592.2999999993</v>
      </c>
      <c r="K395" s="9">
        <f>inventory[[#This Row],[c Cost]]/MAX(inventory[c Cost])</f>
        <v>0.82521349254124432</v>
      </c>
      <c r="L395" s="11" t="str">
        <f>IF(inventory[[#This Row],[c Units %]]&lt;=$O$7,$N$7,IF(inventory[[#This Row],[c Units %]]&lt;=$O$8,$N$8,$N$9))</f>
        <v>B</v>
      </c>
    </row>
    <row r="396" spans="2:12" x14ac:dyDescent="0.25">
      <c r="B396" s="1">
        <v>390</v>
      </c>
      <c r="C396" t="s">
        <v>390</v>
      </c>
      <c r="D396" s="2">
        <v>71.3</v>
      </c>
      <c r="E396" s="15">
        <v>12</v>
      </c>
      <c r="F396" s="14">
        <f>inventory[[#This Row],[Unit Cost]]*inventory[[#This Row],['# Units]]</f>
        <v>855.59999999999991</v>
      </c>
      <c r="G396" s="8">
        <f>_xlfn.RANK.EQ(inventory[[#This Row],[Total Cost]],inventory[Total Cost],0)</f>
        <v>495</v>
      </c>
      <c r="H396" s="8">
        <f>SUMIFS(inventory['# Units],inventory[Rank],"&lt;="&amp;inventory[[#This Row],['#]])</f>
        <v>9478</v>
      </c>
      <c r="I396" s="9">
        <f>inventory[[#This Row],[c Units]]/MAX(inventory[c Units])</f>
        <v>0.11505499041006094</v>
      </c>
      <c r="J396" s="10">
        <f>SUMIFS(inventory[Total Cost],inventory[Rank],"&lt;="&amp;inventory[[#This Row],['#]])</f>
        <v>2185920.6999999993</v>
      </c>
      <c r="K396" s="9">
        <f>inventory[[#This Row],[c Cost]]/MAX(inventory[c Cost])</f>
        <v>0.82571528576073505</v>
      </c>
      <c r="L396" s="11" t="str">
        <f>IF(inventory[[#This Row],[c Units %]]&lt;=$O$7,$N$7,IF(inventory[[#This Row],[c Units %]]&lt;=$O$8,$N$8,$N$9))</f>
        <v>B</v>
      </c>
    </row>
    <row r="397" spans="2:12" x14ac:dyDescent="0.25">
      <c r="B397" s="1">
        <v>391</v>
      </c>
      <c r="C397" t="s">
        <v>391</v>
      </c>
      <c r="D397" s="2">
        <v>48</v>
      </c>
      <c r="E397" s="15">
        <v>4</v>
      </c>
      <c r="F397" s="14">
        <f>inventory[[#This Row],[Unit Cost]]*inventory[[#This Row],['# Units]]</f>
        <v>192</v>
      </c>
      <c r="G397" s="8">
        <f>_xlfn.RANK.EQ(inventory[[#This Row],[Total Cost]],inventory[Total Cost],0)</f>
        <v>1040</v>
      </c>
      <c r="H397" s="8">
        <f>SUMIFS(inventory['# Units],inventory[Rank],"&lt;="&amp;inventory[[#This Row],['#]])</f>
        <v>9505</v>
      </c>
      <c r="I397" s="9">
        <f>inventory[[#This Row],[c Units]]/MAX(inventory[c Units])</f>
        <v>0.11538274782102018</v>
      </c>
      <c r="J397" s="10">
        <f>SUMIFS(inventory[Total Cost],inventory[Rank],"&lt;="&amp;inventory[[#This Row],['#]])</f>
        <v>2187240.9999999991</v>
      </c>
      <c r="K397" s="9">
        <f>inventory[[#This Row],[c Cost]]/MAX(inventory[c Cost])</f>
        <v>0.82621401926547278</v>
      </c>
      <c r="L397" s="11" t="str">
        <f>IF(inventory[[#This Row],[c Units %]]&lt;=$O$7,$N$7,IF(inventory[[#This Row],[c Units %]]&lt;=$O$8,$N$8,$N$9))</f>
        <v>B</v>
      </c>
    </row>
    <row r="398" spans="2:12" x14ac:dyDescent="0.25">
      <c r="B398" s="1">
        <v>392</v>
      </c>
      <c r="C398" t="s">
        <v>392</v>
      </c>
      <c r="D398" s="2">
        <v>63.7</v>
      </c>
      <c r="E398" s="15">
        <v>19</v>
      </c>
      <c r="F398" s="14">
        <f>inventory[[#This Row],[Unit Cost]]*inventory[[#This Row],['# Units]]</f>
        <v>1210.3</v>
      </c>
      <c r="G398" s="8">
        <f>_xlfn.RANK.EQ(inventory[[#This Row],[Total Cost]],inventory[Total Cost],0)</f>
        <v>413</v>
      </c>
      <c r="H398" s="8">
        <f>SUMIFS(inventory['# Units],inventory[Rank],"&lt;="&amp;inventory[[#This Row],['#]])</f>
        <v>9545</v>
      </c>
      <c r="I398" s="9">
        <f>inventory[[#This Row],[c Units]]/MAX(inventory[c Units])</f>
        <v>0.1158683143557746</v>
      </c>
      <c r="J398" s="10">
        <f>SUMIFS(inventory[Total Cost],inventory[Rank],"&lt;="&amp;inventory[[#This Row],['#]])</f>
        <v>2188556.9999999991</v>
      </c>
      <c r="K398" s="9">
        <f>inventory[[#This Row],[c Cost]]/MAX(inventory[c Cost])</f>
        <v>0.82671112847719352</v>
      </c>
      <c r="L398" s="11" t="str">
        <f>IF(inventory[[#This Row],[c Units %]]&lt;=$O$7,$N$7,IF(inventory[[#This Row],[c Units %]]&lt;=$O$8,$N$8,$N$9))</f>
        <v>B</v>
      </c>
    </row>
    <row r="399" spans="2:12" x14ac:dyDescent="0.25">
      <c r="B399" s="1">
        <v>393</v>
      </c>
      <c r="C399" t="s">
        <v>393</v>
      </c>
      <c r="D399" s="2">
        <v>67</v>
      </c>
      <c r="E399" s="15">
        <v>24</v>
      </c>
      <c r="F399" s="14">
        <f>inventory[[#This Row],[Unit Cost]]*inventory[[#This Row],['# Units]]</f>
        <v>1608</v>
      </c>
      <c r="G399" s="8">
        <f>_xlfn.RANK.EQ(inventory[[#This Row],[Total Cost]],inventory[Total Cost],0)</f>
        <v>336</v>
      </c>
      <c r="H399" s="8">
        <f>SUMIFS(inventory['# Units],inventory[Rank],"&lt;="&amp;inventory[[#This Row],['#]])</f>
        <v>9564</v>
      </c>
      <c r="I399" s="9">
        <f>inventory[[#This Row],[c Units]]/MAX(inventory[c Units])</f>
        <v>0.11609895845978295</v>
      </c>
      <c r="J399" s="10">
        <f>SUMIFS(inventory[Total Cost],inventory[Rank],"&lt;="&amp;inventory[[#This Row],['#]])</f>
        <v>2189850.899999999</v>
      </c>
      <c r="K399" s="9">
        <f>inventory[[#This Row],[c Cost]]/MAX(inventory[c Cost])</f>
        <v>0.82719988957829194</v>
      </c>
      <c r="L399" s="11" t="str">
        <f>IF(inventory[[#This Row],[c Units %]]&lt;=$O$7,$N$7,IF(inventory[[#This Row],[c Units %]]&lt;=$O$8,$N$8,$N$9))</f>
        <v>B</v>
      </c>
    </row>
    <row r="400" spans="2:12" x14ac:dyDescent="0.25">
      <c r="B400" s="1">
        <v>394</v>
      </c>
      <c r="C400" t="s">
        <v>394</v>
      </c>
      <c r="D400" s="2">
        <v>70.7</v>
      </c>
      <c r="E400" s="15">
        <v>18</v>
      </c>
      <c r="F400" s="14">
        <f>inventory[[#This Row],[Unit Cost]]*inventory[[#This Row],['# Units]]</f>
        <v>1272.6000000000001</v>
      </c>
      <c r="G400" s="8">
        <f>_xlfn.RANK.EQ(inventory[[#This Row],[Total Cost]],inventory[Total Cost],0)</f>
        <v>400</v>
      </c>
      <c r="H400" s="8">
        <f>SUMIFS(inventory['# Units],inventory[Rank],"&lt;="&amp;inventory[[#This Row],['#]])</f>
        <v>9588</v>
      </c>
      <c r="I400" s="9">
        <f>inventory[[#This Row],[c Units]]/MAX(inventory[c Units])</f>
        <v>0.11639029838063561</v>
      </c>
      <c r="J400" s="10">
        <f>SUMIFS(inventory[Total Cost],inventory[Rank],"&lt;="&amp;inventory[[#This Row],['#]])</f>
        <v>2191144.4999999991</v>
      </c>
      <c r="K400" s="9">
        <f>inventory[[#This Row],[c Cost]]/MAX(inventory[c Cost])</f>
        <v>0.82768853735662173</v>
      </c>
      <c r="L400" s="11" t="str">
        <f>IF(inventory[[#This Row],[c Units %]]&lt;=$O$7,$N$7,IF(inventory[[#This Row],[c Units %]]&lt;=$O$8,$N$8,$N$9))</f>
        <v>B</v>
      </c>
    </row>
    <row r="401" spans="2:12" x14ac:dyDescent="0.25">
      <c r="B401" s="1">
        <v>395</v>
      </c>
      <c r="C401" t="s">
        <v>395</v>
      </c>
      <c r="D401" s="2">
        <v>65.099999999999994</v>
      </c>
      <c r="E401" s="15">
        <v>29</v>
      </c>
      <c r="F401" s="14">
        <f>inventory[[#This Row],[Unit Cost]]*inventory[[#This Row],['# Units]]</f>
        <v>1887.8999999999999</v>
      </c>
      <c r="G401" s="8">
        <f>_xlfn.RANK.EQ(inventory[[#This Row],[Total Cost]],inventory[Total Cost],0)</f>
        <v>295</v>
      </c>
      <c r="H401" s="8">
        <f>SUMIFS(inventory['# Units],inventory[Rank],"&lt;="&amp;inventory[[#This Row],['#]])</f>
        <v>9599</v>
      </c>
      <c r="I401" s="9">
        <f>inventory[[#This Row],[c Units]]/MAX(inventory[c Units])</f>
        <v>0.11652382917769308</v>
      </c>
      <c r="J401" s="10">
        <f>SUMIFS(inventory[Total Cost],inventory[Rank],"&lt;="&amp;inventory[[#This Row],['#]])</f>
        <v>2192435.899999999</v>
      </c>
      <c r="K401" s="9">
        <f>inventory[[#This Row],[c Cost]]/MAX(inventory[c Cost])</f>
        <v>0.82817635410131485</v>
      </c>
      <c r="L401" s="11" t="str">
        <f>IF(inventory[[#This Row],[c Units %]]&lt;=$O$7,$N$7,IF(inventory[[#This Row],[c Units %]]&lt;=$O$8,$N$8,$N$9))</f>
        <v>B</v>
      </c>
    </row>
    <row r="402" spans="2:12" x14ac:dyDescent="0.25">
      <c r="B402" s="1">
        <v>396</v>
      </c>
      <c r="C402" t="s">
        <v>396</v>
      </c>
      <c r="D402" s="2">
        <v>58.2</v>
      </c>
      <c r="E402" s="15">
        <v>9</v>
      </c>
      <c r="F402" s="14">
        <f>inventory[[#This Row],[Unit Cost]]*inventory[[#This Row],['# Units]]</f>
        <v>523.80000000000007</v>
      </c>
      <c r="G402" s="8">
        <f>_xlfn.RANK.EQ(inventory[[#This Row],[Total Cost]],inventory[Total Cost],0)</f>
        <v>637</v>
      </c>
      <c r="H402" s="8">
        <f>SUMIFS(inventory['# Units],inventory[Rank],"&lt;="&amp;inventory[[#This Row],['#]])</f>
        <v>9618</v>
      </c>
      <c r="I402" s="9">
        <f>inventory[[#This Row],[c Units]]/MAX(inventory[c Units])</f>
        <v>0.11675447328170142</v>
      </c>
      <c r="J402" s="10">
        <f>SUMIFS(inventory[Total Cost],inventory[Rank],"&lt;="&amp;inventory[[#This Row],['#]])</f>
        <v>2193725.9999999991</v>
      </c>
      <c r="K402" s="9">
        <f>inventory[[#This Row],[c Cost]]/MAX(inventory[c Cost])</f>
        <v>0.82866367978067734</v>
      </c>
      <c r="L402" s="11" t="str">
        <f>IF(inventory[[#This Row],[c Units %]]&lt;=$O$7,$N$7,IF(inventory[[#This Row],[c Units %]]&lt;=$O$8,$N$8,$N$9))</f>
        <v>B</v>
      </c>
    </row>
    <row r="403" spans="2:12" x14ac:dyDescent="0.25">
      <c r="B403" s="1">
        <v>397</v>
      </c>
      <c r="C403" t="s">
        <v>397</v>
      </c>
      <c r="D403" s="2">
        <v>58</v>
      </c>
      <c r="E403" s="15">
        <v>7</v>
      </c>
      <c r="F403" s="14">
        <f>inventory[[#This Row],[Unit Cost]]*inventory[[#This Row],['# Units]]</f>
        <v>406</v>
      </c>
      <c r="G403" s="8">
        <f>_xlfn.RANK.EQ(inventory[[#This Row],[Total Cost]],inventory[Total Cost],0)</f>
        <v>730</v>
      </c>
      <c r="H403" s="8">
        <f>SUMIFS(inventory['# Units],inventory[Rank],"&lt;="&amp;inventory[[#This Row],['#]])</f>
        <v>9643</v>
      </c>
      <c r="I403" s="9">
        <f>inventory[[#This Row],[c Units]]/MAX(inventory[c Units])</f>
        <v>0.11705795236592294</v>
      </c>
      <c r="J403" s="10">
        <f>SUMIFS(inventory[Total Cost],inventory[Rank],"&lt;="&amp;inventory[[#This Row],['#]])</f>
        <v>2195008.4999999991</v>
      </c>
      <c r="K403" s="9">
        <f>inventory[[#This Row],[c Cost]]/MAX(inventory[c Cost])</f>
        <v>0.82914813461656789</v>
      </c>
      <c r="L403" s="11" t="str">
        <f>IF(inventory[[#This Row],[c Units %]]&lt;=$O$7,$N$7,IF(inventory[[#This Row],[c Units %]]&lt;=$O$8,$N$8,$N$9))</f>
        <v>B</v>
      </c>
    </row>
    <row r="404" spans="2:12" x14ac:dyDescent="0.25">
      <c r="B404" s="1">
        <v>398</v>
      </c>
      <c r="C404" t="s">
        <v>398</v>
      </c>
      <c r="D404" s="2">
        <v>68.099999999999994</v>
      </c>
      <c r="E404" s="15">
        <v>19</v>
      </c>
      <c r="F404" s="14">
        <f>inventory[[#This Row],[Unit Cost]]*inventory[[#This Row],['# Units]]</f>
        <v>1293.8999999999999</v>
      </c>
      <c r="G404" s="8">
        <f>_xlfn.RANK.EQ(inventory[[#This Row],[Total Cost]],inventory[Total Cost],0)</f>
        <v>393</v>
      </c>
      <c r="H404" s="8">
        <f>SUMIFS(inventory['# Units],inventory[Rank],"&lt;="&amp;inventory[[#This Row],['#]])</f>
        <v>9671</v>
      </c>
      <c r="I404" s="9">
        <f>inventory[[#This Row],[c Units]]/MAX(inventory[c Units])</f>
        <v>0.11739784894025104</v>
      </c>
      <c r="J404" s="10">
        <f>SUMIFS(inventory[Total Cost],inventory[Rank],"&lt;="&amp;inventory[[#This Row],['#]])</f>
        <v>2196288.0999999992</v>
      </c>
      <c r="K404" s="9">
        <f>inventory[[#This Row],[c Cost]]/MAX(inventory[c Cost])</f>
        <v>0.82963149399902836</v>
      </c>
      <c r="L404" s="11" t="str">
        <f>IF(inventory[[#This Row],[c Units %]]&lt;=$O$7,$N$7,IF(inventory[[#This Row],[c Units %]]&lt;=$O$8,$N$8,$N$9))</f>
        <v>B</v>
      </c>
    </row>
    <row r="405" spans="2:12" x14ac:dyDescent="0.25">
      <c r="B405" s="1">
        <v>399</v>
      </c>
      <c r="C405" t="s">
        <v>399</v>
      </c>
      <c r="D405" s="2">
        <v>74.8</v>
      </c>
      <c r="E405" s="15">
        <v>42</v>
      </c>
      <c r="F405" s="14">
        <f>inventory[[#This Row],[Unit Cost]]*inventory[[#This Row],['# Units]]</f>
        <v>3141.6</v>
      </c>
      <c r="G405" s="8">
        <f>_xlfn.RANK.EQ(inventory[[#This Row],[Total Cost]],inventory[Total Cost],0)</f>
        <v>206</v>
      </c>
      <c r="H405" s="8">
        <f>SUMIFS(inventory['# Units],inventory[Rank],"&lt;="&amp;inventory[[#This Row],['#]])</f>
        <v>9688</v>
      </c>
      <c r="I405" s="9">
        <f>inventory[[#This Row],[c Units]]/MAX(inventory[c Units])</f>
        <v>0.11760421471752167</v>
      </c>
      <c r="J405" s="10">
        <f>SUMIFS(inventory[Total Cost],inventory[Rank],"&lt;="&amp;inventory[[#This Row],['#]])</f>
        <v>2197561.3999999994</v>
      </c>
      <c r="K405" s="9">
        <f>inventory[[#This Row],[c Cost]]/MAX(inventory[c Cost])</f>
        <v>0.83011247360334761</v>
      </c>
      <c r="L405" s="11" t="str">
        <f>IF(inventory[[#This Row],[c Units %]]&lt;=$O$7,$N$7,IF(inventory[[#This Row],[c Units %]]&lt;=$O$8,$N$8,$N$9))</f>
        <v>B</v>
      </c>
    </row>
    <row r="406" spans="2:12" x14ac:dyDescent="0.25">
      <c r="B406" s="1">
        <v>400</v>
      </c>
      <c r="C406" t="s">
        <v>400</v>
      </c>
      <c r="D406" s="2">
        <v>65.5</v>
      </c>
      <c r="E406" s="15">
        <v>6</v>
      </c>
      <c r="F406" s="14">
        <f>inventory[[#This Row],[Unit Cost]]*inventory[[#This Row],['# Units]]</f>
        <v>393</v>
      </c>
      <c r="G406" s="8">
        <f>_xlfn.RANK.EQ(inventory[[#This Row],[Total Cost]],inventory[Total Cost],0)</f>
        <v>749</v>
      </c>
      <c r="H406" s="8">
        <f>SUMIFS(inventory['# Units],inventory[Rank],"&lt;="&amp;inventory[[#This Row],['#]])</f>
        <v>9706</v>
      </c>
      <c r="I406" s="9">
        <f>inventory[[#This Row],[c Units]]/MAX(inventory[c Units])</f>
        <v>0.11782271965816116</v>
      </c>
      <c r="J406" s="10">
        <f>SUMIFS(inventory[Total Cost],inventory[Rank],"&lt;="&amp;inventory[[#This Row],['#]])</f>
        <v>2198833.9999999991</v>
      </c>
      <c r="K406" s="9">
        <f>inventory[[#This Row],[c Cost]]/MAX(inventory[c Cost])</f>
        <v>0.83059318878787325</v>
      </c>
      <c r="L406" s="11" t="str">
        <f>IF(inventory[[#This Row],[c Units %]]&lt;=$O$7,$N$7,IF(inventory[[#This Row],[c Units %]]&lt;=$O$8,$N$8,$N$9))</f>
        <v>B</v>
      </c>
    </row>
    <row r="407" spans="2:12" x14ac:dyDescent="0.25">
      <c r="B407" s="1">
        <v>401</v>
      </c>
      <c r="C407" t="s">
        <v>401</v>
      </c>
      <c r="D407" s="2">
        <v>71.8</v>
      </c>
      <c r="E407" s="15">
        <v>36</v>
      </c>
      <c r="F407" s="14">
        <f>inventory[[#This Row],[Unit Cost]]*inventory[[#This Row],['# Units]]</f>
        <v>2584.7999999999997</v>
      </c>
      <c r="G407" s="8">
        <f>_xlfn.RANK.EQ(inventory[[#This Row],[Total Cost]],inventory[Total Cost],0)</f>
        <v>242</v>
      </c>
      <c r="H407" s="8">
        <f>SUMIFS(inventory['# Units],inventory[Rank],"&lt;="&amp;inventory[[#This Row],['#]])</f>
        <v>9726</v>
      </c>
      <c r="I407" s="9">
        <f>inventory[[#This Row],[c Units]]/MAX(inventory[c Units])</f>
        <v>0.11806550292553837</v>
      </c>
      <c r="J407" s="10">
        <f>SUMIFS(inventory[Total Cost],inventory[Rank],"&lt;="&amp;inventory[[#This Row],['#]])</f>
        <v>2200103.9999999991</v>
      </c>
      <c r="K407" s="9">
        <f>inventory[[#This Row],[c Cost]]/MAX(inventory[c Cost])</f>
        <v>0.83107292184173753</v>
      </c>
      <c r="L407" s="11" t="str">
        <f>IF(inventory[[#This Row],[c Units %]]&lt;=$O$7,$N$7,IF(inventory[[#This Row],[c Units %]]&lt;=$O$8,$N$8,$N$9))</f>
        <v>B</v>
      </c>
    </row>
    <row r="408" spans="2:12" x14ac:dyDescent="0.25">
      <c r="B408" s="1">
        <v>402</v>
      </c>
      <c r="C408" t="s">
        <v>402</v>
      </c>
      <c r="D408" s="2">
        <v>69.900000000000006</v>
      </c>
      <c r="E408" s="15">
        <v>15</v>
      </c>
      <c r="F408" s="14">
        <f>inventory[[#This Row],[Unit Cost]]*inventory[[#This Row],['# Units]]</f>
        <v>1048.5</v>
      </c>
      <c r="G408" s="8">
        <f>_xlfn.RANK.EQ(inventory[[#This Row],[Total Cost]],inventory[Total Cost],0)</f>
        <v>449</v>
      </c>
      <c r="H408" s="8">
        <f>SUMIFS(inventory['# Units],inventory[Rank],"&lt;="&amp;inventory[[#This Row],['#]])</f>
        <v>9739</v>
      </c>
      <c r="I408" s="9">
        <f>inventory[[#This Row],[c Units]]/MAX(inventory[c Units])</f>
        <v>0.11822331204933356</v>
      </c>
      <c r="J408" s="10">
        <f>SUMIFS(inventory[Total Cost],inventory[Rank],"&lt;="&amp;inventory[[#This Row],['#]])</f>
        <v>2201372.7999999993</v>
      </c>
      <c r="K408" s="9">
        <f>inventory[[#This Row],[c Cost]]/MAX(inventory[c Cost])</f>
        <v>0.83155220160452736</v>
      </c>
      <c r="L408" s="11" t="str">
        <f>IF(inventory[[#This Row],[c Units %]]&lt;=$O$7,$N$7,IF(inventory[[#This Row],[c Units %]]&lt;=$O$8,$N$8,$N$9))</f>
        <v>B</v>
      </c>
    </row>
    <row r="409" spans="2:12" x14ac:dyDescent="0.25">
      <c r="B409" s="1">
        <v>403</v>
      </c>
      <c r="C409" t="s">
        <v>403</v>
      </c>
      <c r="D409" s="2">
        <v>47.9</v>
      </c>
      <c r="E409" s="15">
        <v>3</v>
      </c>
      <c r="F409" s="14">
        <f>inventory[[#This Row],[Unit Cost]]*inventory[[#This Row],['# Units]]</f>
        <v>143.69999999999999</v>
      </c>
      <c r="G409" s="8">
        <f>_xlfn.RANK.EQ(inventory[[#This Row],[Total Cost]],inventory[Total Cost],0)</f>
        <v>1165</v>
      </c>
      <c r="H409" s="8">
        <f>SUMIFS(inventory['# Units],inventory[Rank],"&lt;="&amp;inventory[[#This Row],['#]])</f>
        <v>9751</v>
      </c>
      <c r="I409" s="9">
        <f>inventory[[#This Row],[c Units]]/MAX(inventory[c Units])</f>
        <v>0.11836898200975988</v>
      </c>
      <c r="J409" s="10">
        <f>SUMIFS(inventory[Total Cost],inventory[Rank],"&lt;="&amp;inventory[[#This Row],['#]])</f>
        <v>2202639.9999999991</v>
      </c>
      <c r="K409" s="9">
        <f>inventory[[#This Row],[c Cost]]/MAX(inventory[c Cost])</f>
        <v>0.83203087697921763</v>
      </c>
      <c r="L409" s="11" t="str">
        <f>IF(inventory[[#This Row],[c Units %]]&lt;=$O$7,$N$7,IF(inventory[[#This Row],[c Units %]]&lt;=$O$8,$N$8,$N$9))</f>
        <v>B</v>
      </c>
    </row>
    <row r="410" spans="2:12" x14ac:dyDescent="0.25">
      <c r="B410" s="1">
        <v>404</v>
      </c>
      <c r="C410" t="s">
        <v>404</v>
      </c>
      <c r="D410" s="2">
        <v>68.3</v>
      </c>
      <c r="E410" s="15">
        <v>17</v>
      </c>
      <c r="F410" s="14">
        <f>inventory[[#This Row],[Unit Cost]]*inventory[[#This Row],['# Units]]</f>
        <v>1161.0999999999999</v>
      </c>
      <c r="G410" s="8">
        <f>_xlfn.RANK.EQ(inventory[[#This Row],[Total Cost]],inventory[Total Cost],0)</f>
        <v>423</v>
      </c>
      <c r="H410" s="8">
        <f>SUMIFS(inventory['# Units],inventory[Rank],"&lt;="&amp;inventory[[#This Row],['#]])</f>
        <v>9761</v>
      </c>
      <c r="I410" s="9">
        <f>inventory[[#This Row],[c Units]]/MAX(inventory[c Units])</f>
        <v>0.1184903736434485</v>
      </c>
      <c r="J410" s="10">
        <f>SUMIFS(inventory[Total Cost],inventory[Rank],"&lt;="&amp;inventory[[#This Row],['#]])</f>
        <v>2203894.9999999991</v>
      </c>
      <c r="K410" s="9">
        <f>inventory[[#This Row],[c Cost]]/MAX(inventory[c Cost])</f>
        <v>0.83250494389465046</v>
      </c>
      <c r="L410" s="11" t="str">
        <f>IF(inventory[[#This Row],[c Units %]]&lt;=$O$7,$N$7,IF(inventory[[#This Row],[c Units %]]&lt;=$O$8,$N$8,$N$9))</f>
        <v>B</v>
      </c>
    </row>
    <row r="411" spans="2:12" x14ac:dyDescent="0.25">
      <c r="B411" s="1">
        <v>405</v>
      </c>
      <c r="C411" t="s">
        <v>405</v>
      </c>
      <c r="D411" s="2">
        <v>72.900000000000006</v>
      </c>
      <c r="E411" s="15">
        <v>24</v>
      </c>
      <c r="F411" s="14">
        <f>inventory[[#This Row],[Unit Cost]]*inventory[[#This Row],['# Units]]</f>
        <v>1749.6000000000001</v>
      </c>
      <c r="G411" s="8">
        <f>_xlfn.RANK.EQ(inventory[[#This Row],[Total Cost]],inventory[Total Cost],0)</f>
        <v>308</v>
      </c>
      <c r="H411" s="8">
        <f>SUMIFS(inventory['# Units],inventory[Rank],"&lt;="&amp;inventory[[#This Row],['#]])</f>
        <v>9773</v>
      </c>
      <c r="I411" s="9">
        <f>inventory[[#This Row],[c Units]]/MAX(inventory[c Units])</f>
        <v>0.11863604360387482</v>
      </c>
      <c r="J411" s="10">
        <f>SUMIFS(inventory[Total Cost],inventory[Rank],"&lt;="&amp;inventory[[#This Row],['#]])</f>
        <v>2205139.399999999</v>
      </c>
      <c r="K411" s="9">
        <f>inventory[[#This Row],[c Cost]]/MAX(inventory[c Cost])</f>
        <v>0.83297500673892499</v>
      </c>
      <c r="L411" s="11" t="str">
        <f>IF(inventory[[#This Row],[c Units %]]&lt;=$O$7,$N$7,IF(inventory[[#This Row],[c Units %]]&lt;=$O$8,$N$8,$N$9))</f>
        <v>B</v>
      </c>
    </row>
    <row r="412" spans="2:12" x14ac:dyDescent="0.25">
      <c r="B412" s="1">
        <v>406</v>
      </c>
      <c r="C412" t="s">
        <v>406</v>
      </c>
      <c r="D412" s="2">
        <v>71</v>
      </c>
      <c r="E412" s="15">
        <v>19</v>
      </c>
      <c r="F412" s="14">
        <f>inventory[[#This Row],[Unit Cost]]*inventory[[#This Row],['# Units]]</f>
        <v>1349</v>
      </c>
      <c r="G412" s="8">
        <f>_xlfn.RANK.EQ(inventory[[#This Row],[Total Cost]],inventory[Total Cost],0)</f>
        <v>385</v>
      </c>
      <c r="H412" s="8">
        <f>SUMIFS(inventory['# Units],inventory[Rank],"&lt;="&amp;inventory[[#This Row],['#]])</f>
        <v>9793</v>
      </c>
      <c r="I412" s="9">
        <f>inventory[[#This Row],[c Units]]/MAX(inventory[c Units])</f>
        <v>0.11887882687125204</v>
      </c>
      <c r="J412" s="10">
        <f>SUMIFS(inventory[Total Cost],inventory[Rank],"&lt;="&amp;inventory[[#This Row],['#]])</f>
        <v>2206383.399999999</v>
      </c>
      <c r="K412" s="9">
        <f>inventory[[#This Row],[c Cost]]/MAX(inventory[c Cost])</f>
        <v>0.83344491848617475</v>
      </c>
      <c r="L412" s="11" t="str">
        <f>IF(inventory[[#This Row],[c Units %]]&lt;=$O$7,$N$7,IF(inventory[[#This Row],[c Units %]]&lt;=$O$8,$N$8,$N$9))</f>
        <v>B</v>
      </c>
    </row>
    <row r="413" spans="2:12" x14ac:dyDescent="0.25">
      <c r="B413" s="1">
        <v>407</v>
      </c>
      <c r="C413" t="s">
        <v>407</v>
      </c>
      <c r="D413" s="2">
        <v>66.2</v>
      </c>
      <c r="E413" s="15">
        <v>24</v>
      </c>
      <c r="F413" s="14">
        <f>inventory[[#This Row],[Unit Cost]]*inventory[[#This Row],['# Units]]</f>
        <v>1588.8000000000002</v>
      </c>
      <c r="G413" s="8">
        <f>_xlfn.RANK.EQ(inventory[[#This Row],[Total Cost]],inventory[Total Cost],0)</f>
        <v>340</v>
      </c>
      <c r="H413" s="8">
        <f>SUMIFS(inventory['# Units],inventory[Rank],"&lt;="&amp;inventory[[#This Row],['#]])</f>
        <v>9847</v>
      </c>
      <c r="I413" s="9">
        <f>inventory[[#This Row],[c Units]]/MAX(inventory[c Units])</f>
        <v>0.11953434169317051</v>
      </c>
      <c r="J413" s="10">
        <f>SUMIFS(inventory[Total Cost],inventory[Rank],"&lt;="&amp;inventory[[#This Row],['#]])</f>
        <v>2208860.1999999988</v>
      </c>
      <c r="K413" s="9">
        <f>inventory[[#This Row],[c Cost]]/MAX(inventory[c Cost])</f>
        <v>0.83438051126397861</v>
      </c>
      <c r="L413" s="11" t="str">
        <f>IF(inventory[[#This Row],[c Units %]]&lt;=$O$7,$N$7,IF(inventory[[#This Row],[c Units %]]&lt;=$O$8,$N$8,$N$9))</f>
        <v>B</v>
      </c>
    </row>
    <row r="414" spans="2:12" x14ac:dyDescent="0.25">
      <c r="B414" s="1">
        <v>408</v>
      </c>
      <c r="C414" t="s">
        <v>408</v>
      </c>
      <c r="D414" s="2">
        <v>68.8</v>
      </c>
      <c r="E414" s="15">
        <v>13</v>
      </c>
      <c r="F414" s="14">
        <f>inventory[[#This Row],[Unit Cost]]*inventory[[#This Row],['# Units]]</f>
        <v>894.4</v>
      </c>
      <c r="G414" s="8">
        <f>_xlfn.RANK.EQ(inventory[[#This Row],[Total Cost]],inventory[Total Cost],0)</f>
        <v>488</v>
      </c>
      <c r="H414" s="8">
        <f>SUMIFS(inventory['# Units],inventory[Rank],"&lt;="&amp;inventory[[#This Row],['#]])</f>
        <v>9847</v>
      </c>
      <c r="I414" s="9">
        <f>inventory[[#This Row],[c Units]]/MAX(inventory[c Units])</f>
        <v>0.11953434169317051</v>
      </c>
      <c r="J414" s="10">
        <f>SUMIFS(inventory[Total Cost],inventory[Rank],"&lt;="&amp;inventory[[#This Row],['#]])</f>
        <v>2208860.1999999988</v>
      </c>
      <c r="K414" s="9">
        <f>inventory[[#This Row],[c Cost]]/MAX(inventory[c Cost])</f>
        <v>0.83438051126397861</v>
      </c>
      <c r="L414" s="11" t="str">
        <f>IF(inventory[[#This Row],[c Units %]]&lt;=$O$7,$N$7,IF(inventory[[#This Row],[c Units %]]&lt;=$O$8,$N$8,$N$9))</f>
        <v>B</v>
      </c>
    </row>
    <row r="415" spans="2:12" x14ac:dyDescent="0.25">
      <c r="B415" s="1">
        <v>409</v>
      </c>
      <c r="C415" t="s">
        <v>409</v>
      </c>
      <c r="D415" s="2">
        <v>42.3</v>
      </c>
      <c r="E415" s="15">
        <v>3</v>
      </c>
      <c r="F415" s="14">
        <f>inventory[[#This Row],[Unit Cost]]*inventory[[#This Row],['# Units]]</f>
        <v>126.89999999999999</v>
      </c>
      <c r="G415" s="8">
        <f>_xlfn.RANK.EQ(inventory[[#This Row],[Total Cost]],inventory[Total Cost],0)</f>
        <v>1220</v>
      </c>
      <c r="H415" s="8">
        <f>SUMIFS(inventory['# Units],inventory[Rank],"&lt;="&amp;inventory[[#This Row],['#]])</f>
        <v>9863</v>
      </c>
      <c r="I415" s="9">
        <f>inventory[[#This Row],[c Units]]/MAX(inventory[c Units])</f>
        <v>0.11972856830707228</v>
      </c>
      <c r="J415" s="10">
        <f>SUMIFS(inventory[Total Cost],inventory[Rank],"&lt;="&amp;inventory[[#This Row],['#]])</f>
        <v>2210092.1999999988</v>
      </c>
      <c r="K415" s="9">
        <f>inventory[[#This Row],[c Cost]]/MAX(inventory[c Cost])</f>
        <v>0.83484589010048316</v>
      </c>
      <c r="L415" s="11" t="str">
        <f>IF(inventory[[#This Row],[c Units %]]&lt;=$O$7,$N$7,IF(inventory[[#This Row],[c Units %]]&lt;=$O$8,$N$8,$N$9))</f>
        <v>B</v>
      </c>
    </row>
    <row r="416" spans="2:12" x14ac:dyDescent="0.25">
      <c r="B416" s="1">
        <v>410</v>
      </c>
      <c r="C416" t="s">
        <v>410</v>
      </c>
      <c r="D416" s="2">
        <v>68.8</v>
      </c>
      <c r="E416" s="15">
        <v>33</v>
      </c>
      <c r="F416" s="14">
        <f>inventory[[#This Row],[Unit Cost]]*inventory[[#This Row],['# Units]]</f>
        <v>2270.4</v>
      </c>
      <c r="G416" s="8">
        <f>_xlfn.RANK.EQ(inventory[[#This Row],[Total Cost]],inventory[Total Cost],0)</f>
        <v>261</v>
      </c>
      <c r="H416" s="8">
        <f>SUMIFS(inventory['# Units],inventory[Rank],"&lt;="&amp;inventory[[#This Row],['#]])</f>
        <v>9978</v>
      </c>
      <c r="I416" s="9">
        <f>inventory[[#This Row],[c Units]]/MAX(inventory[c Units])</f>
        <v>0.12112457209449125</v>
      </c>
      <c r="J416" s="10">
        <f>SUMIFS(inventory[Total Cost],inventory[Rank],"&lt;="&amp;inventory[[#This Row],['#]])</f>
        <v>2211322.6999999988</v>
      </c>
      <c r="K416" s="9">
        <f>inventory[[#This Row],[c Cost]]/MAX(inventory[c Cost])</f>
        <v>0.83531070232314453</v>
      </c>
      <c r="L416" s="11" t="str">
        <f>IF(inventory[[#This Row],[c Units %]]&lt;=$O$7,$N$7,IF(inventory[[#This Row],[c Units %]]&lt;=$O$8,$N$8,$N$9))</f>
        <v>B</v>
      </c>
    </row>
    <row r="417" spans="2:12" x14ac:dyDescent="0.25">
      <c r="B417" s="1">
        <v>411</v>
      </c>
      <c r="C417" t="s">
        <v>411</v>
      </c>
      <c r="D417" s="2">
        <v>67.400000000000006</v>
      </c>
      <c r="E417" s="15">
        <v>24</v>
      </c>
      <c r="F417" s="14">
        <f>inventory[[#This Row],[Unit Cost]]*inventory[[#This Row],['# Units]]</f>
        <v>1617.6000000000001</v>
      </c>
      <c r="G417" s="8">
        <f>_xlfn.RANK.EQ(inventory[[#This Row],[Total Cost]],inventory[Total Cost],0)</f>
        <v>333</v>
      </c>
      <c r="H417" s="8">
        <f>SUMIFS(inventory['# Units],inventory[Rank],"&lt;="&amp;inventory[[#This Row],['#]])</f>
        <v>10035</v>
      </c>
      <c r="I417" s="9">
        <f>inventory[[#This Row],[c Units]]/MAX(inventory[c Units])</f>
        <v>0.1218165044065163</v>
      </c>
      <c r="J417" s="10">
        <f>SUMIFS(inventory[Total Cost],inventory[Rank],"&lt;="&amp;inventory[[#This Row],['#]])</f>
        <v>2213754.6999999988</v>
      </c>
      <c r="K417" s="9">
        <f>inventory[[#This Row],[c Cost]]/MAX(inventory[c Cost])</f>
        <v>0.8362293722341666</v>
      </c>
      <c r="L417" s="11" t="str">
        <f>IF(inventory[[#This Row],[c Units %]]&lt;=$O$7,$N$7,IF(inventory[[#This Row],[c Units %]]&lt;=$O$8,$N$8,$N$9))</f>
        <v>B</v>
      </c>
    </row>
    <row r="418" spans="2:12" x14ac:dyDescent="0.25">
      <c r="B418" s="1">
        <v>412</v>
      </c>
      <c r="C418" t="s">
        <v>412</v>
      </c>
      <c r="D418" s="2">
        <v>69.7</v>
      </c>
      <c r="E418" s="15">
        <v>46</v>
      </c>
      <c r="F418" s="14">
        <f>inventory[[#This Row],[Unit Cost]]*inventory[[#This Row],['# Units]]</f>
        <v>3206.2000000000003</v>
      </c>
      <c r="G418" s="8">
        <f>_xlfn.RANK.EQ(inventory[[#This Row],[Total Cost]],inventory[Total Cost],0)</f>
        <v>201</v>
      </c>
      <c r="H418" s="8">
        <f>SUMIFS(inventory['# Units],inventory[Rank],"&lt;="&amp;inventory[[#This Row],['#]])</f>
        <v>10035</v>
      </c>
      <c r="I418" s="9">
        <f>inventory[[#This Row],[c Units]]/MAX(inventory[c Units])</f>
        <v>0.1218165044065163</v>
      </c>
      <c r="J418" s="10">
        <f>SUMIFS(inventory[Total Cost],inventory[Rank],"&lt;="&amp;inventory[[#This Row],['#]])</f>
        <v>2213754.6999999988</v>
      </c>
      <c r="K418" s="9">
        <f>inventory[[#This Row],[c Cost]]/MAX(inventory[c Cost])</f>
        <v>0.8362293722341666</v>
      </c>
      <c r="L418" s="11" t="str">
        <f>IF(inventory[[#This Row],[c Units %]]&lt;=$O$7,$N$7,IF(inventory[[#This Row],[c Units %]]&lt;=$O$8,$N$8,$N$9))</f>
        <v>B</v>
      </c>
    </row>
    <row r="419" spans="2:12" x14ac:dyDescent="0.25">
      <c r="B419" s="1">
        <v>413</v>
      </c>
      <c r="C419" t="s">
        <v>413</v>
      </c>
      <c r="D419" s="2">
        <v>67.3</v>
      </c>
      <c r="E419" s="15">
        <v>31</v>
      </c>
      <c r="F419" s="14">
        <f>inventory[[#This Row],[Unit Cost]]*inventory[[#This Row],['# Units]]</f>
        <v>2086.2999999999997</v>
      </c>
      <c r="G419" s="8">
        <f>_xlfn.RANK.EQ(inventory[[#This Row],[Total Cost]],inventory[Total Cost],0)</f>
        <v>278</v>
      </c>
      <c r="H419" s="8">
        <f>SUMIFS(inventory['# Units],inventory[Rank],"&lt;="&amp;inventory[[#This Row],['#]])</f>
        <v>10054</v>
      </c>
      <c r="I419" s="9">
        <f>inventory[[#This Row],[c Units]]/MAX(inventory[c Units])</f>
        <v>0.12204714851052466</v>
      </c>
      <c r="J419" s="10">
        <f>SUMIFS(inventory[Total Cost],inventory[Rank],"&lt;="&amp;inventory[[#This Row],['#]])</f>
        <v>2214964.9999999986</v>
      </c>
      <c r="K419" s="9">
        <f>inventory[[#This Row],[c Cost]]/MAX(inventory[c Cost])</f>
        <v>0.83668655405707348</v>
      </c>
      <c r="L419" s="11" t="str">
        <f>IF(inventory[[#This Row],[c Units %]]&lt;=$O$7,$N$7,IF(inventory[[#This Row],[c Units %]]&lt;=$O$8,$N$8,$N$9))</f>
        <v>B</v>
      </c>
    </row>
    <row r="420" spans="2:12" x14ac:dyDescent="0.25">
      <c r="B420" s="1">
        <v>414</v>
      </c>
      <c r="C420" t="s">
        <v>414</v>
      </c>
      <c r="D420" s="2">
        <v>68.8</v>
      </c>
      <c r="E420" s="15">
        <v>18</v>
      </c>
      <c r="F420" s="14">
        <f>inventory[[#This Row],[Unit Cost]]*inventory[[#This Row],['# Units]]</f>
        <v>1238.3999999999999</v>
      </c>
      <c r="G420" s="8">
        <f>_xlfn.RANK.EQ(inventory[[#This Row],[Total Cost]],inventory[Total Cost],0)</f>
        <v>407</v>
      </c>
      <c r="H420" s="8">
        <f>SUMIFS(inventory['# Units],inventory[Rank],"&lt;="&amp;inventory[[#This Row],['#]])</f>
        <v>10093</v>
      </c>
      <c r="I420" s="9">
        <f>inventory[[#This Row],[c Units]]/MAX(inventory[c Units])</f>
        <v>0.12252057588191022</v>
      </c>
      <c r="J420" s="10">
        <f>SUMIFS(inventory[Total Cost],inventory[Rank],"&lt;="&amp;inventory[[#This Row],['#]])</f>
        <v>2216173.9999999986</v>
      </c>
      <c r="K420" s="9">
        <f>inventory[[#This Row],[c Cost]]/MAX(inventory[c Cost])</f>
        <v>0.83714324481464986</v>
      </c>
      <c r="L420" s="11" t="str">
        <f>IF(inventory[[#This Row],[c Units %]]&lt;=$O$7,$N$7,IF(inventory[[#This Row],[c Units %]]&lt;=$O$8,$N$8,$N$9))</f>
        <v>B</v>
      </c>
    </row>
    <row r="421" spans="2:12" x14ac:dyDescent="0.25">
      <c r="B421" s="1">
        <v>415</v>
      </c>
      <c r="C421" t="s">
        <v>415</v>
      </c>
      <c r="D421" s="2">
        <v>69</v>
      </c>
      <c r="E421" s="15">
        <v>13</v>
      </c>
      <c r="F421" s="14">
        <f>inventory[[#This Row],[Unit Cost]]*inventory[[#This Row],['# Units]]</f>
        <v>897</v>
      </c>
      <c r="G421" s="8">
        <f>_xlfn.RANK.EQ(inventory[[#This Row],[Total Cost]],inventory[Total Cost],0)</f>
        <v>487</v>
      </c>
      <c r="H421" s="8">
        <f>SUMIFS(inventory['# Units],inventory[Rank],"&lt;="&amp;inventory[[#This Row],['#]])</f>
        <v>10109</v>
      </c>
      <c r="I421" s="9">
        <f>inventory[[#This Row],[c Units]]/MAX(inventory[c Units])</f>
        <v>0.12271480249581199</v>
      </c>
      <c r="J421" s="10">
        <f>SUMIFS(inventory[Total Cost],inventory[Rank],"&lt;="&amp;inventory[[#This Row],['#]])</f>
        <v>2217365.9999999986</v>
      </c>
      <c r="K421" s="9">
        <f>inventory[[#This Row],[c Cost]]/MAX(inventory[c Cost])</f>
        <v>0.83759351394867043</v>
      </c>
      <c r="L421" s="11" t="str">
        <f>IF(inventory[[#This Row],[c Units %]]&lt;=$O$7,$N$7,IF(inventory[[#This Row],[c Units %]]&lt;=$O$8,$N$8,$N$9))</f>
        <v>B</v>
      </c>
    </row>
    <row r="422" spans="2:12" x14ac:dyDescent="0.25">
      <c r="B422" s="1">
        <v>416</v>
      </c>
      <c r="C422" t="s">
        <v>416</v>
      </c>
      <c r="D422" s="2">
        <v>62.9</v>
      </c>
      <c r="E422" s="15">
        <v>7</v>
      </c>
      <c r="F422" s="14">
        <f>inventory[[#This Row],[Unit Cost]]*inventory[[#This Row],['# Units]]</f>
        <v>440.3</v>
      </c>
      <c r="G422" s="8">
        <f>_xlfn.RANK.EQ(inventory[[#This Row],[Total Cost]],inventory[Total Cost],0)</f>
        <v>701</v>
      </c>
      <c r="H422" s="8">
        <f>SUMIFS(inventory['# Units],inventory[Rank],"&lt;="&amp;inventory[[#This Row],['#]])</f>
        <v>10118</v>
      </c>
      <c r="I422" s="9">
        <f>inventory[[#This Row],[c Units]]/MAX(inventory[c Units])</f>
        <v>0.12282405496613173</v>
      </c>
      <c r="J422" s="10">
        <f>SUMIFS(inventory[Total Cost],inventory[Rank],"&lt;="&amp;inventory[[#This Row],['#]])</f>
        <v>2218553.0999999987</v>
      </c>
      <c r="K422" s="9">
        <f>inventory[[#This Row],[c Cost]]/MAX(inventory[c Cost])</f>
        <v>0.83804193214413691</v>
      </c>
      <c r="L422" s="11" t="str">
        <f>IF(inventory[[#This Row],[c Units %]]&lt;=$O$7,$N$7,IF(inventory[[#This Row],[c Units %]]&lt;=$O$8,$N$8,$N$9))</f>
        <v>B</v>
      </c>
    </row>
    <row r="423" spans="2:12" x14ac:dyDescent="0.25">
      <c r="B423" s="1">
        <v>417</v>
      </c>
      <c r="C423" t="s">
        <v>417</v>
      </c>
      <c r="D423" s="2">
        <v>65</v>
      </c>
      <c r="E423" s="15">
        <v>6</v>
      </c>
      <c r="F423" s="14">
        <f>inventory[[#This Row],[Unit Cost]]*inventory[[#This Row],['# Units]]</f>
        <v>390</v>
      </c>
      <c r="G423" s="8">
        <f>_xlfn.RANK.EQ(inventory[[#This Row],[Total Cost]],inventory[Total Cost],0)</f>
        <v>752</v>
      </c>
      <c r="H423" s="8">
        <f>SUMIFS(inventory['# Units],inventory[Rank],"&lt;="&amp;inventory[[#This Row],['#]])</f>
        <v>10148</v>
      </c>
      <c r="I423" s="9">
        <f>inventory[[#This Row],[c Units]]/MAX(inventory[c Units])</f>
        <v>0.12318822986719755</v>
      </c>
      <c r="J423" s="10">
        <f>SUMIFS(inventory[Total Cost],inventory[Rank],"&lt;="&amp;inventory[[#This Row],['#]])</f>
        <v>2219738.0999999987</v>
      </c>
      <c r="K423" s="9">
        <f>inventory[[#This Row],[c Cost]]/MAX(inventory[c Cost])</f>
        <v>0.83848955708022288</v>
      </c>
      <c r="L423" s="11" t="str">
        <f>IF(inventory[[#This Row],[c Units %]]&lt;=$O$7,$N$7,IF(inventory[[#This Row],[c Units %]]&lt;=$O$8,$N$8,$N$9))</f>
        <v>B</v>
      </c>
    </row>
    <row r="424" spans="2:12" x14ac:dyDescent="0.25">
      <c r="B424" s="1">
        <v>418</v>
      </c>
      <c r="C424" t="s">
        <v>418</v>
      </c>
      <c r="D424" s="2">
        <v>64</v>
      </c>
      <c r="E424" s="15">
        <v>8</v>
      </c>
      <c r="F424" s="14">
        <f>inventory[[#This Row],[Unit Cost]]*inventory[[#This Row],['# Units]]</f>
        <v>512</v>
      </c>
      <c r="G424" s="8">
        <f>_xlfn.RANK.EQ(inventory[[#This Row],[Total Cost]],inventory[Total Cost],0)</f>
        <v>643</v>
      </c>
      <c r="H424" s="8">
        <f>SUMIFS(inventory['# Units],inventory[Rank],"&lt;="&amp;inventory[[#This Row],['#]])</f>
        <v>10177</v>
      </c>
      <c r="I424" s="9">
        <f>inventory[[#This Row],[c Units]]/MAX(inventory[c Units])</f>
        <v>0.12354026560489451</v>
      </c>
      <c r="J424" s="10">
        <f>SUMIFS(inventory[Total Cost],inventory[Rank],"&lt;="&amp;inventory[[#This Row],['#]])</f>
        <v>2220921.2999999989</v>
      </c>
      <c r="K424" s="9">
        <f>inventory[[#This Row],[c Cost]]/MAX(inventory[c Cost])</f>
        <v>0.83893650207969706</v>
      </c>
      <c r="L424" s="11" t="str">
        <f>IF(inventory[[#This Row],[c Units %]]&lt;=$O$7,$N$7,IF(inventory[[#This Row],[c Units %]]&lt;=$O$8,$N$8,$N$9))</f>
        <v>B</v>
      </c>
    </row>
    <row r="425" spans="2:12" x14ac:dyDescent="0.25">
      <c r="B425" s="1">
        <v>419</v>
      </c>
      <c r="C425" t="s">
        <v>419</v>
      </c>
      <c r="D425" s="2">
        <v>62.5</v>
      </c>
      <c r="E425" s="15">
        <v>4</v>
      </c>
      <c r="F425" s="14">
        <f>inventory[[#This Row],[Unit Cost]]*inventory[[#This Row],['# Units]]</f>
        <v>250</v>
      </c>
      <c r="G425" s="8">
        <f>_xlfn.RANK.EQ(inventory[[#This Row],[Total Cost]],inventory[Total Cost],0)</f>
        <v>936</v>
      </c>
      <c r="H425" s="8">
        <f>SUMIFS(inventory['# Units],inventory[Rank],"&lt;="&amp;inventory[[#This Row],['#]])</f>
        <v>10204</v>
      </c>
      <c r="I425" s="9">
        <f>inventory[[#This Row],[c Units]]/MAX(inventory[c Units])</f>
        <v>0.12386802301585374</v>
      </c>
      <c r="J425" s="10">
        <f>SUMIFS(inventory[Total Cost],inventory[Rank],"&lt;="&amp;inventory[[#This Row],['#]])</f>
        <v>2222103.899999999</v>
      </c>
      <c r="K425" s="9">
        <f>inventory[[#This Row],[c Cost]]/MAX(inventory[c Cost])</f>
        <v>0.839383220433634</v>
      </c>
      <c r="L425" s="11" t="str">
        <f>IF(inventory[[#This Row],[c Units %]]&lt;=$O$7,$N$7,IF(inventory[[#This Row],[c Units %]]&lt;=$O$8,$N$8,$N$9))</f>
        <v>B</v>
      </c>
    </row>
    <row r="426" spans="2:12" x14ac:dyDescent="0.25">
      <c r="B426" s="1">
        <v>420</v>
      </c>
      <c r="C426" t="s">
        <v>420</v>
      </c>
      <c r="D426" s="2">
        <v>44.1</v>
      </c>
      <c r="E426" s="15">
        <v>4</v>
      </c>
      <c r="F426" s="14">
        <f>inventory[[#This Row],[Unit Cost]]*inventory[[#This Row],['# Units]]</f>
        <v>176.4</v>
      </c>
      <c r="G426" s="8">
        <f>_xlfn.RANK.EQ(inventory[[#This Row],[Total Cost]],inventory[Total Cost],0)</f>
        <v>1074</v>
      </c>
      <c r="H426" s="8">
        <f>SUMIFS(inventory['# Units],inventory[Rank],"&lt;="&amp;inventory[[#This Row],['#]])</f>
        <v>10222</v>
      </c>
      <c r="I426" s="9">
        <f>inventory[[#This Row],[c Units]]/MAX(inventory[c Units])</f>
        <v>0.12408652795649323</v>
      </c>
      <c r="J426" s="10">
        <f>SUMIFS(inventory[Total Cost],inventory[Rank],"&lt;="&amp;inventory[[#This Row],['#]])</f>
        <v>2223281.0999999992</v>
      </c>
      <c r="K426" s="9">
        <f>inventory[[#This Row],[c Cost]]/MAX(inventory[c Cost])</f>
        <v>0.83982789897773569</v>
      </c>
      <c r="L426" s="11" t="str">
        <f>IF(inventory[[#This Row],[c Units %]]&lt;=$O$7,$N$7,IF(inventory[[#This Row],[c Units %]]&lt;=$O$8,$N$8,$N$9))</f>
        <v>B</v>
      </c>
    </row>
    <row r="427" spans="2:12" x14ac:dyDescent="0.25">
      <c r="B427" s="1">
        <v>421</v>
      </c>
      <c r="C427" t="s">
        <v>421</v>
      </c>
      <c r="D427" s="2">
        <v>63.5</v>
      </c>
      <c r="E427" s="15">
        <v>20</v>
      </c>
      <c r="F427" s="14">
        <f>inventory[[#This Row],[Unit Cost]]*inventory[[#This Row],['# Units]]</f>
        <v>1270</v>
      </c>
      <c r="G427" s="8">
        <f>_xlfn.RANK.EQ(inventory[[#This Row],[Total Cost]],inventory[Total Cost],0)</f>
        <v>401</v>
      </c>
      <c r="H427" s="8">
        <f>SUMIFS(inventory['# Units],inventory[Rank],"&lt;="&amp;inventory[[#This Row],['#]])</f>
        <v>10310</v>
      </c>
      <c r="I427" s="9">
        <f>inventory[[#This Row],[c Units]]/MAX(inventory[c Units])</f>
        <v>0.12515477433295297</v>
      </c>
      <c r="J427" s="10">
        <f>SUMIFS(inventory[Total Cost],inventory[Rank],"&lt;="&amp;inventory[[#This Row],['#]])</f>
        <v>2225610.6999999988</v>
      </c>
      <c r="K427" s="9">
        <f>inventory[[#This Row],[c Cost]]/MAX(inventory[c Cost])</f>
        <v>0.84070788805039876</v>
      </c>
      <c r="L427" s="11" t="str">
        <f>IF(inventory[[#This Row],[c Units %]]&lt;=$O$7,$N$7,IF(inventory[[#This Row],[c Units %]]&lt;=$O$8,$N$8,$N$9))</f>
        <v>B</v>
      </c>
    </row>
    <row r="428" spans="2:12" x14ac:dyDescent="0.25">
      <c r="B428" s="1">
        <v>422</v>
      </c>
      <c r="C428" t="s">
        <v>422</v>
      </c>
      <c r="D428" s="2">
        <v>64.900000000000006</v>
      </c>
      <c r="E428" s="15">
        <v>16</v>
      </c>
      <c r="F428" s="14">
        <f>inventory[[#This Row],[Unit Cost]]*inventory[[#This Row],['# Units]]</f>
        <v>1038.4000000000001</v>
      </c>
      <c r="G428" s="8">
        <f>_xlfn.RANK.EQ(inventory[[#This Row],[Total Cost]],inventory[Total Cost],0)</f>
        <v>452</v>
      </c>
      <c r="H428" s="8">
        <f>SUMIFS(inventory['# Units],inventory[Rank],"&lt;="&amp;inventory[[#This Row],['#]])</f>
        <v>10310</v>
      </c>
      <c r="I428" s="9">
        <f>inventory[[#This Row],[c Units]]/MAX(inventory[c Units])</f>
        <v>0.12515477433295297</v>
      </c>
      <c r="J428" s="10">
        <f>SUMIFS(inventory[Total Cost],inventory[Rank],"&lt;="&amp;inventory[[#This Row],['#]])</f>
        <v>2225610.6999999988</v>
      </c>
      <c r="K428" s="9">
        <f>inventory[[#This Row],[c Cost]]/MAX(inventory[c Cost])</f>
        <v>0.84070788805039876</v>
      </c>
      <c r="L428" s="11" t="str">
        <f>IF(inventory[[#This Row],[c Units %]]&lt;=$O$7,$N$7,IF(inventory[[#This Row],[c Units %]]&lt;=$O$8,$N$8,$N$9))</f>
        <v>B</v>
      </c>
    </row>
    <row r="429" spans="2:12" x14ac:dyDescent="0.25">
      <c r="B429" s="1">
        <v>423</v>
      </c>
      <c r="C429" t="s">
        <v>423</v>
      </c>
      <c r="D429" s="2">
        <v>65.400000000000006</v>
      </c>
      <c r="E429" s="15">
        <v>18</v>
      </c>
      <c r="F429" s="14">
        <f>inventory[[#This Row],[Unit Cost]]*inventory[[#This Row],['# Units]]</f>
        <v>1177.2</v>
      </c>
      <c r="G429" s="8">
        <f>_xlfn.RANK.EQ(inventory[[#This Row],[Total Cost]],inventory[Total Cost],0)</f>
        <v>420</v>
      </c>
      <c r="H429" s="8">
        <f>SUMIFS(inventory['# Units],inventory[Rank],"&lt;="&amp;inventory[[#This Row],['#]])</f>
        <v>10327</v>
      </c>
      <c r="I429" s="9">
        <f>inventory[[#This Row],[c Units]]/MAX(inventory[c Units])</f>
        <v>0.12536114011022359</v>
      </c>
      <c r="J429" s="10">
        <f>SUMIFS(inventory[Total Cost],inventory[Rank],"&lt;="&amp;inventory[[#This Row],['#]])</f>
        <v>2226771.7999999989</v>
      </c>
      <c r="K429" s="9">
        <f>inventory[[#This Row],[c Cost]]/MAX(inventory[c Cost])</f>
        <v>0.84114648493925059</v>
      </c>
      <c r="L429" s="11" t="str">
        <f>IF(inventory[[#This Row],[c Units %]]&lt;=$O$7,$N$7,IF(inventory[[#This Row],[c Units %]]&lt;=$O$8,$N$8,$N$9))</f>
        <v>B</v>
      </c>
    </row>
    <row r="430" spans="2:12" x14ac:dyDescent="0.25">
      <c r="B430" s="1">
        <v>424</v>
      </c>
      <c r="C430" t="s">
        <v>424</v>
      </c>
      <c r="D430" s="2">
        <v>58.4</v>
      </c>
      <c r="E430" s="15">
        <v>17</v>
      </c>
      <c r="F430" s="14">
        <f>inventory[[#This Row],[Unit Cost]]*inventory[[#This Row],['# Units]]</f>
        <v>992.8</v>
      </c>
      <c r="G430" s="8">
        <f>_xlfn.RANK.EQ(inventory[[#This Row],[Total Cost]],inventory[Total Cost],0)</f>
        <v>463</v>
      </c>
      <c r="H430" s="8">
        <f>SUMIFS(inventory['# Units],inventory[Rank],"&lt;="&amp;inventory[[#This Row],['#]])</f>
        <v>10363</v>
      </c>
      <c r="I430" s="9">
        <f>inventory[[#This Row],[c Units]]/MAX(inventory[c Units])</f>
        <v>0.12579814999150257</v>
      </c>
      <c r="J430" s="10">
        <f>SUMIFS(inventory[Total Cost],inventory[Rank],"&lt;="&amp;inventory[[#This Row],['#]])</f>
        <v>2227927.399999999</v>
      </c>
      <c r="K430" s="9">
        <f>inventory[[#This Row],[c Cost]]/MAX(inventory[c Cost])</f>
        <v>0.84158300424401089</v>
      </c>
      <c r="L430" s="11" t="str">
        <f>IF(inventory[[#This Row],[c Units %]]&lt;=$O$7,$N$7,IF(inventory[[#This Row],[c Units %]]&lt;=$O$8,$N$8,$N$9))</f>
        <v>B</v>
      </c>
    </row>
    <row r="431" spans="2:12" x14ac:dyDescent="0.25">
      <c r="B431" s="1">
        <v>425</v>
      </c>
      <c r="C431" t="s">
        <v>425</v>
      </c>
      <c r="D431" s="2">
        <v>61.5</v>
      </c>
      <c r="E431" s="15">
        <v>26</v>
      </c>
      <c r="F431" s="14">
        <f>inventory[[#This Row],[Unit Cost]]*inventory[[#This Row],['# Units]]</f>
        <v>1599</v>
      </c>
      <c r="G431" s="8">
        <f>_xlfn.RANK.EQ(inventory[[#This Row],[Total Cost]],inventory[Total Cost],0)</f>
        <v>337</v>
      </c>
      <c r="H431" s="8">
        <f>SUMIFS(inventory['# Units],inventory[Rank],"&lt;="&amp;inventory[[#This Row],['#]])</f>
        <v>10379</v>
      </c>
      <c r="I431" s="9">
        <f>inventory[[#This Row],[c Units]]/MAX(inventory[c Units])</f>
        <v>0.12599237660540435</v>
      </c>
      <c r="J431" s="10">
        <f>SUMIFS(inventory[Total Cost],inventory[Rank],"&lt;="&amp;inventory[[#This Row],['#]])</f>
        <v>2229080.9999999991</v>
      </c>
      <c r="K431" s="9">
        <f>inventory[[#This Row],[c Cost]]/MAX(inventory[c Cost])</f>
        <v>0.84201876806364706</v>
      </c>
      <c r="L431" s="11" t="str">
        <f>IF(inventory[[#This Row],[c Units %]]&lt;=$O$7,$N$7,IF(inventory[[#This Row],[c Units %]]&lt;=$O$8,$N$8,$N$9))</f>
        <v>B</v>
      </c>
    </row>
    <row r="432" spans="2:12" x14ac:dyDescent="0.25">
      <c r="B432" s="1">
        <v>426</v>
      </c>
      <c r="C432" t="s">
        <v>426</v>
      </c>
      <c r="D432" s="2">
        <v>64</v>
      </c>
      <c r="E432" s="15">
        <v>55</v>
      </c>
      <c r="F432" s="14">
        <f>inventory[[#This Row],[Unit Cost]]*inventory[[#This Row],['# Units]]</f>
        <v>3520</v>
      </c>
      <c r="G432" s="8">
        <f>_xlfn.RANK.EQ(inventory[[#This Row],[Total Cost]],inventory[Total Cost],0)</f>
        <v>181</v>
      </c>
      <c r="H432" s="8">
        <f>SUMIFS(inventory['# Units],inventory[Rank],"&lt;="&amp;inventory[[#This Row],['#]])</f>
        <v>10387</v>
      </c>
      <c r="I432" s="9">
        <f>inventory[[#This Row],[c Units]]/MAX(inventory[c Units])</f>
        <v>0.12608948991235525</v>
      </c>
      <c r="J432" s="10">
        <f>SUMIFS(inventory[Total Cost],inventory[Rank],"&lt;="&amp;inventory[[#This Row],['#]])</f>
        <v>2230229.7999999993</v>
      </c>
      <c r="K432" s="9">
        <f>inventory[[#This Row],[c Cost]]/MAX(inventory[c Cost])</f>
        <v>0.84245271871898508</v>
      </c>
      <c r="L432" s="11" t="str">
        <f>IF(inventory[[#This Row],[c Units %]]&lt;=$O$7,$N$7,IF(inventory[[#This Row],[c Units %]]&lt;=$O$8,$N$8,$N$9))</f>
        <v>B</v>
      </c>
    </row>
    <row r="433" spans="2:12" x14ac:dyDescent="0.25">
      <c r="B433" s="1">
        <v>427</v>
      </c>
      <c r="C433" t="s">
        <v>427</v>
      </c>
      <c r="D433" s="2">
        <v>66.400000000000006</v>
      </c>
      <c r="E433" s="15">
        <v>39</v>
      </c>
      <c r="F433" s="14">
        <f>inventory[[#This Row],[Unit Cost]]*inventory[[#This Row],['# Units]]</f>
        <v>2589.6000000000004</v>
      </c>
      <c r="G433" s="8">
        <f>_xlfn.RANK.EQ(inventory[[#This Row],[Total Cost]],inventory[Total Cost],0)</f>
        <v>241</v>
      </c>
      <c r="H433" s="8">
        <f>SUMIFS(inventory['# Units],inventory[Rank],"&lt;="&amp;inventory[[#This Row],['#]])</f>
        <v>10409</v>
      </c>
      <c r="I433" s="9">
        <f>inventory[[#This Row],[c Units]]/MAX(inventory[c Units])</f>
        <v>0.12635655150647018</v>
      </c>
      <c r="J433" s="10">
        <f>SUMIFS(inventory[Total Cost],inventory[Rank],"&lt;="&amp;inventory[[#This Row],['#]])</f>
        <v>2231378.1999999993</v>
      </c>
      <c r="K433" s="9">
        <f>inventory[[#This Row],[c Cost]]/MAX(inventory[c Cost])</f>
        <v>0.84288651827729832</v>
      </c>
      <c r="L433" s="11" t="str">
        <f>IF(inventory[[#This Row],[c Units %]]&lt;=$O$7,$N$7,IF(inventory[[#This Row],[c Units %]]&lt;=$O$8,$N$8,$N$9))</f>
        <v>B</v>
      </c>
    </row>
    <row r="434" spans="2:12" x14ac:dyDescent="0.25">
      <c r="B434" s="1">
        <v>428</v>
      </c>
      <c r="C434" t="s">
        <v>428</v>
      </c>
      <c r="D434" s="2">
        <v>62.3</v>
      </c>
      <c r="E434" s="15">
        <v>23</v>
      </c>
      <c r="F434" s="14">
        <f>inventory[[#This Row],[Unit Cost]]*inventory[[#This Row],['# Units]]</f>
        <v>1432.8999999999999</v>
      </c>
      <c r="G434" s="8">
        <f>_xlfn.RANK.EQ(inventory[[#This Row],[Total Cost]],inventory[Total Cost],0)</f>
        <v>369</v>
      </c>
      <c r="H434" s="8">
        <f>SUMIFS(inventory['# Units],inventory[Rank],"&lt;="&amp;inventory[[#This Row],['#]])</f>
        <v>10417</v>
      </c>
      <c r="I434" s="9">
        <f>inventory[[#This Row],[c Units]]/MAX(inventory[c Units])</f>
        <v>0.12645366481342105</v>
      </c>
      <c r="J434" s="10">
        <f>SUMIFS(inventory[Total Cost],inventory[Rank],"&lt;="&amp;inventory[[#This Row],['#]])</f>
        <v>2232526.1999999993</v>
      </c>
      <c r="K434" s="9">
        <f>inventory[[#This Row],[c Cost]]/MAX(inventory[c Cost])</f>
        <v>0.84332016673858656</v>
      </c>
      <c r="L434" s="11" t="str">
        <f>IF(inventory[[#This Row],[c Units %]]&lt;=$O$7,$N$7,IF(inventory[[#This Row],[c Units %]]&lt;=$O$8,$N$8,$N$9))</f>
        <v>B</v>
      </c>
    </row>
    <row r="435" spans="2:12" x14ac:dyDescent="0.25">
      <c r="B435" s="1">
        <v>429</v>
      </c>
      <c r="C435" t="s">
        <v>429</v>
      </c>
      <c r="D435" s="2">
        <v>61.3</v>
      </c>
      <c r="E435" s="15">
        <v>6</v>
      </c>
      <c r="F435" s="14">
        <f>inventory[[#This Row],[Unit Cost]]*inventory[[#This Row],['# Units]]</f>
        <v>367.79999999999995</v>
      </c>
      <c r="G435" s="8">
        <f>_xlfn.RANK.EQ(inventory[[#This Row],[Total Cost]],inventory[Total Cost],0)</f>
        <v>771</v>
      </c>
      <c r="H435" s="8">
        <f>SUMIFS(inventory['# Units],inventory[Rank],"&lt;="&amp;inventory[[#This Row],['#]])</f>
        <v>10464</v>
      </c>
      <c r="I435" s="9">
        <f>inventory[[#This Row],[c Units]]/MAX(inventory[c Units])</f>
        <v>0.1270242054917575</v>
      </c>
      <c r="J435" s="10">
        <f>SUMIFS(inventory[Total Cost],inventory[Rank],"&lt;="&amp;inventory[[#This Row],['#]])</f>
        <v>2233668.2999999993</v>
      </c>
      <c r="K435" s="9">
        <f>inventory[[#This Row],[c Cost]]/MAX(inventory[c Cost])</f>
        <v>0.84375158651875859</v>
      </c>
      <c r="L435" s="11" t="str">
        <f>IF(inventory[[#This Row],[c Units %]]&lt;=$O$7,$N$7,IF(inventory[[#This Row],[c Units %]]&lt;=$O$8,$N$8,$N$9))</f>
        <v>B</v>
      </c>
    </row>
    <row r="436" spans="2:12" x14ac:dyDescent="0.25">
      <c r="B436" s="1">
        <v>430</v>
      </c>
      <c r="C436" t="s">
        <v>430</v>
      </c>
      <c r="D436" s="2">
        <v>64</v>
      </c>
      <c r="E436" s="15">
        <v>19</v>
      </c>
      <c r="F436" s="14">
        <f>inventory[[#This Row],[Unit Cost]]*inventory[[#This Row],['# Units]]</f>
        <v>1216</v>
      </c>
      <c r="G436" s="8">
        <f>_xlfn.RANK.EQ(inventory[[#This Row],[Total Cost]],inventory[Total Cost],0)</f>
        <v>411</v>
      </c>
      <c r="H436" s="8">
        <f>SUMIFS(inventory['# Units],inventory[Rank],"&lt;="&amp;inventory[[#This Row],['#]])</f>
        <v>10501</v>
      </c>
      <c r="I436" s="9">
        <f>inventory[[#This Row],[c Units]]/MAX(inventory[c Units])</f>
        <v>0.12747335453640535</v>
      </c>
      <c r="J436" s="10">
        <f>SUMIFS(inventory[Total Cost],inventory[Rank],"&lt;="&amp;inventory[[#This Row],['#]])</f>
        <v>2234807.8999999994</v>
      </c>
      <c r="K436" s="9">
        <f>inventory[[#This Row],[c Cost]]/MAX(inventory[c Cost])</f>
        <v>0.84418206194252532</v>
      </c>
      <c r="L436" s="11" t="str">
        <f>IF(inventory[[#This Row],[c Units %]]&lt;=$O$7,$N$7,IF(inventory[[#This Row],[c Units %]]&lt;=$O$8,$N$8,$N$9))</f>
        <v>B</v>
      </c>
    </row>
    <row r="437" spans="2:12" x14ac:dyDescent="0.25">
      <c r="B437" s="1">
        <v>431</v>
      </c>
      <c r="C437" t="s">
        <v>431</v>
      </c>
      <c r="D437" s="2">
        <v>56.6</v>
      </c>
      <c r="E437" s="15">
        <v>9</v>
      </c>
      <c r="F437" s="14">
        <f>inventory[[#This Row],[Unit Cost]]*inventory[[#This Row],['# Units]]</f>
        <v>509.40000000000003</v>
      </c>
      <c r="G437" s="8">
        <f>_xlfn.RANK.EQ(inventory[[#This Row],[Total Cost]],inventory[Total Cost],0)</f>
        <v>645</v>
      </c>
      <c r="H437" s="8">
        <f>SUMIFS(inventory['# Units],inventory[Rank],"&lt;="&amp;inventory[[#This Row],['#]])</f>
        <v>10527</v>
      </c>
      <c r="I437" s="9">
        <f>inventory[[#This Row],[c Units]]/MAX(inventory[c Units])</f>
        <v>0.12778897278399573</v>
      </c>
      <c r="J437" s="10">
        <f>SUMIFS(inventory[Total Cost],inventory[Rank],"&lt;="&amp;inventory[[#This Row],['#]])</f>
        <v>2235933.6999999993</v>
      </c>
      <c r="K437" s="9">
        <f>inventory[[#This Row],[c Cost]]/MAX(inventory[c Cost])</f>
        <v>0.84460732451893505</v>
      </c>
      <c r="L437" s="11" t="str">
        <f>IF(inventory[[#This Row],[c Units %]]&lt;=$O$7,$N$7,IF(inventory[[#This Row],[c Units %]]&lt;=$O$8,$N$8,$N$9))</f>
        <v>B</v>
      </c>
    </row>
    <row r="438" spans="2:12" x14ac:dyDescent="0.25">
      <c r="B438" s="1">
        <v>432</v>
      </c>
      <c r="C438" t="s">
        <v>432</v>
      </c>
      <c r="D438" s="2">
        <v>61.1</v>
      </c>
      <c r="E438" s="15">
        <v>25</v>
      </c>
      <c r="F438" s="14">
        <f>inventory[[#This Row],[Unit Cost]]*inventory[[#This Row],['# Units]]</f>
        <v>1527.5</v>
      </c>
      <c r="G438" s="8">
        <f>_xlfn.RANK.EQ(inventory[[#This Row],[Total Cost]],inventory[Total Cost],0)</f>
        <v>350</v>
      </c>
      <c r="H438" s="8">
        <f>SUMIFS(inventory['# Units],inventory[Rank],"&lt;="&amp;inventory[[#This Row],['#]])</f>
        <v>10540</v>
      </c>
      <c r="I438" s="9">
        <f>inventory[[#This Row],[c Units]]/MAX(inventory[c Units])</f>
        <v>0.12794678190779091</v>
      </c>
      <c r="J438" s="10">
        <f>SUMIFS(inventory[Total Cost],inventory[Rank],"&lt;="&amp;inventory[[#This Row],['#]])</f>
        <v>2237055.5999999987</v>
      </c>
      <c r="K438" s="9">
        <f>inventory[[#This Row],[c Cost]]/MAX(inventory[c Cost])</f>
        <v>0.84503111389935237</v>
      </c>
      <c r="L438" s="11" t="str">
        <f>IF(inventory[[#This Row],[c Units %]]&lt;=$O$7,$N$7,IF(inventory[[#This Row],[c Units %]]&lt;=$O$8,$N$8,$N$9))</f>
        <v>B</v>
      </c>
    </row>
    <row r="439" spans="2:12" x14ac:dyDescent="0.25">
      <c r="B439" s="1">
        <v>433</v>
      </c>
      <c r="C439" t="s">
        <v>433</v>
      </c>
      <c r="D439" s="2">
        <v>57.8</v>
      </c>
      <c r="E439" s="15">
        <v>16</v>
      </c>
      <c r="F439" s="14">
        <f>inventory[[#This Row],[Unit Cost]]*inventory[[#This Row],['# Units]]</f>
        <v>924.8</v>
      </c>
      <c r="G439" s="8">
        <f>_xlfn.RANK.EQ(inventory[[#This Row],[Total Cost]],inventory[Total Cost],0)</f>
        <v>482</v>
      </c>
      <c r="H439" s="8">
        <f>SUMIFS(inventory['# Units],inventory[Rank],"&lt;="&amp;inventory[[#This Row],['#]])</f>
        <v>10560</v>
      </c>
      <c r="I439" s="9">
        <f>inventory[[#This Row],[c Units]]/MAX(inventory[c Units])</f>
        <v>0.12818956517516814</v>
      </c>
      <c r="J439" s="10">
        <f>SUMIFS(inventory[Total Cost],inventory[Rank],"&lt;="&amp;inventory[[#This Row],['#]])</f>
        <v>2238175.5999999987</v>
      </c>
      <c r="K439" s="9">
        <f>inventory[[#This Row],[c Cost]]/MAX(inventory[c Cost])</f>
        <v>0.84545418556890206</v>
      </c>
      <c r="L439" s="11" t="str">
        <f>IF(inventory[[#This Row],[c Units %]]&lt;=$O$7,$N$7,IF(inventory[[#This Row],[c Units %]]&lt;=$O$8,$N$8,$N$9))</f>
        <v>B</v>
      </c>
    </row>
    <row r="440" spans="2:12" x14ac:dyDescent="0.25">
      <c r="B440" s="1">
        <v>434</v>
      </c>
      <c r="C440" t="s">
        <v>434</v>
      </c>
      <c r="D440" s="2">
        <v>41.9</v>
      </c>
      <c r="E440" s="15">
        <v>11</v>
      </c>
      <c r="F440" s="14">
        <f>inventory[[#This Row],[Unit Cost]]*inventory[[#This Row],['# Units]]</f>
        <v>460.9</v>
      </c>
      <c r="G440" s="8">
        <f>_xlfn.RANK.EQ(inventory[[#This Row],[Total Cost]],inventory[Total Cost],0)</f>
        <v>683</v>
      </c>
      <c r="H440" s="8">
        <f>SUMIFS(inventory['# Units],inventory[Rank],"&lt;="&amp;inventory[[#This Row],['#]])</f>
        <v>10570</v>
      </c>
      <c r="I440" s="9">
        <f>inventory[[#This Row],[c Units]]/MAX(inventory[c Units])</f>
        <v>0.12831095680885674</v>
      </c>
      <c r="J440" s="10">
        <f>SUMIFS(inventory[Total Cost],inventory[Rank],"&lt;="&amp;inventory[[#This Row],['#]])</f>
        <v>2239294.5999999987</v>
      </c>
      <c r="K440" s="9">
        <f>inventory[[#This Row],[c Cost]]/MAX(inventory[c Cost])</f>
        <v>0.84587687949588952</v>
      </c>
      <c r="L440" s="11" t="str">
        <f>IF(inventory[[#This Row],[c Units %]]&lt;=$O$7,$N$7,IF(inventory[[#This Row],[c Units %]]&lt;=$O$8,$N$8,$N$9))</f>
        <v>B</v>
      </c>
    </row>
    <row r="441" spans="2:12" x14ac:dyDescent="0.25">
      <c r="B441" s="1">
        <v>435</v>
      </c>
      <c r="C441" t="s">
        <v>435</v>
      </c>
      <c r="D441" s="2">
        <v>58.8</v>
      </c>
      <c r="E441" s="15">
        <v>6</v>
      </c>
      <c r="F441" s="14">
        <f>inventory[[#This Row],[Unit Cost]]*inventory[[#This Row],['# Units]]</f>
        <v>352.79999999999995</v>
      </c>
      <c r="G441" s="8">
        <f>_xlfn.RANK.EQ(inventory[[#This Row],[Total Cost]],inventory[Total Cost],0)</f>
        <v>788</v>
      </c>
      <c r="H441" s="8">
        <f>SUMIFS(inventory['# Units],inventory[Rank],"&lt;="&amp;inventory[[#This Row],['#]])</f>
        <v>10591</v>
      </c>
      <c r="I441" s="9">
        <f>inventory[[#This Row],[c Units]]/MAX(inventory[c Units])</f>
        <v>0.1285658792396028</v>
      </c>
      <c r="J441" s="10">
        <f>SUMIFS(inventory[Total Cost],inventory[Rank],"&lt;="&amp;inventory[[#This Row],['#]])</f>
        <v>2240403.3999999985</v>
      </c>
      <c r="K441" s="9">
        <f>inventory[[#This Row],[c Cost]]/MAX(inventory[c Cost])</f>
        <v>0.84629572044874357</v>
      </c>
      <c r="L441" s="11" t="str">
        <f>IF(inventory[[#This Row],[c Units %]]&lt;=$O$7,$N$7,IF(inventory[[#This Row],[c Units %]]&lt;=$O$8,$N$8,$N$9))</f>
        <v>B</v>
      </c>
    </row>
    <row r="442" spans="2:12" x14ac:dyDescent="0.25">
      <c r="B442" s="1">
        <v>436</v>
      </c>
      <c r="C442" t="s">
        <v>436</v>
      </c>
      <c r="D442" s="2">
        <v>48.1</v>
      </c>
      <c r="E442" s="15">
        <v>3</v>
      </c>
      <c r="F442" s="14">
        <f>inventory[[#This Row],[Unit Cost]]*inventory[[#This Row],['# Units]]</f>
        <v>144.30000000000001</v>
      </c>
      <c r="G442" s="8">
        <f>_xlfn.RANK.EQ(inventory[[#This Row],[Total Cost]],inventory[Total Cost],0)</f>
        <v>1158</v>
      </c>
      <c r="H442" s="8">
        <f>SUMIFS(inventory['# Units],inventory[Rank],"&lt;="&amp;inventory[[#This Row],['#]])</f>
        <v>10617</v>
      </c>
      <c r="I442" s="9">
        <f>inventory[[#This Row],[c Units]]/MAX(inventory[c Units])</f>
        <v>0.12888149748719319</v>
      </c>
      <c r="J442" s="10">
        <f>SUMIFS(inventory[Total Cost],inventory[Rank],"&lt;="&amp;inventory[[#This Row],['#]])</f>
        <v>2241505.7999999984</v>
      </c>
      <c r="K442" s="9">
        <f>inventory[[#This Row],[c Cost]]/MAX(inventory[c Cost])</f>
        <v>0.84671214384920024</v>
      </c>
      <c r="L442" s="11" t="str">
        <f>IF(inventory[[#This Row],[c Units %]]&lt;=$O$7,$N$7,IF(inventory[[#This Row],[c Units %]]&lt;=$O$8,$N$8,$N$9))</f>
        <v>B</v>
      </c>
    </row>
    <row r="443" spans="2:12" x14ac:dyDescent="0.25">
      <c r="B443" s="1">
        <v>437</v>
      </c>
      <c r="C443" t="s">
        <v>437</v>
      </c>
      <c r="D443" s="2">
        <v>62.9</v>
      </c>
      <c r="E443" s="15">
        <v>10</v>
      </c>
      <c r="F443" s="14">
        <f>inventory[[#This Row],[Unit Cost]]*inventory[[#This Row],['# Units]]</f>
        <v>629</v>
      </c>
      <c r="G443" s="8">
        <f>_xlfn.RANK.EQ(inventory[[#This Row],[Total Cost]],inventory[Total Cost],0)</f>
        <v>584</v>
      </c>
      <c r="H443" s="8">
        <f>SUMIFS(inventory['# Units],inventory[Rank],"&lt;="&amp;inventory[[#This Row],['#]])</f>
        <v>10739</v>
      </c>
      <c r="I443" s="9">
        <f>inventory[[#This Row],[c Units]]/MAX(inventory[c Units])</f>
        <v>0.13036247541819418</v>
      </c>
      <c r="J443" s="10">
        <f>SUMIFS(inventory[Total Cost],inventory[Rank],"&lt;="&amp;inventory[[#This Row],['#]])</f>
        <v>2242603.7999999984</v>
      </c>
      <c r="K443" s="9">
        <f>inventory[[#This Row],[c Cost]]/MAX(inventory[c Cost])</f>
        <v>0.84712690518238365</v>
      </c>
      <c r="L443" s="11" t="str">
        <f>IF(inventory[[#This Row],[c Units %]]&lt;=$O$7,$N$7,IF(inventory[[#This Row],[c Units %]]&lt;=$O$8,$N$8,$N$9))</f>
        <v>B</v>
      </c>
    </row>
    <row r="444" spans="2:12" x14ac:dyDescent="0.25">
      <c r="B444" s="1">
        <v>438</v>
      </c>
      <c r="C444" t="s">
        <v>438</v>
      </c>
      <c r="D444" s="2">
        <v>62.2</v>
      </c>
      <c r="E444" s="15">
        <v>20</v>
      </c>
      <c r="F444" s="14">
        <f>inventory[[#This Row],[Unit Cost]]*inventory[[#This Row],['# Units]]</f>
        <v>1244</v>
      </c>
      <c r="G444" s="8">
        <f>_xlfn.RANK.EQ(inventory[[#This Row],[Total Cost]],inventory[Total Cost],0)</f>
        <v>406</v>
      </c>
      <c r="H444" s="8">
        <f>SUMIFS(inventory['# Units],inventory[Rank],"&lt;="&amp;inventory[[#This Row],['#]])</f>
        <v>10762</v>
      </c>
      <c r="I444" s="9">
        <f>inventory[[#This Row],[c Units]]/MAX(inventory[c Units])</f>
        <v>0.13064167617567798</v>
      </c>
      <c r="J444" s="10">
        <f>SUMIFS(inventory[Total Cost],inventory[Rank],"&lt;="&amp;inventory[[#This Row],['#]])</f>
        <v>2243696.2999999984</v>
      </c>
      <c r="K444" s="9">
        <f>inventory[[#This Row],[c Cost]]/MAX(inventory[c Cost])</f>
        <v>0.84753958893147552</v>
      </c>
      <c r="L444" s="11" t="str">
        <f>IF(inventory[[#This Row],[c Units %]]&lt;=$O$7,$N$7,IF(inventory[[#This Row],[c Units %]]&lt;=$O$8,$N$8,$N$9))</f>
        <v>B</v>
      </c>
    </row>
    <row r="445" spans="2:12" x14ac:dyDescent="0.25">
      <c r="B445" s="1">
        <v>439</v>
      </c>
      <c r="C445" t="s">
        <v>439</v>
      </c>
      <c r="D445" s="2">
        <v>58.4</v>
      </c>
      <c r="E445" s="15">
        <v>17</v>
      </c>
      <c r="F445" s="14">
        <f>inventory[[#This Row],[Unit Cost]]*inventory[[#This Row],['# Units]]</f>
        <v>992.8</v>
      </c>
      <c r="G445" s="8">
        <f>_xlfn.RANK.EQ(inventory[[#This Row],[Total Cost]],inventory[Total Cost],0)</f>
        <v>463</v>
      </c>
      <c r="H445" s="8">
        <f>SUMIFS(inventory['# Units],inventory[Rank],"&lt;="&amp;inventory[[#This Row],['#]])</f>
        <v>10778</v>
      </c>
      <c r="I445" s="9">
        <f>inventory[[#This Row],[c Units]]/MAX(inventory[c Units])</f>
        <v>0.13083590278957974</v>
      </c>
      <c r="J445" s="10">
        <f>SUMIFS(inventory[Total Cost],inventory[Rank],"&lt;="&amp;inventory[[#This Row],['#]])</f>
        <v>2244785.8999999985</v>
      </c>
      <c r="K445" s="9">
        <f>inventory[[#This Row],[c Cost]]/MAX(inventory[c Cost])</f>
        <v>0.84795117722713742</v>
      </c>
      <c r="L445" s="11" t="str">
        <f>IF(inventory[[#This Row],[c Units %]]&lt;=$O$7,$N$7,IF(inventory[[#This Row],[c Units %]]&lt;=$O$8,$N$8,$N$9))</f>
        <v>B</v>
      </c>
    </row>
    <row r="446" spans="2:12" x14ac:dyDescent="0.25">
      <c r="B446" s="1">
        <v>440</v>
      </c>
      <c r="C446" t="s">
        <v>440</v>
      </c>
      <c r="D446" s="2">
        <v>49.2</v>
      </c>
      <c r="E446" s="15">
        <v>10</v>
      </c>
      <c r="F446" s="14">
        <f>inventory[[#This Row],[Unit Cost]]*inventory[[#This Row],['# Units]]</f>
        <v>492</v>
      </c>
      <c r="G446" s="8">
        <f>_xlfn.RANK.EQ(inventory[[#This Row],[Total Cost]],inventory[Total Cost],0)</f>
        <v>656</v>
      </c>
      <c r="H446" s="8">
        <f>SUMIFS(inventory['# Units],inventory[Rank],"&lt;="&amp;inventory[[#This Row],['#]])</f>
        <v>10788</v>
      </c>
      <c r="I446" s="9">
        <f>inventory[[#This Row],[c Units]]/MAX(inventory[c Units])</f>
        <v>0.13095729442326834</v>
      </c>
      <c r="J446" s="10">
        <f>SUMIFS(inventory[Total Cost],inventory[Rank],"&lt;="&amp;inventory[[#This Row],['#]])</f>
        <v>2245863.8999999985</v>
      </c>
      <c r="K446" s="9">
        <f>inventory[[#This Row],[c Cost]]/MAX(inventory[c Cost])</f>
        <v>0.8483583837090789</v>
      </c>
      <c r="L446" s="11" t="str">
        <f>IF(inventory[[#This Row],[c Units %]]&lt;=$O$7,$N$7,IF(inventory[[#This Row],[c Units %]]&lt;=$O$8,$N$8,$N$9))</f>
        <v>B</v>
      </c>
    </row>
    <row r="447" spans="2:12" x14ac:dyDescent="0.25">
      <c r="B447" s="1">
        <v>441</v>
      </c>
      <c r="C447" t="s">
        <v>441</v>
      </c>
      <c r="D447" s="2">
        <v>59.3</v>
      </c>
      <c r="E447" s="15">
        <v>12</v>
      </c>
      <c r="F447" s="14">
        <f>inventory[[#This Row],[Unit Cost]]*inventory[[#This Row],['# Units]]</f>
        <v>711.59999999999991</v>
      </c>
      <c r="G447" s="8">
        <f>_xlfn.RANK.EQ(inventory[[#This Row],[Total Cost]],inventory[Total Cost],0)</f>
        <v>547</v>
      </c>
      <c r="H447" s="8">
        <f>SUMIFS(inventory['# Units],inventory[Rank],"&lt;="&amp;inventory[[#This Row],['#]])</f>
        <v>10821</v>
      </c>
      <c r="I447" s="9">
        <f>inventory[[#This Row],[c Units]]/MAX(inventory[c Units])</f>
        <v>0.13135788681444074</v>
      </c>
      <c r="J447" s="10">
        <f>SUMIFS(inventory[Total Cost],inventory[Rank],"&lt;="&amp;inventory[[#This Row],['#]])</f>
        <v>2246939.6999999983</v>
      </c>
      <c r="K447" s="9">
        <f>inventory[[#This Row],[c Cost]]/MAX(inventory[c Cost])</f>
        <v>0.8487647591573837</v>
      </c>
      <c r="L447" s="11" t="str">
        <f>IF(inventory[[#This Row],[c Units %]]&lt;=$O$7,$N$7,IF(inventory[[#This Row],[c Units %]]&lt;=$O$8,$N$8,$N$9))</f>
        <v>B</v>
      </c>
    </row>
    <row r="448" spans="2:12" x14ac:dyDescent="0.25">
      <c r="B448" s="1">
        <v>442</v>
      </c>
      <c r="C448" t="s">
        <v>442</v>
      </c>
      <c r="D448" s="2">
        <v>58.7</v>
      </c>
      <c r="E448" s="15">
        <v>12</v>
      </c>
      <c r="F448" s="14">
        <f>inventory[[#This Row],[Unit Cost]]*inventory[[#This Row],['# Units]]</f>
        <v>704.40000000000009</v>
      </c>
      <c r="G448" s="8">
        <f>_xlfn.RANK.EQ(inventory[[#This Row],[Total Cost]],inventory[Total Cost],0)</f>
        <v>549</v>
      </c>
      <c r="H448" s="8">
        <f>SUMIFS(inventory['# Units],inventory[Rank],"&lt;="&amp;inventory[[#This Row],['#]])</f>
        <v>10840</v>
      </c>
      <c r="I448" s="9">
        <f>inventory[[#This Row],[c Units]]/MAX(inventory[c Units])</f>
        <v>0.1315885309184491</v>
      </c>
      <c r="J448" s="10">
        <f>SUMIFS(inventory[Total Cost],inventory[Rank],"&lt;="&amp;inventory[[#This Row],['#]])</f>
        <v>2248013.1999999983</v>
      </c>
      <c r="K448" s="9">
        <f>inventory[[#This Row],[c Cost]]/MAX(inventory[c Cost])</f>
        <v>0.84917026579779575</v>
      </c>
      <c r="L448" s="11" t="str">
        <f>IF(inventory[[#This Row],[c Units %]]&lt;=$O$7,$N$7,IF(inventory[[#This Row],[c Units %]]&lt;=$O$8,$N$8,$N$9))</f>
        <v>B</v>
      </c>
    </row>
    <row r="449" spans="2:12" x14ac:dyDescent="0.25">
      <c r="B449" s="1">
        <v>443</v>
      </c>
      <c r="C449" t="s">
        <v>443</v>
      </c>
      <c r="D449" s="2">
        <v>55.9</v>
      </c>
      <c r="E449" s="15">
        <v>6</v>
      </c>
      <c r="F449" s="14">
        <f>inventory[[#This Row],[Unit Cost]]*inventory[[#This Row],['# Units]]</f>
        <v>335.4</v>
      </c>
      <c r="G449" s="8">
        <f>_xlfn.RANK.EQ(inventory[[#This Row],[Total Cost]],inventory[Total Cost],0)</f>
        <v>808</v>
      </c>
      <c r="H449" s="8">
        <f>SUMIFS(inventory['# Units],inventory[Rank],"&lt;="&amp;inventory[[#This Row],['#]])</f>
        <v>10869</v>
      </c>
      <c r="I449" s="9">
        <f>inventory[[#This Row],[c Units]]/MAX(inventory[c Units])</f>
        <v>0.13194056665614606</v>
      </c>
      <c r="J449" s="10">
        <f>SUMIFS(inventory[Total Cost],inventory[Rank],"&lt;="&amp;inventory[[#This Row],['#]])</f>
        <v>2249086.1999999983</v>
      </c>
      <c r="K449" s="9">
        <f>inventory[[#This Row],[c Cost]]/MAX(inventory[c Cost])</f>
        <v>0.84957558356692675</v>
      </c>
      <c r="L449" s="11" t="str">
        <f>IF(inventory[[#This Row],[c Units %]]&lt;=$O$7,$N$7,IF(inventory[[#This Row],[c Units %]]&lt;=$O$8,$N$8,$N$9))</f>
        <v>B</v>
      </c>
    </row>
    <row r="450" spans="2:12" x14ac:dyDescent="0.25">
      <c r="B450" s="1">
        <v>444</v>
      </c>
      <c r="C450" t="s">
        <v>444</v>
      </c>
      <c r="D450" s="2">
        <v>56.5</v>
      </c>
      <c r="E450" s="15">
        <v>18</v>
      </c>
      <c r="F450" s="14">
        <f>inventory[[#This Row],[Unit Cost]]*inventory[[#This Row],['# Units]]</f>
        <v>1017</v>
      </c>
      <c r="G450" s="8">
        <f>_xlfn.RANK.EQ(inventory[[#This Row],[Total Cost]],inventory[Total Cost],0)</f>
        <v>457</v>
      </c>
      <c r="H450" s="8">
        <f>SUMIFS(inventory['# Units],inventory[Rank],"&lt;="&amp;inventory[[#This Row],['#]])</f>
        <v>10962</v>
      </c>
      <c r="I450" s="9">
        <f>inventory[[#This Row],[c Units]]/MAX(inventory[c Units])</f>
        <v>0.1330695088494501</v>
      </c>
      <c r="J450" s="10">
        <f>SUMIFS(inventory[Total Cost],inventory[Rank],"&lt;="&amp;inventory[[#This Row],['#]])</f>
        <v>2251228.1999999983</v>
      </c>
      <c r="K450" s="9">
        <f>inventory[[#This Row],[c Cost]]/MAX(inventory[c Cost])</f>
        <v>0.85038470813494038</v>
      </c>
      <c r="L450" s="11" t="str">
        <f>IF(inventory[[#This Row],[c Units %]]&lt;=$O$7,$N$7,IF(inventory[[#This Row],[c Units %]]&lt;=$O$8,$N$8,$N$9))</f>
        <v>B</v>
      </c>
    </row>
    <row r="451" spans="2:12" x14ac:dyDescent="0.25">
      <c r="B451" s="1">
        <v>445</v>
      </c>
      <c r="C451" t="s">
        <v>445</v>
      </c>
      <c r="D451" s="2">
        <v>54.2</v>
      </c>
      <c r="E451" s="15">
        <v>8</v>
      </c>
      <c r="F451" s="14">
        <f>inventory[[#This Row],[Unit Cost]]*inventory[[#This Row],['# Units]]</f>
        <v>433.6</v>
      </c>
      <c r="G451" s="8">
        <f>_xlfn.RANK.EQ(inventory[[#This Row],[Total Cost]],inventory[Total Cost],0)</f>
        <v>705</v>
      </c>
      <c r="H451" s="8">
        <f>SUMIFS(inventory['# Units],inventory[Rank],"&lt;="&amp;inventory[[#This Row],['#]])</f>
        <v>10962</v>
      </c>
      <c r="I451" s="9">
        <f>inventory[[#This Row],[c Units]]/MAX(inventory[c Units])</f>
        <v>0.1330695088494501</v>
      </c>
      <c r="J451" s="10">
        <f>SUMIFS(inventory[Total Cost],inventory[Rank],"&lt;="&amp;inventory[[#This Row],['#]])</f>
        <v>2251228.1999999983</v>
      </c>
      <c r="K451" s="9">
        <f>inventory[[#This Row],[c Cost]]/MAX(inventory[c Cost])</f>
        <v>0.85038470813494038</v>
      </c>
      <c r="L451" s="11" t="str">
        <f>IF(inventory[[#This Row],[c Units %]]&lt;=$O$7,$N$7,IF(inventory[[#This Row],[c Units %]]&lt;=$O$8,$N$8,$N$9))</f>
        <v>B</v>
      </c>
    </row>
    <row r="452" spans="2:12" x14ac:dyDescent="0.25">
      <c r="B452" s="1">
        <v>446</v>
      </c>
      <c r="C452" t="s">
        <v>446</v>
      </c>
      <c r="D452" s="2">
        <v>60.3</v>
      </c>
      <c r="E452" s="15">
        <v>29</v>
      </c>
      <c r="F452" s="14">
        <f>inventory[[#This Row],[Unit Cost]]*inventory[[#This Row],['# Units]]</f>
        <v>1748.6999999999998</v>
      </c>
      <c r="G452" s="8">
        <f>_xlfn.RANK.EQ(inventory[[#This Row],[Total Cost]],inventory[Total Cost],0)</f>
        <v>309</v>
      </c>
      <c r="H452" s="8">
        <f>SUMIFS(inventory['# Units],inventory[Rank],"&lt;="&amp;inventory[[#This Row],['#]])</f>
        <v>10975</v>
      </c>
      <c r="I452" s="9">
        <f>inventory[[#This Row],[c Units]]/MAX(inventory[c Units])</f>
        <v>0.13322731797324527</v>
      </c>
      <c r="J452" s="10">
        <f>SUMIFS(inventory[Total Cost],inventory[Rank],"&lt;="&amp;inventory[[#This Row],['#]])</f>
        <v>2252296.7999999984</v>
      </c>
      <c r="K452" s="9">
        <f>inventory[[#This Row],[c Cost]]/MAX(inventory[c Cost])</f>
        <v>0.85078836383679812</v>
      </c>
      <c r="L452" s="11" t="str">
        <f>IF(inventory[[#This Row],[c Units %]]&lt;=$O$7,$N$7,IF(inventory[[#This Row],[c Units %]]&lt;=$O$8,$N$8,$N$9))</f>
        <v>B</v>
      </c>
    </row>
    <row r="453" spans="2:12" x14ac:dyDescent="0.25">
      <c r="B453" s="1">
        <v>447</v>
      </c>
      <c r="C453" t="s">
        <v>447</v>
      </c>
      <c r="D453" s="2">
        <v>59.1</v>
      </c>
      <c r="E453" s="15">
        <v>23</v>
      </c>
      <c r="F453" s="14">
        <f>inventory[[#This Row],[Unit Cost]]*inventory[[#This Row],['# Units]]</f>
        <v>1359.3</v>
      </c>
      <c r="G453" s="8">
        <f>_xlfn.RANK.EQ(inventory[[#This Row],[Total Cost]],inventory[Total Cost],0)</f>
        <v>383</v>
      </c>
      <c r="H453" s="8">
        <f>SUMIFS(inventory['# Units],inventory[Rank],"&lt;="&amp;inventory[[#This Row],['#]])</f>
        <v>10985</v>
      </c>
      <c r="I453" s="9">
        <f>inventory[[#This Row],[c Units]]/MAX(inventory[c Units])</f>
        <v>0.1333487096069339</v>
      </c>
      <c r="J453" s="10">
        <f>SUMIFS(inventory[Total Cost],inventory[Rank],"&lt;="&amp;inventory[[#This Row],['#]])</f>
        <v>2253354.7999999984</v>
      </c>
      <c r="K453" s="9">
        <f>inventory[[#This Row],[c Cost]]/MAX(inventory[c Cost])</f>
        <v>0.85118801546749767</v>
      </c>
      <c r="L453" s="11" t="str">
        <f>IF(inventory[[#This Row],[c Units %]]&lt;=$O$7,$N$7,IF(inventory[[#This Row],[c Units %]]&lt;=$O$8,$N$8,$N$9))</f>
        <v>B</v>
      </c>
    </row>
    <row r="454" spans="2:12" x14ac:dyDescent="0.25">
      <c r="B454" s="1">
        <v>448</v>
      </c>
      <c r="C454" t="s">
        <v>448</v>
      </c>
      <c r="D454" s="2">
        <v>54.8</v>
      </c>
      <c r="E454" s="15">
        <v>29</v>
      </c>
      <c r="F454" s="14">
        <f>inventory[[#This Row],[Unit Cost]]*inventory[[#This Row],['# Units]]</f>
        <v>1589.1999999999998</v>
      </c>
      <c r="G454" s="8">
        <f>_xlfn.RANK.EQ(inventory[[#This Row],[Total Cost]],inventory[Total Cost],0)</f>
        <v>339</v>
      </c>
      <c r="H454" s="8">
        <f>SUMIFS(inventory['# Units],inventory[Rank],"&lt;="&amp;inventory[[#This Row],['#]])</f>
        <v>11006</v>
      </c>
      <c r="I454" s="9">
        <f>inventory[[#This Row],[c Units]]/MAX(inventory[c Units])</f>
        <v>0.13360363203767997</v>
      </c>
      <c r="J454" s="10">
        <f>SUMIFS(inventory[Total Cost],inventory[Rank],"&lt;="&amp;inventory[[#This Row],['#]])</f>
        <v>2254404.7999999984</v>
      </c>
      <c r="K454" s="9">
        <f>inventory[[#This Row],[c Cost]]/MAX(inventory[c Cost])</f>
        <v>0.85158464515770038</v>
      </c>
      <c r="L454" s="11" t="str">
        <f>IF(inventory[[#This Row],[c Units %]]&lt;=$O$7,$N$7,IF(inventory[[#This Row],[c Units %]]&lt;=$O$8,$N$8,$N$9))</f>
        <v>B</v>
      </c>
    </row>
    <row r="455" spans="2:12" x14ac:dyDescent="0.25">
      <c r="B455" s="1">
        <v>449</v>
      </c>
      <c r="C455" t="s">
        <v>449</v>
      </c>
      <c r="D455" s="2">
        <v>58</v>
      </c>
      <c r="E455" s="15">
        <v>29</v>
      </c>
      <c r="F455" s="14">
        <f>inventory[[#This Row],[Unit Cost]]*inventory[[#This Row],['# Units]]</f>
        <v>1682</v>
      </c>
      <c r="G455" s="8">
        <f>_xlfn.RANK.EQ(inventory[[#This Row],[Total Cost]],inventory[Total Cost],0)</f>
        <v>323</v>
      </c>
      <c r="H455" s="8">
        <f>SUMIFS(inventory['# Units],inventory[Rank],"&lt;="&amp;inventory[[#This Row],['#]])</f>
        <v>11021</v>
      </c>
      <c r="I455" s="9">
        <f>inventory[[#This Row],[c Units]]/MAX(inventory[c Units])</f>
        <v>0.13378571948821288</v>
      </c>
      <c r="J455" s="10">
        <f>SUMIFS(inventory[Total Cost],inventory[Rank],"&lt;="&amp;inventory[[#This Row],['#]])</f>
        <v>2255453.2999999984</v>
      </c>
      <c r="K455" s="9">
        <f>inventory[[#This Row],[c Cost]]/MAX(inventory[c Cost])</f>
        <v>0.85198070823406002</v>
      </c>
      <c r="L455" s="11" t="str">
        <f>IF(inventory[[#This Row],[c Units %]]&lt;=$O$7,$N$7,IF(inventory[[#This Row],[c Units %]]&lt;=$O$8,$N$8,$N$9))</f>
        <v>B</v>
      </c>
    </row>
    <row r="456" spans="2:12" x14ac:dyDescent="0.25">
      <c r="B456" s="1">
        <v>450</v>
      </c>
      <c r="C456" t="s">
        <v>450</v>
      </c>
      <c r="D456" s="2">
        <v>56.5</v>
      </c>
      <c r="E456" s="15">
        <v>19</v>
      </c>
      <c r="F456" s="14">
        <f>inventory[[#This Row],[Unit Cost]]*inventory[[#This Row],['# Units]]</f>
        <v>1073.5</v>
      </c>
      <c r="G456" s="8">
        <f>_xlfn.RANK.EQ(inventory[[#This Row],[Total Cost]],inventory[Total Cost],0)</f>
        <v>442</v>
      </c>
      <c r="H456" s="8">
        <f>SUMIFS(inventory['# Units],inventory[Rank],"&lt;="&amp;inventory[[#This Row],['#]])</f>
        <v>11033</v>
      </c>
      <c r="I456" s="9">
        <f>inventory[[#This Row],[c Units]]/MAX(inventory[c Units])</f>
        <v>0.13393138944863919</v>
      </c>
      <c r="J456" s="10">
        <f>SUMIFS(inventory[Total Cost],inventory[Rank],"&lt;="&amp;inventory[[#This Row],['#]])</f>
        <v>2256499.6999999983</v>
      </c>
      <c r="K456" s="9">
        <f>inventory[[#This Row],[c Cost]]/MAX(inventory[c Cost])</f>
        <v>0.85237597805103915</v>
      </c>
      <c r="L456" s="11" t="str">
        <f>IF(inventory[[#This Row],[c Units %]]&lt;=$O$7,$N$7,IF(inventory[[#This Row],[c Units %]]&lt;=$O$8,$N$8,$N$9))</f>
        <v>B</v>
      </c>
    </row>
    <row r="457" spans="2:12" x14ac:dyDescent="0.25">
      <c r="B457" s="1">
        <v>451</v>
      </c>
      <c r="C457" t="s">
        <v>451</v>
      </c>
      <c r="D457" s="2">
        <v>58</v>
      </c>
      <c r="E457" s="15">
        <v>15</v>
      </c>
      <c r="F457" s="14">
        <f>inventory[[#This Row],[Unit Cost]]*inventory[[#This Row],['# Units]]</f>
        <v>870</v>
      </c>
      <c r="G457" s="8">
        <f>_xlfn.RANK.EQ(inventory[[#This Row],[Total Cost]],inventory[Total Cost],0)</f>
        <v>493</v>
      </c>
      <c r="H457" s="8">
        <f>SUMIFS(inventory['# Units],inventory[Rank],"&lt;="&amp;inventory[[#This Row],['#]])</f>
        <v>11103</v>
      </c>
      <c r="I457" s="9">
        <f>inventory[[#This Row],[c Units]]/MAX(inventory[c Units])</f>
        <v>0.13478113088445945</v>
      </c>
      <c r="J457" s="10">
        <f>SUMIFS(inventory[Total Cost],inventory[Rank],"&lt;="&amp;inventory[[#This Row],['#]])</f>
        <v>2257542.6999999983</v>
      </c>
      <c r="K457" s="9">
        <f>inventory[[#This Row],[c Cost]]/MAX(inventory[c Cost])</f>
        <v>0.85276996354330725</v>
      </c>
      <c r="L457" s="11" t="str">
        <f>IF(inventory[[#This Row],[c Units %]]&lt;=$O$7,$N$7,IF(inventory[[#This Row],[c Units %]]&lt;=$O$8,$N$8,$N$9))</f>
        <v>B</v>
      </c>
    </row>
    <row r="458" spans="2:12" x14ac:dyDescent="0.25">
      <c r="B458" s="1">
        <v>452</v>
      </c>
      <c r="C458" t="s">
        <v>452</v>
      </c>
      <c r="D458" s="2">
        <v>56</v>
      </c>
      <c r="E458" s="15">
        <v>20</v>
      </c>
      <c r="F458" s="14">
        <f>inventory[[#This Row],[Unit Cost]]*inventory[[#This Row],['# Units]]</f>
        <v>1120</v>
      </c>
      <c r="G458" s="8">
        <f>_xlfn.RANK.EQ(inventory[[#This Row],[Total Cost]],inventory[Total Cost],0)</f>
        <v>433</v>
      </c>
      <c r="H458" s="8">
        <f>SUMIFS(inventory['# Units],inventory[Rank],"&lt;="&amp;inventory[[#This Row],['#]])</f>
        <v>11119</v>
      </c>
      <c r="I458" s="9">
        <f>inventory[[#This Row],[c Units]]/MAX(inventory[c Units])</f>
        <v>0.1349753574983612</v>
      </c>
      <c r="J458" s="10">
        <f>SUMIFS(inventory[Total Cost],inventory[Rank],"&lt;="&amp;inventory[[#This Row],['#]])</f>
        <v>2258581.0999999982</v>
      </c>
      <c r="K458" s="9">
        <f>inventory[[#This Row],[c Cost]]/MAX(inventory[c Cost])</f>
        <v>0.85316221141978965</v>
      </c>
      <c r="L458" s="11" t="str">
        <f>IF(inventory[[#This Row],[c Units %]]&lt;=$O$7,$N$7,IF(inventory[[#This Row],[c Units %]]&lt;=$O$8,$N$8,$N$9))</f>
        <v>B</v>
      </c>
    </row>
    <row r="459" spans="2:12" x14ac:dyDescent="0.25">
      <c r="B459" s="1">
        <v>453</v>
      </c>
      <c r="C459" t="s">
        <v>453</v>
      </c>
      <c r="D459" s="2">
        <v>46.9</v>
      </c>
      <c r="E459" s="15">
        <v>10</v>
      </c>
      <c r="F459" s="14">
        <f>inventory[[#This Row],[Unit Cost]]*inventory[[#This Row],['# Units]]</f>
        <v>469</v>
      </c>
      <c r="G459" s="8">
        <f>_xlfn.RANK.EQ(inventory[[#This Row],[Total Cost]],inventory[Total Cost],0)</f>
        <v>674</v>
      </c>
      <c r="H459" s="8">
        <f>SUMIFS(inventory['# Units],inventory[Rank],"&lt;="&amp;inventory[[#This Row],['#]])</f>
        <v>11128</v>
      </c>
      <c r="I459" s="9">
        <f>inventory[[#This Row],[c Units]]/MAX(inventory[c Units])</f>
        <v>0.13508460996868096</v>
      </c>
      <c r="J459" s="10">
        <f>SUMIFS(inventory[Total Cost],inventory[Rank],"&lt;="&amp;inventory[[#This Row],['#]])</f>
        <v>2259614.2999999984</v>
      </c>
      <c r="K459" s="9">
        <f>inventory[[#This Row],[c Cost]]/MAX(inventory[c Cost])</f>
        <v>0.85355249503494923</v>
      </c>
      <c r="L459" s="11" t="str">
        <f>IF(inventory[[#This Row],[c Units %]]&lt;=$O$7,$N$7,IF(inventory[[#This Row],[c Units %]]&lt;=$O$8,$N$8,$N$9))</f>
        <v>B</v>
      </c>
    </row>
    <row r="460" spans="2:12" x14ac:dyDescent="0.25">
      <c r="B460" s="1">
        <v>454</v>
      </c>
      <c r="C460" t="s">
        <v>454</v>
      </c>
      <c r="D460" s="2">
        <v>53.9</v>
      </c>
      <c r="E460" s="15">
        <v>8</v>
      </c>
      <c r="F460" s="14">
        <f>inventory[[#This Row],[Unit Cost]]*inventory[[#This Row],['# Units]]</f>
        <v>431.2</v>
      </c>
      <c r="G460" s="8">
        <f>_xlfn.RANK.EQ(inventory[[#This Row],[Total Cost]],inventory[Total Cost],0)</f>
        <v>709</v>
      </c>
      <c r="H460" s="8">
        <f>SUMIFS(inventory['# Units],inventory[Rank],"&lt;="&amp;inventory[[#This Row],['#]])</f>
        <v>11151</v>
      </c>
      <c r="I460" s="9">
        <f>inventory[[#This Row],[c Units]]/MAX(inventory[c Units])</f>
        <v>0.13536381072616474</v>
      </c>
      <c r="J460" s="10">
        <f>SUMIFS(inventory[Total Cost],inventory[Rank],"&lt;="&amp;inventory[[#This Row],['#]])</f>
        <v>2260646.9999999986</v>
      </c>
      <c r="K460" s="9">
        <f>inventory[[#This Row],[c Cost]]/MAX(inventory[c Cost])</f>
        <v>0.85394258977882775</v>
      </c>
      <c r="L460" s="11" t="str">
        <f>IF(inventory[[#This Row],[c Units %]]&lt;=$O$7,$N$7,IF(inventory[[#This Row],[c Units %]]&lt;=$O$8,$N$8,$N$9))</f>
        <v>B</v>
      </c>
    </row>
    <row r="461" spans="2:12" x14ac:dyDescent="0.25">
      <c r="B461" s="1">
        <v>455</v>
      </c>
      <c r="C461" t="s">
        <v>455</v>
      </c>
      <c r="D461" s="2">
        <v>53.2</v>
      </c>
      <c r="E461" s="15">
        <v>16</v>
      </c>
      <c r="F461" s="14">
        <f>inventory[[#This Row],[Unit Cost]]*inventory[[#This Row],['# Units]]</f>
        <v>851.2</v>
      </c>
      <c r="G461" s="8">
        <f>_xlfn.RANK.EQ(inventory[[#This Row],[Total Cost]],inventory[Total Cost],0)</f>
        <v>498</v>
      </c>
      <c r="H461" s="8">
        <f>SUMIFS(inventory['# Units],inventory[Rank],"&lt;="&amp;inventory[[#This Row],['#]])</f>
        <v>11165</v>
      </c>
      <c r="I461" s="9">
        <f>inventory[[#This Row],[c Units]]/MAX(inventory[c Units])</f>
        <v>0.13553375901332881</v>
      </c>
      <c r="J461" s="10">
        <f>SUMIFS(inventory[Total Cost],inventory[Rank],"&lt;="&amp;inventory[[#This Row],['#]])</f>
        <v>2261675.9999999986</v>
      </c>
      <c r="K461" s="9">
        <f>inventory[[#This Row],[c Cost]]/MAX(inventory[c Cost])</f>
        <v>0.85433128687522641</v>
      </c>
      <c r="L461" s="11" t="str">
        <f>IF(inventory[[#This Row],[c Units %]]&lt;=$O$7,$N$7,IF(inventory[[#This Row],[c Units %]]&lt;=$O$8,$N$8,$N$9))</f>
        <v>B</v>
      </c>
    </row>
    <row r="462" spans="2:12" x14ac:dyDescent="0.25">
      <c r="B462" s="1">
        <v>456</v>
      </c>
      <c r="C462" t="s">
        <v>456</v>
      </c>
      <c r="D462" s="2">
        <v>56.9</v>
      </c>
      <c r="E462" s="15">
        <v>26</v>
      </c>
      <c r="F462" s="14">
        <f>inventory[[#This Row],[Unit Cost]]*inventory[[#This Row],['# Units]]</f>
        <v>1479.3999999999999</v>
      </c>
      <c r="G462" s="8">
        <f>_xlfn.RANK.EQ(inventory[[#This Row],[Total Cost]],inventory[Total Cost],0)</f>
        <v>358</v>
      </c>
      <c r="H462" s="8">
        <f>SUMIFS(inventory['# Units],inventory[Rank],"&lt;="&amp;inventory[[#This Row],['#]])</f>
        <v>11177</v>
      </c>
      <c r="I462" s="9">
        <f>inventory[[#This Row],[c Units]]/MAX(inventory[c Units])</f>
        <v>0.13567942897375512</v>
      </c>
      <c r="J462" s="10">
        <f>SUMIFS(inventory[Total Cost],inventory[Rank],"&lt;="&amp;inventory[[#This Row],['#]])</f>
        <v>2262698.3999999985</v>
      </c>
      <c r="K462" s="9">
        <f>inventory[[#This Row],[c Cost]]/MAX(inventory[c Cost])</f>
        <v>0.85471749087071525</v>
      </c>
      <c r="L462" s="11" t="str">
        <f>IF(inventory[[#This Row],[c Units %]]&lt;=$O$7,$N$7,IF(inventory[[#This Row],[c Units %]]&lt;=$O$8,$N$8,$N$9))</f>
        <v>B</v>
      </c>
    </row>
    <row r="463" spans="2:12" x14ac:dyDescent="0.25">
      <c r="B463" s="1">
        <v>457</v>
      </c>
      <c r="C463" t="s">
        <v>457</v>
      </c>
      <c r="D463" s="2">
        <v>53.9</v>
      </c>
      <c r="E463" s="15">
        <v>13</v>
      </c>
      <c r="F463" s="14">
        <f>inventory[[#This Row],[Unit Cost]]*inventory[[#This Row],['# Units]]</f>
        <v>700.69999999999993</v>
      </c>
      <c r="G463" s="8">
        <f>_xlfn.RANK.EQ(inventory[[#This Row],[Total Cost]],inventory[Total Cost],0)</f>
        <v>551</v>
      </c>
      <c r="H463" s="8">
        <f>SUMIFS(inventory['# Units],inventory[Rank],"&lt;="&amp;inventory[[#This Row],['#]])</f>
        <v>11195</v>
      </c>
      <c r="I463" s="9">
        <f>inventory[[#This Row],[c Units]]/MAX(inventory[c Units])</f>
        <v>0.13589793391439461</v>
      </c>
      <c r="J463" s="10">
        <f>SUMIFS(inventory[Total Cost],inventory[Rank],"&lt;="&amp;inventory[[#This Row],['#]])</f>
        <v>2263715.3999999985</v>
      </c>
      <c r="K463" s="9">
        <f>inventory[[#This Row],[c Cost]]/MAX(inventory[c Cost])</f>
        <v>0.8551016550563687</v>
      </c>
      <c r="L463" s="11" t="str">
        <f>IF(inventory[[#This Row],[c Units %]]&lt;=$O$7,$N$7,IF(inventory[[#This Row],[c Units %]]&lt;=$O$8,$N$8,$N$9))</f>
        <v>B</v>
      </c>
    </row>
    <row r="464" spans="2:12" x14ac:dyDescent="0.25">
      <c r="B464" s="1">
        <v>458</v>
      </c>
      <c r="C464" t="s">
        <v>458</v>
      </c>
      <c r="D464" s="2">
        <v>53.9</v>
      </c>
      <c r="E464" s="15">
        <v>24</v>
      </c>
      <c r="F464" s="14">
        <f>inventory[[#This Row],[Unit Cost]]*inventory[[#This Row],['# Units]]</f>
        <v>1293.5999999999999</v>
      </c>
      <c r="G464" s="8">
        <f>_xlfn.RANK.EQ(inventory[[#This Row],[Total Cost]],inventory[Total Cost],0)</f>
        <v>394</v>
      </c>
      <c r="H464" s="8">
        <f>SUMIFS(inventory['# Units],inventory[Rank],"&lt;="&amp;inventory[[#This Row],['#]])</f>
        <v>11215</v>
      </c>
      <c r="I464" s="9">
        <f>inventory[[#This Row],[c Units]]/MAX(inventory[c Units])</f>
        <v>0.13614071718177184</v>
      </c>
      <c r="J464" s="10">
        <f>SUMIFS(inventory[Total Cost],inventory[Rank],"&lt;="&amp;inventory[[#This Row],['#]])</f>
        <v>2264729.3999999985</v>
      </c>
      <c r="K464" s="9">
        <f>inventory[[#This Row],[c Cost]]/MAX(inventory[c Cost])</f>
        <v>0.85548468601433592</v>
      </c>
      <c r="L464" s="11" t="str">
        <f>IF(inventory[[#This Row],[c Units %]]&lt;=$O$7,$N$7,IF(inventory[[#This Row],[c Units %]]&lt;=$O$8,$N$8,$N$9))</f>
        <v>B</v>
      </c>
    </row>
    <row r="465" spans="2:12" x14ac:dyDescent="0.25">
      <c r="B465" s="1">
        <v>459</v>
      </c>
      <c r="C465" t="s">
        <v>459</v>
      </c>
      <c r="D465" s="2">
        <v>39.9</v>
      </c>
      <c r="E465" s="15">
        <v>4</v>
      </c>
      <c r="F465" s="14">
        <f>inventory[[#This Row],[Unit Cost]]*inventory[[#This Row],['# Units]]</f>
        <v>159.6</v>
      </c>
      <c r="G465" s="8">
        <f>_xlfn.RANK.EQ(inventory[[#This Row],[Total Cost]],inventory[Total Cost],0)</f>
        <v>1112</v>
      </c>
      <c r="H465" s="8">
        <f>SUMIFS(inventory['# Units],inventory[Rank],"&lt;="&amp;inventory[[#This Row],['#]])</f>
        <v>11251</v>
      </c>
      <c r="I465" s="9">
        <f>inventory[[#This Row],[c Units]]/MAX(inventory[c Units])</f>
        <v>0.13657772706305082</v>
      </c>
      <c r="J465" s="10">
        <f>SUMIFS(inventory[Total Cost],inventory[Rank],"&lt;="&amp;inventory[[#This Row],['#]])</f>
        <v>2265737.3999999985</v>
      </c>
      <c r="K465" s="9">
        <f>inventory[[#This Row],[c Cost]]/MAX(inventory[c Cost])</f>
        <v>0.85586545051693064</v>
      </c>
      <c r="L465" s="11" t="str">
        <f>IF(inventory[[#This Row],[c Units %]]&lt;=$O$7,$N$7,IF(inventory[[#This Row],[c Units %]]&lt;=$O$8,$N$8,$N$9))</f>
        <v>B</v>
      </c>
    </row>
    <row r="466" spans="2:12" x14ac:dyDescent="0.25">
      <c r="B466" s="1">
        <v>460</v>
      </c>
      <c r="C466" t="s">
        <v>460</v>
      </c>
      <c r="D466" s="2">
        <v>56.5</v>
      </c>
      <c r="E466" s="15">
        <v>32</v>
      </c>
      <c r="F466" s="14">
        <f>inventory[[#This Row],[Unit Cost]]*inventory[[#This Row],['# Units]]</f>
        <v>1808</v>
      </c>
      <c r="G466" s="8">
        <f>_xlfn.RANK.EQ(inventory[[#This Row],[Total Cost]],inventory[Total Cost],0)</f>
        <v>302</v>
      </c>
      <c r="H466" s="8">
        <f>SUMIFS(inventory['# Units],inventory[Rank],"&lt;="&amp;inventory[[#This Row],['#]])</f>
        <v>11284</v>
      </c>
      <c r="I466" s="9">
        <f>inventory[[#This Row],[c Units]]/MAX(inventory[c Units])</f>
        <v>0.1369783194542232</v>
      </c>
      <c r="J466" s="10">
        <f>SUMIFS(inventory[Total Cost],inventory[Rank],"&lt;="&amp;inventory[[#This Row],['#]])</f>
        <v>2266743.8999999985</v>
      </c>
      <c r="K466" s="9">
        <f>inventory[[#This Row],[c Cost]]/MAX(inventory[c Cost])</f>
        <v>0.85624564840568207</v>
      </c>
      <c r="L466" s="11" t="str">
        <f>IF(inventory[[#This Row],[c Units %]]&lt;=$O$7,$N$7,IF(inventory[[#This Row],[c Units %]]&lt;=$O$8,$N$8,$N$9))</f>
        <v>B</v>
      </c>
    </row>
    <row r="467" spans="2:12" x14ac:dyDescent="0.25">
      <c r="B467" s="1">
        <v>461</v>
      </c>
      <c r="C467" t="s">
        <v>461</v>
      </c>
      <c r="D467" s="2">
        <v>58.3</v>
      </c>
      <c r="E467" s="15">
        <v>24</v>
      </c>
      <c r="F467" s="14">
        <f>inventory[[#This Row],[Unit Cost]]*inventory[[#This Row],['# Units]]</f>
        <v>1399.1999999999998</v>
      </c>
      <c r="G467" s="8">
        <f>_xlfn.RANK.EQ(inventory[[#This Row],[Total Cost]],inventory[Total Cost],0)</f>
        <v>375</v>
      </c>
      <c r="H467" s="8">
        <f>SUMIFS(inventory['# Units],inventory[Rank],"&lt;="&amp;inventory[[#This Row],['#]])</f>
        <v>11291</v>
      </c>
      <c r="I467" s="9">
        <f>inventory[[#This Row],[c Units]]/MAX(inventory[c Units])</f>
        <v>0.13706329359780525</v>
      </c>
      <c r="J467" s="10">
        <f>SUMIFS(inventory[Total Cost],inventory[Rank],"&lt;="&amp;inventory[[#This Row],['#]])</f>
        <v>2267749.7999999984</v>
      </c>
      <c r="K467" s="9">
        <f>inventory[[#This Row],[c Cost]]/MAX(inventory[c Cost])</f>
        <v>0.85662561964889627</v>
      </c>
      <c r="L467" s="11" t="str">
        <f>IF(inventory[[#This Row],[c Units %]]&lt;=$O$7,$N$7,IF(inventory[[#This Row],[c Units %]]&lt;=$O$8,$N$8,$N$9))</f>
        <v>B</v>
      </c>
    </row>
    <row r="468" spans="2:12" x14ac:dyDescent="0.25">
      <c r="B468" s="1">
        <v>462</v>
      </c>
      <c r="C468" t="s">
        <v>462</v>
      </c>
      <c r="D468" s="2">
        <v>58.1</v>
      </c>
      <c r="E468" s="15">
        <v>55</v>
      </c>
      <c r="F468" s="14">
        <f>inventory[[#This Row],[Unit Cost]]*inventory[[#This Row],['# Units]]</f>
        <v>3195.5</v>
      </c>
      <c r="G468" s="8">
        <f>_xlfn.RANK.EQ(inventory[[#This Row],[Total Cost]],inventory[Total Cost],0)</f>
        <v>203</v>
      </c>
      <c r="H468" s="8">
        <f>SUMIFS(inventory['# Units],inventory[Rank],"&lt;="&amp;inventory[[#This Row],['#]])</f>
        <v>11312</v>
      </c>
      <c r="I468" s="9">
        <f>inventory[[#This Row],[c Units]]/MAX(inventory[c Units])</f>
        <v>0.13731821602855132</v>
      </c>
      <c r="J468" s="10">
        <f>SUMIFS(inventory[Total Cost],inventory[Rank],"&lt;="&amp;inventory[[#This Row],['#]])</f>
        <v>2268749.3999999985</v>
      </c>
      <c r="K468" s="9">
        <f>inventory[[#This Row],[c Cost]]/MAX(inventory[c Cost])</f>
        <v>0.85700321111396938</v>
      </c>
      <c r="L468" s="11" t="str">
        <f>IF(inventory[[#This Row],[c Units %]]&lt;=$O$7,$N$7,IF(inventory[[#This Row],[c Units %]]&lt;=$O$8,$N$8,$N$9))</f>
        <v>B</v>
      </c>
    </row>
    <row r="469" spans="2:12" x14ac:dyDescent="0.25">
      <c r="B469" s="1">
        <v>463</v>
      </c>
      <c r="C469" t="s">
        <v>463</v>
      </c>
      <c r="D469" s="2">
        <v>54.3</v>
      </c>
      <c r="E469" s="15">
        <v>27</v>
      </c>
      <c r="F469" s="14">
        <f>inventory[[#This Row],[Unit Cost]]*inventory[[#This Row],['# Units]]</f>
        <v>1466.1</v>
      </c>
      <c r="G469" s="8">
        <f>_xlfn.RANK.EQ(inventory[[#This Row],[Total Cost]],inventory[Total Cost],0)</f>
        <v>359</v>
      </c>
      <c r="H469" s="8">
        <f>SUMIFS(inventory['# Units],inventory[Rank],"&lt;="&amp;inventory[[#This Row],['#]])</f>
        <v>11346</v>
      </c>
      <c r="I469" s="9">
        <f>inventory[[#This Row],[c Units]]/MAX(inventory[c Units])</f>
        <v>0.13773094758309257</v>
      </c>
      <c r="J469" s="10">
        <f>SUMIFS(inventory[Total Cost],inventory[Rank],"&lt;="&amp;inventory[[#This Row],['#]])</f>
        <v>2270734.9999999981</v>
      </c>
      <c r="K469" s="9">
        <f>inventory[[#This Row],[c Cost]]/MAX(inventory[c Cost])</f>
        <v>0.8577532567452707</v>
      </c>
      <c r="L469" s="11" t="str">
        <f>IF(inventory[[#This Row],[c Units %]]&lt;=$O$7,$N$7,IF(inventory[[#This Row],[c Units %]]&lt;=$O$8,$N$8,$N$9))</f>
        <v>B</v>
      </c>
    </row>
    <row r="470" spans="2:12" x14ac:dyDescent="0.25">
      <c r="B470" s="1">
        <v>464</v>
      </c>
      <c r="C470" t="s">
        <v>464</v>
      </c>
      <c r="D470" s="2">
        <v>52.2</v>
      </c>
      <c r="E470" s="15">
        <v>22</v>
      </c>
      <c r="F470" s="14">
        <f>inventory[[#This Row],[Unit Cost]]*inventory[[#This Row],['# Units]]</f>
        <v>1148.4000000000001</v>
      </c>
      <c r="G470" s="8">
        <f>_xlfn.RANK.EQ(inventory[[#This Row],[Total Cost]],inventory[Total Cost],0)</f>
        <v>427</v>
      </c>
      <c r="H470" s="8">
        <f>SUMIFS(inventory['# Units],inventory[Rank],"&lt;="&amp;inventory[[#This Row],['#]])</f>
        <v>11346</v>
      </c>
      <c r="I470" s="9">
        <f>inventory[[#This Row],[c Units]]/MAX(inventory[c Units])</f>
        <v>0.13773094758309257</v>
      </c>
      <c r="J470" s="10">
        <f>SUMIFS(inventory[Total Cost],inventory[Rank],"&lt;="&amp;inventory[[#This Row],['#]])</f>
        <v>2270734.9999999981</v>
      </c>
      <c r="K470" s="9">
        <f>inventory[[#This Row],[c Cost]]/MAX(inventory[c Cost])</f>
        <v>0.8577532567452707</v>
      </c>
      <c r="L470" s="11" t="str">
        <f>IF(inventory[[#This Row],[c Units %]]&lt;=$O$7,$N$7,IF(inventory[[#This Row],[c Units %]]&lt;=$O$8,$N$8,$N$9))</f>
        <v>B</v>
      </c>
    </row>
    <row r="471" spans="2:12" x14ac:dyDescent="0.25">
      <c r="B471" s="1">
        <v>465</v>
      </c>
      <c r="C471" t="s">
        <v>465</v>
      </c>
      <c r="D471" s="2">
        <v>58</v>
      </c>
      <c r="E471" s="15">
        <v>11</v>
      </c>
      <c r="F471" s="14">
        <f>inventory[[#This Row],[Unit Cost]]*inventory[[#This Row],['# Units]]</f>
        <v>638</v>
      </c>
      <c r="G471" s="8">
        <f>_xlfn.RANK.EQ(inventory[[#This Row],[Total Cost]],inventory[Total Cost],0)</f>
        <v>579</v>
      </c>
      <c r="H471" s="8">
        <f>SUMIFS(inventory['# Units],inventory[Rank],"&lt;="&amp;inventory[[#This Row],['#]])</f>
        <v>11368</v>
      </c>
      <c r="I471" s="9">
        <f>inventory[[#This Row],[c Units]]/MAX(inventory[c Units])</f>
        <v>0.1379980091772075</v>
      </c>
      <c r="J471" s="10">
        <f>SUMIFS(inventory[Total Cost],inventory[Rank],"&lt;="&amp;inventory[[#This Row],['#]])</f>
        <v>2271724.9999999981</v>
      </c>
      <c r="K471" s="9">
        <f>inventory[[#This Row],[c Cost]]/MAX(inventory[c Cost])</f>
        <v>0.85812722188174761</v>
      </c>
      <c r="L471" s="11" t="str">
        <f>IF(inventory[[#This Row],[c Units %]]&lt;=$O$7,$N$7,IF(inventory[[#This Row],[c Units %]]&lt;=$O$8,$N$8,$N$9))</f>
        <v>B</v>
      </c>
    </row>
    <row r="472" spans="2:12" x14ac:dyDescent="0.25">
      <c r="B472" s="1">
        <v>466</v>
      </c>
      <c r="C472" t="s">
        <v>466</v>
      </c>
      <c r="D472" s="2">
        <v>55</v>
      </c>
      <c r="E472" s="15">
        <v>4</v>
      </c>
      <c r="F472" s="14">
        <f>inventory[[#This Row],[Unit Cost]]*inventory[[#This Row],['# Units]]</f>
        <v>220</v>
      </c>
      <c r="G472" s="8">
        <f>_xlfn.RANK.EQ(inventory[[#This Row],[Total Cost]],inventory[Total Cost],0)</f>
        <v>992</v>
      </c>
      <c r="H472" s="8">
        <f>SUMIFS(inventory['# Units],inventory[Rank],"&lt;="&amp;inventory[[#This Row],['#]])</f>
        <v>11402</v>
      </c>
      <c r="I472" s="9">
        <f>inventory[[#This Row],[c Units]]/MAX(inventory[c Units])</f>
        <v>0.13841074073174878</v>
      </c>
      <c r="J472" s="10">
        <f>SUMIFS(inventory[Total Cost],inventory[Rank],"&lt;="&amp;inventory[[#This Row],['#]])</f>
        <v>2272714.399999998</v>
      </c>
      <c r="K472" s="9">
        <f>inventory[[#This Row],[c Cost]]/MAX(inventory[c Cost])</f>
        <v>0.85850096037268719</v>
      </c>
      <c r="L472" s="11" t="str">
        <f>IF(inventory[[#This Row],[c Units %]]&lt;=$O$7,$N$7,IF(inventory[[#This Row],[c Units %]]&lt;=$O$8,$N$8,$N$9))</f>
        <v>B</v>
      </c>
    </row>
    <row r="473" spans="2:12" x14ac:dyDescent="0.25">
      <c r="B473" s="1">
        <v>467</v>
      </c>
      <c r="C473" t="s">
        <v>467</v>
      </c>
      <c r="D473" s="2">
        <v>53.8</v>
      </c>
      <c r="E473" s="15">
        <v>26</v>
      </c>
      <c r="F473" s="14">
        <f>inventory[[#This Row],[Unit Cost]]*inventory[[#This Row],['# Units]]</f>
        <v>1398.8</v>
      </c>
      <c r="G473" s="8">
        <f>_xlfn.RANK.EQ(inventory[[#This Row],[Total Cost]],inventory[Total Cost],0)</f>
        <v>376</v>
      </c>
      <c r="H473" s="8">
        <f>SUMIFS(inventory['# Units],inventory[Rank],"&lt;="&amp;inventory[[#This Row],['#]])</f>
        <v>11451</v>
      </c>
      <c r="I473" s="9">
        <f>inventory[[#This Row],[c Units]]/MAX(inventory[c Units])</f>
        <v>0.13900555973682294</v>
      </c>
      <c r="J473" s="10">
        <f>SUMIFS(inventory[Total Cost],inventory[Rank],"&lt;="&amp;inventory[[#This Row],['#]])</f>
        <v>2273699.299999998</v>
      </c>
      <c r="K473" s="9">
        <f>inventory[[#This Row],[c Cost]]/MAX(inventory[c Cost])</f>
        <v>0.85887299902209724</v>
      </c>
      <c r="L473" s="11" t="str">
        <f>IF(inventory[[#This Row],[c Units %]]&lt;=$O$7,$N$7,IF(inventory[[#This Row],[c Units %]]&lt;=$O$8,$N$8,$N$9))</f>
        <v>B</v>
      </c>
    </row>
    <row r="474" spans="2:12" x14ac:dyDescent="0.25">
      <c r="B474" s="1">
        <v>468</v>
      </c>
      <c r="C474" t="s">
        <v>468</v>
      </c>
      <c r="D474" s="2">
        <v>56.2</v>
      </c>
      <c r="E474" s="15">
        <v>61</v>
      </c>
      <c r="F474" s="14">
        <f>inventory[[#This Row],[Unit Cost]]*inventory[[#This Row],['# Units]]</f>
        <v>3428.2000000000003</v>
      </c>
      <c r="G474" s="8">
        <f>_xlfn.RANK.EQ(inventory[[#This Row],[Total Cost]],inventory[Total Cost],0)</f>
        <v>187</v>
      </c>
      <c r="H474" s="8">
        <f>SUMIFS(inventory['# Units],inventory[Rank],"&lt;="&amp;inventory[[#This Row],['#]])</f>
        <v>11472</v>
      </c>
      <c r="I474" s="9">
        <f>inventory[[#This Row],[c Units]]/MAX(inventory[c Units])</f>
        <v>0.13926048216756901</v>
      </c>
      <c r="J474" s="10">
        <f>SUMIFS(inventory[Total Cost],inventory[Rank],"&lt;="&amp;inventory[[#This Row],['#]])</f>
        <v>2274673.6999999979</v>
      </c>
      <c r="K474" s="9">
        <f>inventory[[#This Row],[c Cost]]/MAX(inventory[c Cost])</f>
        <v>0.85924107137460537</v>
      </c>
      <c r="L474" s="11" t="str">
        <f>IF(inventory[[#This Row],[c Units %]]&lt;=$O$7,$N$7,IF(inventory[[#This Row],[c Units %]]&lt;=$O$8,$N$8,$N$9))</f>
        <v>B</v>
      </c>
    </row>
    <row r="475" spans="2:12" x14ac:dyDescent="0.25">
      <c r="B475" s="1">
        <v>469</v>
      </c>
      <c r="C475" t="s">
        <v>469</v>
      </c>
      <c r="D475" s="2">
        <v>50</v>
      </c>
      <c r="E475" s="15">
        <v>12</v>
      </c>
      <c r="F475" s="14">
        <f>inventory[[#This Row],[Unit Cost]]*inventory[[#This Row],['# Units]]</f>
        <v>600</v>
      </c>
      <c r="G475" s="8">
        <f>_xlfn.RANK.EQ(inventory[[#This Row],[Total Cost]],inventory[Total Cost],0)</f>
        <v>600</v>
      </c>
      <c r="H475" s="8">
        <f>SUMIFS(inventory['# Units],inventory[Rank],"&lt;="&amp;inventory[[#This Row],['#]])</f>
        <v>11491</v>
      </c>
      <c r="I475" s="9">
        <f>inventory[[#This Row],[c Units]]/MAX(inventory[c Units])</f>
        <v>0.13949112627157736</v>
      </c>
      <c r="J475" s="10">
        <f>SUMIFS(inventory[Total Cost],inventory[Rank],"&lt;="&amp;inventory[[#This Row],['#]])</f>
        <v>2275646.4999999977</v>
      </c>
      <c r="K475" s="9">
        <f>inventory[[#This Row],[c Cost]]/MAX(inventory[c Cost])</f>
        <v>0.85960853933901415</v>
      </c>
      <c r="L475" s="11" t="str">
        <f>IF(inventory[[#This Row],[c Units %]]&lt;=$O$7,$N$7,IF(inventory[[#This Row],[c Units %]]&lt;=$O$8,$N$8,$N$9))</f>
        <v>B</v>
      </c>
    </row>
    <row r="476" spans="2:12" x14ac:dyDescent="0.25">
      <c r="B476" s="1">
        <v>470</v>
      </c>
      <c r="C476" t="s">
        <v>470</v>
      </c>
      <c r="D476" s="2">
        <v>52.8</v>
      </c>
      <c r="E476" s="15">
        <v>21</v>
      </c>
      <c r="F476" s="14">
        <f>inventory[[#This Row],[Unit Cost]]*inventory[[#This Row],['# Units]]</f>
        <v>1108.8</v>
      </c>
      <c r="G476" s="8">
        <f>_xlfn.RANK.EQ(inventory[[#This Row],[Total Cost]],inventory[Total Cost],0)</f>
        <v>435</v>
      </c>
      <c r="H476" s="8">
        <f>SUMIFS(inventory['# Units],inventory[Rank],"&lt;="&amp;inventory[[#This Row],['#]])</f>
        <v>11502</v>
      </c>
      <c r="I476" s="9">
        <f>inventory[[#This Row],[c Units]]/MAX(inventory[c Units])</f>
        <v>0.13962465706863483</v>
      </c>
      <c r="J476" s="10">
        <f>SUMIFS(inventory[Total Cost],inventory[Rank],"&lt;="&amp;inventory[[#This Row],['#]])</f>
        <v>2276617.799999998</v>
      </c>
      <c r="K476" s="9">
        <f>inventory[[#This Row],[c Cost]]/MAX(inventory[c Cost])</f>
        <v>0.85997544068957987</v>
      </c>
      <c r="L476" s="11" t="str">
        <f>IF(inventory[[#This Row],[c Units %]]&lt;=$O$7,$N$7,IF(inventory[[#This Row],[c Units %]]&lt;=$O$8,$N$8,$N$9))</f>
        <v>B</v>
      </c>
    </row>
    <row r="477" spans="2:12" x14ac:dyDescent="0.25">
      <c r="B477" s="1">
        <v>471</v>
      </c>
      <c r="C477" t="s">
        <v>471</v>
      </c>
      <c r="D477" s="2">
        <v>56.7</v>
      </c>
      <c r="E477" s="15">
        <v>7</v>
      </c>
      <c r="F477" s="14">
        <f>inventory[[#This Row],[Unit Cost]]*inventory[[#This Row],['# Units]]</f>
        <v>396.90000000000003</v>
      </c>
      <c r="G477" s="8">
        <f>_xlfn.RANK.EQ(inventory[[#This Row],[Total Cost]],inventory[Total Cost],0)</f>
        <v>744</v>
      </c>
      <c r="H477" s="8">
        <f>SUMIFS(inventory['# Units],inventory[Rank],"&lt;="&amp;inventory[[#This Row],['#]])</f>
        <v>11514</v>
      </c>
      <c r="I477" s="9">
        <f>inventory[[#This Row],[c Units]]/MAX(inventory[c Units])</f>
        <v>0.13977032702906117</v>
      </c>
      <c r="J477" s="10">
        <f>SUMIFS(inventory[Total Cost],inventory[Rank],"&lt;="&amp;inventory[[#This Row],['#]])</f>
        <v>2277580.1999999979</v>
      </c>
      <c r="K477" s="9">
        <f>inventory[[#This Row],[c Cost]]/MAX(inventory[c Cost])</f>
        <v>0.8603389801313428</v>
      </c>
      <c r="L477" s="11" t="str">
        <f>IF(inventory[[#This Row],[c Units %]]&lt;=$O$7,$N$7,IF(inventory[[#This Row],[c Units %]]&lt;=$O$8,$N$8,$N$9))</f>
        <v>B</v>
      </c>
    </row>
    <row r="478" spans="2:12" x14ac:dyDescent="0.25">
      <c r="B478" s="1">
        <v>472</v>
      </c>
      <c r="C478" t="s">
        <v>472</v>
      </c>
      <c r="D478" s="2">
        <v>52.4</v>
      </c>
      <c r="E478" s="15">
        <v>17</v>
      </c>
      <c r="F478" s="14">
        <f>inventory[[#This Row],[Unit Cost]]*inventory[[#This Row],['# Units]]</f>
        <v>890.8</v>
      </c>
      <c r="G478" s="8">
        <f>_xlfn.RANK.EQ(inventory[[#This Row],[Total Cost]],inventory[Total Cost],0)</f>
        <v>489</v>
      </c>
      <c r="H478" s="8">
        <f>SUMIFS(inventory['# Units],inventory[Rank],"&lt;="&amp;inventory[[#This Row],['#]])</f>
        <v>11523</v>
      </c>
      <c r="I478" s="9">
        <f>inventory[[#This Row],[c Units]]/MAX(inventory[c Units])</f>
        <v>0.1398795794993809</v>
      </c>
      <c r="J478" s="10">
        <f>SUMIFS(inventory[Total Cost],inventory[Rank],"&lt;="&amp;inventory[[#This Row],['#]])</f>
        <v>2278541.399999998</v>
      </c>
      <c r="K478" s="9">
        <f>inventory[[#This Row],[c Cost]]/MAX(inventory[c Cost])</f>
        <v>0.86070206628203139</v>
      </c>
      <c r="L478" s="11" t="str">
        <f>IF(inventory[[#This Row],[c Units %]]&lt;=$O$7,$N$7,IF(inventory[[#This Row],[c Units %]]&lt;=$O$8,$N$8,$N$9))</f>
        <v>B</v>
      </c>
    </row>
    <row r="479" spans="2:12" x14ac:dyDescent="0.25">
      <c r="B479" s="1">
        <v>473</v>
      </c>
      <c r="C479" t="s">
        <v>473</v>
      </c>
      <c r="D479" s="2">
        <v>53.8</v>
      </c>
      <c r="E479" s="15">
        <v>9</v>
      </c>
      <c r="F479" s="14">
        <f>inventory[[#This Row],[Unit Cost]]*inventory[[#This Row],['# Units]]</f>
        <v>484.2</v>
      </c>
      <c r="G479" s="8">
        <f>_xlfn.RANK.EQ(inventory[[#This Row],[Total Cost]],inventory[Total Cost],0)</f>
        <v>664</v>
      </c>
      <c r="H479" s="8">
        <f>SUMIFS(inventory['# Units],inventory[Rank],"&lt;="&amp;inventory[[#This Row],['#]])</f>
        <v>11559</v>
      </c>
      <c r="I479" s="9">
        <f>inventory[[#This Row],[c Units]]/MAX(inventory[c Units])</f>
        <v>0.14031658938065988</v>
      </c>
      <c r="J479" s="10">
        <f>SUMIFS(inventory[Total Cost],inventory[Rank],"&lt;="&amp;inventory[[#This Row],['#]])</f>
        <v>2279498.9999999981</v>
      </c>
      <c r="K479" s="9">
        <f>inventory[[#This Row],[c Cost]]/MAX(inventory[c Cost])</f>
        <v>0.86106379255949628</v>
      </c>
      <c r="L479" s="11" t="str">
        <f>IF(inventory[[#This Row],[c Units %]]&lt;=$O$7,$N$7,IF(inventory[[#This Row],[c Units %]]&lt;=$O$8,$N$8,$N$9))</f>
        <v>B</v>
      </c>
    </row>
    <row r="480" spans="2:12" x14ac:dyDescent="0.25">
      <c r="B480" s="1">
        <v>474</v>
      </c>
      <c r="C480" t="s">
        <v>474</v>
      </c>
      <c r="D480" s="2">
        <v>55.8</v>
      </c>
      <c r="E480" s="15">
        <v>38</v>
      </c>
      <c r="F480" s="14">
        <f>inventory[[#This Row],[Unit Cost]]*inventory[[#This Row],['# Units]]</f>
        <v>2120.4</v>
      </c>
      <c r="G480" s="8">
        <f>_xlfn.RANK.EQ(inventory[[#This Row],[Total Cost]],inventory[Total Cost],0)</f>
        <v>271</v>
      </c>
      <c r="H480" s="8">
        <f>SUMIFS(inventory['# Units],inventory[Rank],"&lt;="&amp;inventory[[#This Row],['#]])</f>
        <v>11603</v>
      </c>
      <c r="I480" s="9">
        <f>inventory[[#This Row],[c Units]]/MAX(inventory[c Units])</f>
        <v>0.14085071256888976</v>
      </c>
      <c r="J480" s="10">
        <f>SUMIFS(inventory[Total Cost],inventory[Rank],"&lt;="&amp;inventory[[#This Row],['#]])</f>
        <v>2280449.399999998</v>
      </c>
      <c r="K480" s="9">
        <f>inventory[[#This Row],[c Cost]]/MAX(inventory[c Cost])</f>
        <v>0.861422799090514</v>
      </c>
      <c r="L480" s="11" t="str">
        <f>IF(inventory[[#This Row],[c Units %]]&lt;=$O$7,$N$7,IF(inventory[[#This Row],[c Units %]]&lt;=$O$8,$N$8,$N$9))</f>
        <v>B</v>
      </c>
    </row>
    <row r="481" spans="2:12" x14ac:dyDescent="0.25">
      <c r="B481" s="1">
        <v>475</v>
      </c>
      <c r="C481" t="s">
        <v>475</v>
      </c>
      <c r="D481" s="2">
        <v>54.2</v>
      </c>
      <c r="E481" s="15">
        <v>48</v>
      </c>
      <c r="F481" s="14">
        <f>inventory[[#This Row],[Unit Cost]]*inventory[[#This Row],['# Units]]</f>
        <v>2601.6000000000004</v>
      </c>
      <c r="G481" s="8">
        <f>_xlfn.RANK.EQ(inventory[[#This Row],[Total Cost]],inventory[Total Cost],0)</f>
        <v>240</v>
      </c>
      <c r="H481" s="8">
        <f>SUMIFS(inventory['# Units],inventory[Rank],"&lt;="&amp;inventory[[#This Row],['#]])</f>
        <v>11641</v>
      </c>
      <c r="I481" s="9">
        <f>inventory[[#This Row],[c Units]]/MAX(inventory[c Units])</f>
        <v>0.14131200077690645</v>
      </c>
      <c r="J481" s="10">
        <f>SUMIFS(inventory[Total Cost],inventory[Rank],"&lt;="&amp;inventory[[#This Row],['#]])</f>
        <v>2281399.399999998</v>
      </c>
      <c r="K481" s="9">
        <f>inventory[[#This Row],[c Cost]]/MAX(inventory[c Cost])</f>
        <v>0.86178165452450706</v>
      </c>
      <c r="L481" s="11" t="str">
        <f>IF(inventory[[#This Row],[c Units %]]&lt;=$O$7,$N$7,IF(inventory[[#This Row],[c Units %]]&lt;=$O$8,$N$8,$N$9))</f>
        <v>B</v>
      </c>
    </row>
    <row r="482" spans="2:12" x14ac:dyDescent="0.25">
      <c r="B482" s="1">
        <v>476</v>
      </c>
      <c r="C482" t="s">
        <v>476</v>
      </c>
      <c r="D482" s="2">
        <v>50.9</v>
      </c>
      <c r="E482" s="15">
        <v>5</v>
      </c>
      <c r="F482" s="14">
        <f>inventory[[#This Row],[Unit Cost]]*inventory[[#This Row],['# Units]]</f>
        <v>254.5</v>
      </c>
      <c r="G482" s="8">
        <f>_xlfn.RANK.EQ(inventory[[#This Row],[Total Cost]],inventory[Total Cost],0)</f>
        <v>932</v>
      </c>
      <c r="H482" s="8">
        <f>SUMIFS(inventory['# Units],inventory[Rank],"&lt;="&amp;inventory[[#This Row],['#]])</f>
        <v>11693</v>
      </c>
      <c r="I482" s="9">
        <f>inventory[[#This Row],[c Units]]/MAX(inventory[c Units])</f>
        <v>0.14194323727208721</v>
      </c>
      <c r="J482" s="10">
        <f>SUMIFS(inventory[Total Cost],inventory[Rank],"&lt;="&amp;inventory[[#This Row],['#]])</f>
        <v>2282340.5999999982</v>
      </c>
      <c r="K482" s="9">
        <f>inventory[[#This Row],[c Cost]]/MAX(inventory[c Cost])</f>
        <v>0.8621371858239536</v>
      </c>
      <c r="L482" s="11" t="str">
        <f>IF(inventory[[#This Row],[c Units %]]&lt;=$O$7,$N$7,IF(inventory[[#This Row],[c Units %]]&lt;=$O$8,$N$8,$N$9))</f>
        <v>B</v>
      </c>
    </row>
    <row r="483" spans="2:12" x14ac:dyDescent="0.25">
      <c r="B483" s="1">
        <v>477</v>
      </c>
      <c r="C483" t="s">
        <v>477</v>
      </c>
      <c r="D483" s="2">
        <v>42.6</v>
      </c>
      <c r="E483" s="15">
        <v>10</v>
      </c>
      <c r="F483" s="14">
        <f>inventory[[#This Row],[Unit Cost]]*inventory[[#This Row],['# Units]]</f>
        <v>426</v>
      </c>
      <c r="G483" s="8">
        <f>_xlfn.RANK.EQ(inventory[[#This Row],[Total Cost]],inventory[Total Cost],0)</f>
        <v>714</v>
      </c>
      <c r="H483" s="8">
        <f>SUMIFS(inventory['# Units],inventory[Rank],"&lt;="&amp;inventory[[#This Row],['#]])</f>
        <v>11732</v>
      </c>
      <c r="I483" s="9">
        <f>inventory[[#This Row],[c Units]]/MAX(inventory[c Units])</f>
        <v>0.14241666464347277</v>
      </c>
      <c r="J483" s="10">
        <f>SUMIFS(inventory[Total Cost],inventory[Rank],"&lt;="&amp;inventory[[#This Row],['#]])</f>
        <v>2283280.4999999981</v>
      </c>
      <c r="K483" s="9">
        <f>inventory[[#This Row],[c Cost]]/MAX(inventory[c Cost])</f>
        <v>0.8624922260580693</v>
      </c>
      <c r="L483" s="11" t="str">
        <f>IF(inventory[[#This Row],[c Units %]]&lt;=$O$7,$N$7,IF(inventory[[#This Row],[c Units %]]&lt;=$O$8,$N$8,$N$9))</f>
        <v>B</v>
      </c>
    </row>
    <row r="484" spans="2:12" x14ac:dyDescent="0.25">
      <c r="B484" s="1">
        <v>478</v>
      </c>
      <c r="C484" t="s">
        <v>478</v>
      </c>
      <c r="D484" s="2">
        <v>50.7</v>
      </c>
      <c r="E484" s="15">
        <v>20</v>
      </c>
      <c r="F484" s="14">
        <f>inventory[[#This Row],[Unit Cost]]*inventory[[#This Row],['# Units]]</f>
        <v>1014</v>
      </c>
      <c r="G484" s="8">
        <f>_xlfn.RANK.EQ(inventory[[#This Row],[Total Cost]],inventory[Total Cost],0)</f>
        <v>458</v>
      </c>
      <c r="H484" s="8">
        <f>SUMIFS(inventory['# Units],inventory[Rank],"&lt;="&amp;inventory[[#This Row],['#]])</f>
        <v>11759</v>
      </c>
      <c r="I484" s="9">
        <f>inventory[[#This Row],[c Units]]/MAX(inventory[c Units])</f>
        <v>0.142744422054432</v>
      </c>
      <c r="J484" s="10">
        <f>SUMIFS(inventory[Total Cost],inventory[Rank],"&lt;="&amp;inventory[[#This Row],['#]])</f>
        <v>2284217.399999998</v>
      </c>
      <c r="K484" s="9">
        <f>inventory[[#This Row],[c Cost]]/MAX(inventory[c Cost])</f>
        <v>0.86284613306449875</v>
      </c>
      <c r="L484" s="11" t="str">
        <f>IF(inventory[[#This Row],[c Units %]]&lt;=$O$7,$N$7,IF(inventory[[#This Row],[c Units %]]&lt;=$O$8,$N$8,$N$9))</f>
        <v>B</v>
      </c>
    </row>
    <row r="485" spans="2:12" x14ac:dyDescent="0.25">
      <c r="B485" s="1">
        <v>479</v>
      </c>
      <c r="C485" t="s">
        <v>479</v>
      </c>
      <c r="D485" s="2">
        <v>54.3</v>
      </c>
      <c r="E485" s="15">
        <v>35</v>
      </c>
      <c r="F485" s="14">
        <f>inventory[[#This Row],[Unit Cost]]*inventory[[#This Row],['# Units]]</f>
        <v>1900.5</v>
      </c>
      <c r="G485" s="8">
        <f>_xlfn.RANK.EQ(inventory[[#This Row],[Total Cost]],inventory[Total Cost],0)</f>
        <v>293</v>
      </c>
      <c r="H485" s="8">
        <f>SUMIFS(inventory['# Units],inventory[Rank],"&lt;="&amp;inventory[[#This Row],['#]])</f>
        <v>11787</v>
      </c>
      <c r="I485" s="9">
        <f>inventory[[#This Row],[c Units]]/MAX(inventory[c Units])</f>
        <v>0.14308431862876012</v>
      </c>
      <c r="J485" s="10">
        <f>SUMIFS(inventory[Total Cost],inventory[Rank],"&lt;="&amp;inventory[[#This Row],['#]])</f>
        <v>2285152.5999999982</v>
      </c>
      <c r="K485" s="9">
        <f>inventory[[#This Row],[c Cost]]/MAX(inventory[c Cost])</f>
        <v>0.8631993979085727</v>
      </c>
      <c r="L485" s="11" t="str">
        <f>IF(inventory[[#This Row],[c Units %]]&lt;=$O$7,$N$7,IF(inventory[[#This Row],[c Units %]]&lt;=$O$8,$N$8,$N$9))</f>
        <v>B</v>
      </c>
    </row>
    <row r="486" spans="2:12" x14ac:dyDescent="0.25">
      <c r="B486" s="1">
        <v>480</v>
      </c>
      <c r="C486" t="s">
        <v>480</v>
      </c>
      <c r="D486" s="2">
        <v>47.5</v>
      </c>
      <c r="E486" s="15">
        <v>23</v>
      </c>
      <c r="F486" s="14">
        <f>inventory[[#This Row],[Unit Cost]]*inventory[[#This Row],['# Units]]</f>
        <v>1092.5</v>
      </c>
      <c r="G486" s="8">
        <f>_xlfn.RANK.EQ(inventory[[#This Row],[Total Cost]],inventory[Total Cost],0)</f>
        <v>438</v>
      </c>
      <c r="H486" s="8">
        <f>SUMIFS(inventory['# Units],inventory[Rank],"&lt;="&amp;inventory[[#This Row],['#]])</f>
        <v>11812</v>
      </c>
      <c r="I486" s="9">
        <f>inventory[[#This Row],[c Units]]/MAX(inventory[c Units])</f>
        <v>0.14338779771298163</v>
      </c>
      <c r="J486" s="10">
        <f>SUMIFS(inventory[Total Cost],inventory[Rank],"&lt;="&amp;inventory[[#This Row],['#]])</f>
        <v>2286082.5999999982</v>
      </c>
      <c r="K486" s="9">
        <f>inventory[[#This Row],[c Cost]]/MAX(inventory[c Cost])</f>
        <v>0.86355069849132371</v>
      </c>
      <c r="L486" s="11" t="str">
        <f>IF(inventory[[#This Row],[c Units %]]&lt;=$O$7,$N$7,IF(inventory[[#This Row],[c Units %]]&lt;=$O$8,$N$8,$N$9))</f>
        <v>B</v>
      </c>
    </row>
    <row r="487" spans="2:12" x14ac:dyDescent="0.25">
      <c r="B487" s="1">
        <v>481</v>
      </c>
      <c r="C487" t="s">
        <v>481</v>
      </c>
      <c r="D487" s="2">
        <v>50</v>
      </c>
      <c r="E487" s="15">
        <v>21</v>
      </c>
      <c r="F487" s="14">
        <f>inventory[[#This Row],[Unit Cost]]*inventory[[#This Row],['# Units]]</f>
        <v>1050</v>
      </c>
      <c r="G487" s="8">
        <f>_xlfn.RANK.EQ(inventory[[#This Row],[Total Cost]],inventory[Total Cost],0)</f>
        <v>448</v>
      </c>
      <c r="H487" s="8">
        <f>SUMIFS(inventory['# Units],inventory[Rank],"&lt;="&amp;inventory[[#This Row],['#]])</f>
        <v>11825</v>
      </c>
      <c r="I487" s="9">
        <f>inventory[[#This Row],[c Units]]/MAX(inventory[c Units])</f>
        <v>0.14354560683677681</v>
      </c>
      <c r="J487" s="10">
        <f>SUMIFS(inventory[Total Cost],inventory[Rank],"&lt;="&amp;inventory[[#This Row],['#]])</f>
        <v>2287012.0999999982</v>
      </c>
      <c r="K487" s="9">
        <f>inventory[[#This Row],[c Cost]]/MAX(inventory[c Cost])</f>
        <v>0.86390181020279366</v>
      </c>
      <c r="L487" s="11" t="str">
        <f>IF(inventory[[#This Row],[c Units %]]&lt;=$O$7,$N$7,IF(inventory[[#This Row],[c Units %]]&lt;=$O$8,$N$8,$N$9))</f>
        <v>B</v>
      </c>
    </row>
    <row r="488" spans="2:12" x14ac:dyDescent="0.25">
      <c r="B488" s="1">
        <v>482</v>
      </c>
      <c r="C488" t="s">
        <v>482</v>
      </c>
      <c r="D488" s="2">
        <v>48.8</v>
      </c>
      <c r="E488" s="15">
        <v>7</v>
      </c>
      <c r="F488" s="14">
        <f>inventory[[#This Row],[Unit Cost]]*inventory[[#This Row],['# Units]]</f>
        <v>341.59999999999997</v>
      </c>
      <c r="G488" s="8">
        <f>_xlfn.RANK.EQ(inventory[[#This Row],[Total Cost]],inventory[Total Cost],0)</f>
        <v>801</v>
      </c>
      <c r="H488" s="8">
        <f>SUMIFS(inventory['# Units],inventory[Rank],"&lt;="&amp;inventory[[#This Row],['#]])</f>
        <v>11841</v>
      </c>
      <c r="I488" s="9">
        <f>inventory[[#This Row],[c Units]]/MAX(inventory[c Units])</f>
        <v>0.14373983345067859</v>
      </c>
      <c r="J488" s="10">
        <f>SUMIFS(inventory[Total Cost],inventory[Rank],"&lt;="&amp;inventory[[#This Row],['#]])</f>
        <v>2287936.899999998</v>
      </c>
      <c r="K488" s="9">
        <f>inventory[[#This Row],[c Cost]]/MAX(inventory[c Cost])</f>
        <v>0.86425114652422175</v>
      </c>
      <c r="L488" s="11" t="str">
        <f>IF(inventory[[#This Row],[c Units %]]&lt;=$O$7,$N$7,IF(inventory[[#This Row],[c Units %]]&lt;=$O$8,$N$8,$N$9))</f>
        <v>B</v>
      </c>
    </row>
    <row r="489" spans="2:12" x14ac:dyDescent="0.25">
      <c r="B489" s="1">
        <v>483</v>
      </c>
      <c r="C489" t="s">
        <v>483</v>
      </c>
      <c r="D489" s="2">
        <v>48.4</v>
      </c>
      <c r="E489" s="15">
        <v>5</v>
      </c>
      <c r="F489" s="14">
        <f>inventory[[#This Row],[Unit Cost]]*inventory[[#This Row],['# Units]]</f>
        <v>242</v>
      </c>
      <c r="G489" s="8">
        <f>_xlfn.RANK.EQ(inventory[[#This Row],[Total Cost]],inventory[Total Cost],0)</f>
        <v>949</v>
      </c>
      <c r="H489" s="8">
        <f>SUMIFS(inventory['# Units],inventory[Rank],"&lt;="&amp;inventory[[#This Row],['#]])</f>
        <v>11861</v>
      </c>
      <c r="I489" s="9">
        <f>inventory[[#This Row],[c Units]]/MAX(inventory[c Units])</f>
        <v>0.14398261671805579</v>
      </c>
      <c r="J489" s="10">
        <f>SUMIFS(inventory[Total Cost],inventory[Rank],"&lt;="&amp;inventory[[#This Row],['#]])</f>
        <v>2288856.899999998</v>
      </c>
      <c r="K489" s="9">
        <f>inventory[[#This Row],[c Cost]]/MAX(inventory[c Cost])</f>
        <v>0.86459866968135179</v>
      </c>
      <c r="L489" s="11" t="str">
        <f>IF(inventory[[#This Row],[c Units %]]&lt;=$O$7,$N$7,IF(inventory[[#This Row],[c Units %]]&lt;=$O$8,$N$8,$N$9))</f>
        <v>B</v>
      </c>
    </row>
    <row r="490" spans="2:12" x14ac:dyDescent="0.25">
      <c r="B490" s="1">
        <v>484</v>
      </c>
      <c r="C490" t="s">
        <v>484</v>
      </c>
      <c r="D490" s="2">
        <v>46</v>
      </c>
      <c r="E490" s="15">
        <v>11</v>
      </c>
      <c r="F490" s="14">
        <f>inventory[[#This Row],[Unit Cost]]*inventory[[#This Row],['# Units]]</f>
        <v>506</v>
      </c>
      <c r="G490" s="8">
        <f>_xlfn.RANK.EQ(inventory[[#This Row],[Total Cost]],inventory[Total Cost],0)</f>
        <v>646</v>
      </c>
      <c r="H490" s="8">
        <f>SUMIFS(inventory['# Units],inventory[Rank],"&lt;="&amp;inventory[[#This Row],['#]])</f>
        <v>11868</v>
      </c>
      <c r="I490" s="9">
        <f>inventory[[#This Row],[c Units]]/MAX(inventory[c Units])</f>
        <v>0.14406759086163781</v>
      </c>
      <c r="J490" s="10">
        <f>SUMIFS(inventory[Total Cost],inventory[Rank],"&lt;="&amp;inventory[[#This Row],['#]])</f>
        <v>2289776.6999999979</v>
      </c>
      <c r="K490" s="9">
        <f>inventory[[#This Row],[c Cost]]/MAX(inventory[c Cost])</f>
        <v>0.86494611728996929</v>
      </c>
      <c r="L490" s="11" t="str">
        <f>IF(inventory[[#This Row],[c Units %]]&lt;=$O$7,$N$7,IF(inventory[[#This Row],[c Units %]]&lt;=$O$8,$N$8,$N$9))</f>
        <v>B</v>
      </c>
    </row>
    <row r="491" spans="2:12" x14ac:dyDescent="0.25">
      <c r="B491" s="1">
        <v>485</v>
      </c>
      <c r="C491" t="s">
        <v>485</v>
      </c>
      <c r="D491" s="2">
        <v>50.7</v>
      </c>
      <c r="E491" s="15">
        <v>4</v>
      </c>
      <c r="F491" s="14">
        <f>inventory[[#This Row],[Unit Cost]]*inventory[[#This Row],['# Units]]</f>
        <v>202.8</v>
      </c>
      <c r="G491" s="8">
        <f>_xlfn.RANK.EQ(inventory[[#This Row],[Total Cost]],inventory[Total Cost],0)</f>
        <v>1021</v>
      </c>
      <c r="H491" s="8">
        <f>SUMIFS(inventory['# Units],inventory[Rank],"&lt;="&amp;inventory[[#This Row],['#]])</f>
        <v>11911</v>
      </c>
      <c r="I491" s="9">
        <f>inventory[[#This Row],[c Units]]/MAX(inventory[c Units])</f>
        <v>0.14458957488649882</v>
      </c>
      <c r="J491" s="10">
        <f>SUMIFS(inventory[Total Cost],inventory[Rank],"&lt;="&amp;inventory[[#This Row],['#]])</f>
        <v>2290692.5999999978</v>
      </c>
      <c r="K491" s="9">
        <f>inventory[[#This Row],[c Cost]]/MAX(inventory[c Cost])</f>
        <v>0.86529209170259469</v>
      </c>
      <c r="L491" s="11" t="str">
        <f>IF(inventory[[#This Row],[c Units %]]&lt;=$O$7,$N$7,IF(inventory[[#This Row],[c Units %]]&lt;=$O$8,$N$8,$N$9))</f>
        <v>B</v>
      </c>
    </row>
    <row r="492" spans="2:12" x14ac:dyDescent="0.25">
      <c r="B492" s="1">
        <v>486</v>
      </c>
      <c r="C492" t="s">
        <v>486</v>
      </c>
      <c r="D492" s="2">
        <v>50.9</v>
      </c>
      <c r="E492" s="15">
        <v>3</v>
      </c>
      <c r="F492" s="14">
        <f>inventory[[#This Row],[Unit Cost]]*inventory[[#This Row],['# Units]]</f>
        <v>152.69999999999999</v>
      </c>
      <c r="G492" s="8">
        <f>_xlfn.RANK.EQ(inventory[[#This Row],[Total Cost]],inventory[Total Cost],0)</f>
        <v>1135</v>
      </c>
      <c r="H492" s="8">
        <f>SUMIFS(inventory['# Units],inventory[Rank],"&lt;="&amp;inventory[[#This Row],['#]])</f>
        <v>11930</v>
      </c>
      <c r="I492" s="9">
        <f>inventory[[#This Row],[c Units]]/MAX(inventory[c Units])</f>
        <v>0.14482021899050718</v>
      </c>
      <c r="J492" s="10">
        <f>SUMIFS(inventory[Total Cost],inventory[Rank],"&lt;="&amp;inventory[[#This Row],['#]])</f>
        <v>2291591.299999998</v>
      </c>
      <c r="K492" s="9">
        <f>inventory[[#This Row],[c Cost]]/MAX(inventory[c Cost])</f>
        <v>0.86563156894315207</v>
      </c>
      <c r="L492" s="11" t="str">
        <f>IF(inventory[[#This Row],[c Units %]]&lt;=$O$7,$N$7,IF(inventory[[#This Row],[c Units %]]&lt;=$O$8,$N$8,$N$9))</f>
        <v>B</v>
      </c>
    </row>
    <row r="493" spans="2:12" x14ac:dyDescent="0.25">
      <c r="B493" s="1">
        <v>487</v>
      </c>
      <c r="C493" t="s">
        <v>487</v>
      </c>
      <c r="D493" s="2">
        <v>51.3</v>
      </c>
      <c r="E493" s="15">
        <v>32</v>
      </c>
      <c r="F493" s="14">
        <f>inventory[[#This Row],[Unit Cost]]*inventory[[#This Row],['# Units]]</f>
        <v>1641.6</v>
      </c>
      <c r="G493" s="8">
        <f>_xlfn.RANK.EQ(inventory[[#This Row],[Total Cost]],inventory[Total Cost],0)</f>
        <v>330</v>
      </c>
      <c r="H493" s="8">
        <f>SUMIFS(inventory['# Units],inventory[Rank],"&lt;="&amp;inventory[[#This Row],['#]])</f>
        <v>11943</v>
      </c>
      <c r="I493" s="9">
        <f>inventory[[#This Row],[c Units]]/MAX(inventory[c Units])</f>
        <v>0.14497802811430235</v>
      </c>
      <c r="J493" s="10">
        <f>SUMIFS(inventory[Total Cost],inventory[Rank],"&lt;="&amp;inventory[[#This Row],['#]])</f>
        <v>2292488.299999998</v>
      </c>
      <c r="K493" s="9">
        <f>inventory[[#This Row],[c Cost]]/MAX(inventory[c Cost])</f>
        <v>0.86597040402135383</v>
      </c>
      <c r="L493" s="11" t="str">
        <f>IF(inventory[[#This Row],[c Units %]]&lt;=$O$7,$N$7,IF(inventory[[#This Row],[c Units %]]&lt;=$O$8,$N$8,$N$9))</f>
        <v>B</v>
      </c>
    </row>
    <row r="494" spans="2:12" x14ac:dyDescent="0.25">
      <c r="B494" s="1">
        <v>488</v>
      </c>
      <c r="C494" t="s">
        <v>488</v>
      </c>
      <c r="D494" s="2">
        <v>53.2</v>
      </c>
      <c r="E494" s="15">
        <v>45</v>
      </c>
      <c r="F494" s="14">
        <f>inventory[[#This Row],[Unit Cost]]*inventory[[#This Row],['# Units]]</f>
        <v>2394</v>
      </c>
      <c r="G494" s="8">
        <f>_xlfn.RANK.EQ(inventory[[#This Row],[Total Cost]],inventory[Total Cost],0)</f>
        <v>249</v>
      </c>
      <c r="H494" s="8">
        <f>SUMIFS(inventory['# Units],inventory[Rank],"&lt;="&amp;inventory[[#This Row],['#]])</f>
        <v>11956</v>
      </c>
      <c r="I494" s="9">
        <f>inventory[[#This Row],[c Units]]/MAX(inventory[c Units])</f>
        <v>0.14513583723809756</v>
      </c>
      <c r="J494" s="10">
        <f>SUMIFS(inventory[Total Cost],inventory[Rank],"&lt;="&amp;inventory[[#This Row],['#]])</f>
        <v>2293382.6999999979</v>
      </c>
      <c r="K494" s="9">
        <f>inventory[[#This Row],[c Cost]]/MAX(inventory[c Cost])</f>
        <v>0.86630825696889413</v>
      </c>
      <c r="L494" s="11" t="str">
        <f>IF(inventory[[#This Row],[c Units %]]&lt;=$O$7,$N$7,IF(inventory[[#This Row],[c Units %]]&lt;=$O$8,$N$8,$N$9))</f>
        <v>B</v>
      </c>
    </row>
    <row r="495" spans="2:12" x14ac:dyDescent="0.25">
      <c r="B495" s="1">
        <v>489</v>
      </c>
      <c r="C495" t="s">
        <v>489</v>
      </c>
      <c r="D495" s="2">
        <v>51.2</v>
      </c>
      <c r="E495" s="15">
        <v>19</v>
      </c>
      <c r="F495" s="14">
        <f>inventory[[#This Row],[Unit Cost]]*inventory[[#This Row],['# Units]]</f>
        <v>972.80000000000007</v>
      </c>
      <c r="G495" s="8">
        <f>_xlfn.RANK.EQ(inventory[[#This Row],[Total Cost]],inventory[Total Cost],0)</f>
        <v>469</v>
      </c>
      <c r="H495" s="8">
        <f>SUMIFS(inventory['# Units],inventory[Rank],"&lt;="&amp;inventory[[#This Row],['#]])</f>
        <v>11973</v>
      </c>
      <c r="I495" s="9">
        <f>inventory[[#This Row],[c Units]]/MAX(inventory[c Units])</f>
        <v>0.14534220301536818</v>
      </c>
      <c r="J495" s="10">
        <f>SUMIFS(inventory[Total Cost],inventory[Rank],"&lt;="&amp;inventory[[#This Row],['#]])</f>
        <v>2294273.4999999977</v>
      </c>
      <c r="K495" s="9">
        <f>inventory[[#This Row],[c Cost]]/MAX(inventory[c Cost])</f>
        <v>0.86664475004321084</v>
      </c>
      <c r="L495" s="11" t="str">
        <f>IF(inventory[[#This Row],[c Units %]]&lt;=$O$7,$N$7,IF(inventory[[#This Row],[c Units %]]&lt;=$O$8,$N$8,$N$9))</f>
        <v>B</v>
      </c>
    </row>
    <row r="496" spans="2:12" x14ac:dyDescent="0.25">
      <c r="B496" s="1">
        <v>490</v>
      </c>
      <c r="C496" t="s">
        <v>490</v>
      </c>
      <c r="D496" s="2">
        <v>49.5</v>
      </c>
      <c r="E496" s="15">
        <v>13</v>
      </c>
      <c r="F496" s="14">
        <f>inventory[[#This Row],[Unit Cost]]*inventory[[#This Row],['# Units]]</f>
        <v>643.5</v>
      </c>
      <c r="G496" s="8">
        <f>_xlfn.RANK.EQ(inventory[[#This Row],[Total Cost]],inventory[Total Cost],0)</f>
        <v>577</v>
      </c>
      <c r="H496" s="8">
        <f>SUMIFS(inventory['# Units],inventory[Rank],"&lt;="&amp;inventory[[#This Row],['#]])</f>
        <v>12030</v>
      </c>
      <c r="I496" s="9">
        <f>inventory[[#This Row],[c Units]]/MAX(inventory[c Units])</f>
        <v>0.14603413532739323</v>
      </c>
      <c r="J496" s="10">
        <f>SUMIFS(inventory[Total Cost],inventory[Rank],"&lt;="&amp;inventory[[#This Row],['#]])</f>
        <v>2295162.6999999979</v>
      </c>
      <c r="K496" s="9">
        <f>inventory[[#This Row],[c Cost]]/MAX(inventory[c Cost])</f>
        <v>0.86698063872942832</v>
      </c>
      <c r="L496" s="11" t="str">
        <f>IF(inventory[[#This Row],[c Units %]]&lt;=$O$7,$N$7,IF(inventory[[#This Row],[c Units %]]&lt;=$O$8,$N$8,$N$9))</f>
        <v>B</v>
      </c>
    </row>
    <row r="497" spans="2:12" x14ac:dyDescent="0.25">
      <c r="B497" s="1">
        <v>491</v>
      </c>
      <c r="C497" t="s">
        <v>491</v>
      </c>
      <c r="D497" s="2">
        <v>41.3</v>
      </c>
      <c r="E497" s="15">
        <v>17</v>
      </c>
      <c r="F497" s="14">
        <f>inventory[[#This Row],[Unit Cost]]*inventory[[#This Row],['# Units]]</f>
        <v>702.09999999999991</v>
      </c>
      <c r="G497" s="8">
        <f>_xlfn.RANK.EQ(inventory[[#This Row],[Total Cost]],inventory[Total Cost],0)</f>
        <v>550</v>
      </c>
      <c r="H497" s="8">
        <f>SUMIFS(inventory['# Units],inventory[Rank],"&lt;="&amp;inventory[[#This Row],['#]])</f>
        <v>12038</v>
      </c>
      <c r="I497" s="9">
        <f>inventory[[#This Row],[c Units]]/MAX(inventory[c Units])</f>
        <v>0.14613124863434412</v>
      </c>
      <c r="J497" s="10">
        <f>SUMIFS(inventory[Total Cost],inventory[Rank],"&lt;="&amp;inventory[[#This Row],['#]])</f>
        <v>2296035.4999999981</v>
      </c>
      <c r="K497" s="9">
        <f>inventory[[#This Row],[c Cost]]/MAX(inventory[c Cost])</f>
        <v>0.86731033243762745</v>
      </c>
      <c r="L497" s="11" t="str">
        <f>IF(inventory[[#This Row],[c Units %]]&lt;=$O$7,$N$7,IF(inventory[[#This Row],[c Units %]]&lt;=$O$8,$N$8,$N$9))</f>
        <v>B</v>
      </c>
    </row>
    <row r="498" spans="2:12" x14ac:dyDescent="0.25">
      <c r="B498" s="1">
        <v>492</v>
      </c>
      <c r="C498" t="s">
        <v>492</v>
      </c>
      <c r="D498" s="2">
        <v>50.9</v>
      </c>
      <c r="E498" s="15">
        <v>31</v>
      </c>
      <c r="F498" s="14">
        <f>inventory[[#This Row],[Unit Cost]]*inventory[[#This Row],['# Units]]</f>
        <v>1577.8999999999999</v>
      </c>
      <c r="G498" s="8">
        <f>_xlfn.RANK.EQ(inventory[[#This Row],[Total Cost]],inventory[Total Cost],0)</f>
        <v>341</v>
      </c>
      <c r="H498" s="8">
        <f>SUMIFS(inventory['# Units],inventory[Rank],"&lt;="&amp;inventory[[#This Row],['#]])</f>
        <v>12050</v>
      </c>
      <c r="I498" s="9">
        <f>inventory[[#This Row],[c Units]]/MAX(inventory[c Units])</f>
        <v>0.14627691859477046</v>
      </c>
      <c r="J498" s="10">
        <f>SUMIFS(inventory[Total Cost],inventory[Rank],"&lt;="&amp;inventory[[#This Row],['#]])</f>
        <v>2296906.6999999983</v>
      </c>
      <c r="K498" s="9">
        <f>inventory[[#This Row],[c Cost]]/MAX(inventory[c Cost])</f>
        <v>0.86763942175772713</v>
      </c>
      <c r="L498" s="11" t="str">
        <f>IF(inventory[[#This Row],[c Units %]]&lt;=$O$7,$N$7,IF(inventory[[#This Row],[c Units %]]&lt;=$O$8,$N$8,$N$9))</f>
        <v>B</v>
      </c>
    </row>
    <row r="499" spans="2:12" x14ac:dyDescent="0.25">
      <c r="B499" s="1">
        <v>493</v>
      </c>
      <c r="C499" t="s">
        <v>493</v>
      </c>
      <c r="D499" s="2">
        <v>47.7</v>
      </c>
      <c r="E499" s="15">
        <v>11</v>
      </c>
      <c r="F499" s="14">
        <f>inventory[[#This Row],[Unit Cost]]*inventory[[#This Row],['# Units]]</f>
        <v>524.70000000000005</v>
      </c>
      <c r="G499" s="8">
        <f>_xlfn.RANK.EQ(inventory[[#This Row],[Total Cost]],inventory[Total Cost],0)</f>
        <v>636</v>
      </c>
      <c r="H499" s="8">
        <f>SUMIFS(inventory['# Units],inventory[Rank],"&lt;="&amp;inventory[[#This Row],['#]])</f>
        <v>12065</v>
      </c>
      <c r="I499" s="9">
        <f>inventory[[#This Row],[c Units]]/MAX(inventory[c Units])</f>
        <v>0.14645900604530335</v>
      </c>
      <c r="J499" s="10">
        <f>SUMIFS(inventory[Total Cost],inventory[Rank],"&lt;="&amp;inventory[[#This Row],['#]])</f>
        <v>2297776.6999999983</v>
      </c>
      <c r="K499" s="9">
        <f>inventory[[#This Row],[c Cost]]/MAX(inventory[c Cost])</f>
        <v>0.86796805778675234</v>
      </c>
      <c r="L499" s="11" t="str">
        <f>IF(inventory[[#This Row],[c Units %]]&lt;=$O$7,$N$7,IF(inventory[[#This Row],[c Units %]]&lt;=$O$8,$N$8,$N$9))</f>
        <v>B</v>
      </c>
    </row>
    <row r="500" spans="2:12" x14ac:dyDescent="0.25">
      <c r="B500" s="1">
        <v>494</v>
      </c>
      <c r="C500" t="s">
        <v>494</v>
      </c>
      <c r="D500" s="2">
        <v>42.9</v>
      </c>
      <c r="E500" s="15">
        <v>10</v>
      </c>
      <c r="F500" s="14">
        <f>inventory[[#This Row],[Unit Cost]]*inventory[[#This Row],['# Units]]</f>
        <v>429</v>
      </c>
      <c r="G500" s="8">
        <f>_xlfn.RANK.EQ(inventory[[#This Row],[Total Cost]],inventory[Total Cost],0)</f>
        <v>710</v>
      </c>
      <c r="H500" s="8">
        <f>SUMIFS(inventory['# Units],inventory[Rank],"&lt;="&amp;inventory[[#This Row],['#]])</f>
        <v>12088</v>
      </c>
      <c r="I500" s="9">
        <f>inventory[[#This Row],[c Units]]/MAX(inventory[c Units])</f>
        <v>0.14673820680278715</v>
      </c>
      <c r="J500" s="10">
        <f>SUMIFS(inventory[Total Cost],inventory[Rank],"&lt;="&amp;inventory[[#This Row],['#]])</f>
        <v>2298643.7999999984</v>
      </c>
      <c r="K500" s="9">
        <f>inventory[[#This Row],[c Cost]]/MAX(inventory[c Cost])</f>
        <v>0.86829559836234738</v>
      </c>
      <c r="L500" s="11" t="str">
        <f>IF(inventory[[#This Row],[c Units %]]&lt;=$O$7,$N$7,IF(inventory[[#This Row],[c Units %]]&lt;=$O$8,$N$8,$N$9))</f>
        <v>B</v>
      </c>
    </row>
    <row r="501" spans="2:12" x14ac:dyDescent="0.25">
      <c r="B501" s="1">
        <v>495</v>
      </c>
      <c r="C501" t="s">
        <v>495</v>
      </c>
      <c r="D501" s="2">
        <v>51.6</v>
      </c>
      <c r="E501" s="15">
        <v>36</v>
      </c>
      <c r="F501" s="14">
        <f>inventory[[#This Row],[Unit Cost]]*inventory[[#This Row],['# Units]]</f>
        <v>1857.6000000000001</v>
      </c>
      <c r="G501" s="8">
        <f>_xlfn.RANK.EQ(inventory[[#This Row],[Total Cost]],inventory[Total Cost],0)</f>
        <v>297</v>
      </c>
      <c r="H501" s="8">
        <f>SUMIFS(inventory['# Units],inventory[Rank],"&lt;="&amp;inventory[[#This Row],['#]])</f>
        <v>12100</v>
      </c>
      <c r="I501" s="9">
        <f>inventory[[#This Row],[c Units]]/MAX(inventory[c Units])</f>
        <v>0.14688387676321349</v>
      </c>
      <c r="J501" s="10">
        <f>SUMIFS(inventory[Total Cost],inventory[Rank],"&lt;="&amp;inventory[[#This Row],['#]])</f>
        <v>2299499.3999999985</v>
      </c>
      <c r="K501" s="9">
        <f>inventory[[#This Row],[c Cost]]/MAX(inventory[c Cost])</f>
        <v>0.86861879489847837</v>
      </c>
      <c r="L501" s="11" t="str">
        <f>IF(inventory[[#This Row],[c Units %]]&lt;=$O$7,$N$7,IF(inventory[[#This Row],[c Units %]]&lt;=$O$8,$N$8,$N$9))</f>
        <v>B</v>
      </c>
    </row>
    <row r="502" spans="2:12" x14ac:dyDescent="0.25">
      <c r="B502" s="1">
        <v>496</v>
      </c>
      <c r="C502" t="s">
        <v>496</v>
      </c>
      <c r="D502" s="2">
        <v>44.4</v>
      </c>
      <c r="E502" s="15">
        <v>16</v>
      </c>
      <c r="F502" s="14">
        <f>inventory[[#This Row],[Unit Cost]]*inventory[[#This Row],['# Units]]</f>
        <v>710.4</v>
      </c>
      <c r="G502" s="8">
        <f>_xlfn.RANK.EQ(inventory[[#This Row],[Total Cost]],inventory[Total Cost],0)</f>
        <v>548</v>
      </c>
      <c r="H502" s="8">
        <f>SUMIFS(inventory['# Units],inventory[Rank],"&lt;="&amp;inventory[[#This Row],['#]])</f>
        <v>12137</v>
      </c>
      <c r="I502" s="9">
        <f>inventory[[#This Row],[c Units]]/MAX(inventory[c Units])</f>
        <v>0.14733302580786131</v>
      </c>
      <c r="J502" s="10">
        <f>SUMIFS(inventory[Total Cost],inventory[Rank],"&lt;="&amp;inventory[[#This Row],['#]])</f>
        <v>2300354.0999999987</v>
      </c>
      <c r="K502" s="9">
        <f>inventory[[#This Row],[c Cost]]/MAX(inventory[c Cost])</f>
        <v>0.86894165146630342</v>
      </c>
      <c r="L502" s="11" t="str">
        <f>IF(inventory[[#This Row],[c Units %]]&lt;=$O$7,$N$7,IF(inventory[[#This Row],[c Units %]]&lt;=$O$8,$N$8,$N$9))</f>
        <v>B</v>
      </c>
    </row>
    <row r="503" spans="2:12" x14ac:dyDescent="0.25">
      <c r="B503" s="1">
        <v>497</v>
      </c>
      <c r="C503" t="s">
        <v>497</v>
      </c>
      <c r="D503" s="2">
        <v>45.6</v>
      </c>
      <c r="E503" s="15">
        <v>13</v>
      </c>
      <c r="F503" s="14">
        <f>inventory[[#This Row],[Unit Cost]]*inventory[[#This Row],['# Units]]</f>
        <v>592.80000000000007</v>
      </c>
      <c r="G503" s="8">
        <f>_xlfn.RANK.EQ(inventory[[#This Row],[Total Cost]],inventory[Total Cost],0)</f>
        <v>602</v>
      </c>
      <c r="H503" s="8">
        <f>SUMIFS(inventory['# Units],inventory[Rank],"&lt;="&amp;inventory[[#This Row],['#]])</f>
        <v>12178</v>
      </c>
      <c r="I503" s="9">
        <f>inventory[[#This Row],[c Units]]/MAX(inventory[c Units])</f>
        <v>0.14783073150598461</v>
      </c>
      <c r="J503" s="10">
        <f>SUMIFS(inventory[Total Cost],inventory[Rank],"&lt;="&amp;inventory[[#This Row],['#]])</f>
        <v>2301206.8999999985</v>
      </c>
      <c r="K503" s="9">
        <f>inventory[[#This Row],[c Cost]]/MAX(inventory[c Cost])</f>
        <v>0.8692637903232604</v>
      </c>
      <c r="L503" s="11" t="str">
        <f>IF(inventory[[#This Row],[c Units %]]&lt;=$O$7,$N$7,IF(inventory[[#This Row],[c Units %]]&lt;=$O$8,$N$8,$N$9))</f>
        <v>B</v>
      </c>
    </row>
    <row r="504" spans="2:12" x14ac:dyDescent="0.25">
      <c r="B504" s="1">
        <v>498</v>
      </c>
      <c r="C504" t="s">
        <v>498</v>
      </c>
      <c r="D504" s="2">
        <v>51.3</v>
      </c>
      <c r="E504" s="15">
        <v>25</v>
      </c>
      <c r="F504" s="14">
        <f>inventory[[#This Row],[Unit Cost]]*inventory[[#This Row],['# Units]]</f>
        <v>1282.5</v>
      </c>
      <c r="G504" s="8">
        <f>_xlfn.RANK.EQ(inventory[[#This Row],[Total Cost]],inventory[Total Cost],0)</f>
        <v>397</v>
      </c>
      <c r="H504" s="8">
        <f>SUMIFS(inventory['# Units],inventory[Rank],"&lt;="&amp;inventory[[#This Row],['#]])</f>
        <v>12194</v>
      </c>
      <c r="I504" s="9">
        <f>inventory[[#This Row],[c Units]]/MAX(inventory[c Units])</f>
        <v>0.14802495811988639</v>
      </c>
      <c r="J504" s="10">
        <f>SUMIFS(inventory[Total Cost],inventory[Rank],"&lt;="&amp;inventory[[#This Row],['#]])</f>
        <v>2302058.0999999987</v>
      </c>
      <c r="K504" s="9">
        <f>inventory[[#This Row],[c Cost]]/MAX(inventory[c Cost])</f>
        <v>0.86958532479211825</v>
      </c>
      <c r="L504" s="11" t="str">
        <f>IF(inventory[[#This Row],[c Units %]]&lt;=$O$7,$N$7,IF(inventory[[#This Row],[c Units %]]&lt;=$O$8,$N$8,$N$9))</f>
        <v>B</v>
      </c>
    </row>
    <row r="505" spans="2:12" x14ac:dyDescent="0.25">
      <c r="B505" s="1">
        <v>499</v>
      </c>
      <c r="C505" t="s">
        <v>499</v>
      </c>
      <c r="D505" s="2">
        <v>50.3</v>
      </c>
      <c r="E505" s="15">
        <v>35</v>
      </c>
      <c r="F505" s="14">
        <f>inventory[[#This Row],[Unit Cost]]*inventory[[#This Row],['# Units]]</f>
        <v>1760.5</v>
      </c>
      <c r="G505" s="8">
        <f>_xlfn.RANK.EQ(inventory[[#This Row],[Total Cost]],inventory[Total Cost],0)</f>
        <v>305</v>
      </c>
      <c r="H505" s="8">
        <f>SUMIFS(inventory['# Units],inventory[Rank],"&lt;="&amp;inventory[[#This Row],['#]])</f>
        <v>12294</v>
      </c>
      <c r="I505" s="9">
        <f>inventory[[#This Row],[c Units]]/MAX(inventory[c Units])</f>
        <v>0.14923887445677245</v>
      </c>
      <c r="J505" s="10">
        <f>SUMIFS(inventory[Total Cost],inventory[Rank],"&lt;="&amp;inventory[[#This Row],['#]])</f>
        <v>2302908.0999999987</v>
      </c>
      <c r="K505" s="9">
        <f>inventory[[#This Row],[c Cost]]/MAX(inventory[c Cost])</f>
        <v>0.86990640596990143</v>
      </c>
      <c r="L505" s="11" t="str">
        <f>IF(inventory[[#This Row],[c Units %]]&lt;=$O$7,$N$7,IF(inventory[[#This Row],[c Units %]]&lt;=$O$8,$N$8,$N$9))</f>
        <v>B</v>
      </c>
    </row>
    <row r="506" spans="2:12" x14ac:dyDescent="0.25">
      <c r="B506" s="1">
        <v>500</v>
      </c>
      <c r="C506" t="s">
        <v>500</v>
      </c>
      <c r="D506" s="2">
        <v>34.4</v>
      </c>
      <c r="E506" s="15">
        <v>10</v>
      </c>
      <c r="F506" s="14">
        <f>inventory[[#This Row],[Unit Cost]]*inventory[[#This Row],['# Units]]</f>
        <v>344</v>
      </c>
      <c r="G506" s="8">
        <f>_xlfn.RANK.EQ(inventory[[#This Row],[Total Cost]],inventory[Total Cost],0)</f>
        <v>799</v>
      </c>
      <c r="H506" s="8">
        <f>SUMIFS(inventory['# Units],inventory[Rank],"&lt;="&amp;inventory[[#This Row],['#]])</f>
        <v>12325</v>
      </c>
      <c r="I506" s="9">
        <f>inventory[[#This Row],[c Units]]/MAX(inventory[c Units])</f>
        <v>0.14961518852120712</v>
      </c>
      <c r="J506" s="10">
        <f>SUMIFS(inventory[Total Cost],inventory[Rank],"&lt;="&amp;inventory[[#This Row],['#]])</f>
        <v>2303757.4999999986</v>
      </c>
      <c r="K506" s="9">
        <f>inventory[[#This Row],[c Cost]]/MAX(inventory[c Cost])</f>
        <v>0.87022726050214727</v>
      </c>
      <c r="L506" s="11" t="str">
        <f>IF(inventory[[#This Row],[c Units %]]&lt;=$O$7,$N$7,IF(inventory[[#This Row],[c Units %]]&lt;=$O$8,$N$8,$N$9))</f>
        <v>B</v>
      </c>
    </row>
    <row r="507" spans="2:12" x14ac:dyDescent="0.25">
      <c r="B507" s="1">
        <v>501</v>
      </c>
      <c r="C507" t="s">
        <v>501</v>
      </c>
      <c r="D507" s="2">
        <v>48.3</v>
      </c>
      <c r="E507" s="15">
        <v>14</v>
      </c>
      <c r="F507" s="14">
        <f>inventory[[#This Row],[Unit Cost]]*inventory[[#This Row],['# Units]]</f>
        <v>676.19999999999993</v>
      </c>
      <c r="G507" s="8">
        <f>_xlfn.RANK.EQ(inventory[[#This Row],[Total Cost]],inventory[Total Cost],0)</f>
        <v>562</v>
      </c>
      <c r="H507" s="8">
        <f>SUMIFS(inventory['# Units],inventory[Rank],"&lt;="&amp;inventory[[#This Row],['#]])</f>
        <v>12356</v>
      </c>
      <c r="I507" s="9">
        <f>inventory[[#This Row],[c Units]]/MAX(inventory[c Units])</f>
        <v>0.14999150258564178</v>
      </c>
      <c r="J507" s="10">
        <f>SUMIFS(inventory[Total Cost],inventory[Rank],"&lt;="&amp;inventory[[#This Row],['#]])</f>
        <v>2304603.7999999984</v>
      </c>
      <c r="K507" s="9">
        <f>inventory[[#This Row],[c Cost]]/MAX(inventory[c Cost])</f>
        <v>0.87054694403245059</v>
      </c>
      <c r="L507" s="11" t="str">
        <f>IF(inventory[[#This Row],[c Units %]]&lt;=$O$7,$N$7,IF(inventory[[#This Row],[c Units %]]&lt;=$O$8,$N$8,$N$9))</f>
        <v>B</v>
      </c>
    </row>
    <row r="508" spans="2:12" x14ac:dyDescent="0.25">
      <c r="B508" s="1">
        <v>502</v>
      </c>
      <c r="C508" t="s">
        <v>502</v>
      </c>
      <c r="D508" s="2">
        <v>51.1</v>
      </c>
      <c r="E508" s="15">
        <v>15</v>
      </c>
      <c r="F508" s="14">
        <f>inventory[[#This Row],[Unit Cost]]*inventory[[#This Row],['# Units]]</f>
        <v>766.5</v>
      </c>
      <c r="G508" s="8">
        <f>_xlfn.RANK.EQ(inventory[[#This Row],[Total Cost]],inventory[Total Cost],0)</f>
        <v>528</v>
      </c>
      <c r="H508" s="8">
        <f>SUMIFS(inventory['# Units],inventory[Rank],"&lt;="&amp;inventory[[#This Row],['#]])</f>
        <v>12379</v>
      </c>
      <c r="I508" s="9">
        <f>inventory[[#This Row],[c Units]]/MAX(inventory[c Units])</f>
        <v>0.15027070334312559</v>
      </c>
      <c r="J508" s="10">
        <f>SUMIFS(inventory[Total Cost],inventory[Rank],"&lt;="&amp;inventory[[#This Row],['#]])</f>
        <v>2305447.8999999985</v>
      </c>
      <c r="K508" s="9">
        <f>inventory[[#This Row],[c Cost]]/MAX(inventory[c Cost])</f>
        <v>0.87086579652911744</v>
      </c>
      <c r="L508" s="11" t="str">
        <f>IF(inventory[[#This Row],[c Units %]]&lt;=$O$7,$N$7,IF(inventory[[#This Row],[c Units %]]&lt;=$O$8,$N$8,$N$9))</f>
        <v>B</v>
      </c>
    </row>
    <row r="509" spans="2:12" x14ac:dyDescent="0.25">
      <c r="B509" s="1">
        <v>503</v>
      </c>
      <c r="C509" t="s">
        <v>503</v>
      </c>
      <c r="D509" s="2">
        <v>49.1</v>
      </c>
      <c r="E509" s="15">
        <v>37</v>
      </c>
      <c r="F509" s="14">
        <f>inventory[[#This Row],[Unit Cost]]*inventory[[#This Row],['# Units]]</f>
        <v>1816.7</v>
      </c>
      <c r="G509" s="8">
        <f>_xlfn.RANK.EQ(inventory[[#This Row],[Total Cost]],inventory[Total Cost],0)</f>
        <v>300</v>
      </c>
      <c r="H509" s="8">
        <f>SUMIFS(inventory['# Units],inventory[Rank],"&lt;="&amp;inventory[[#This Row],['#]])</f>
        <v>12404</v>
      </c>
      <c r="I509" s="9">
        <f>inventory[[#This Row],[c Units]]/MAX(inventory[c Units])</f>
        <v>0.1505741824273471</v>
      </c>
      <c r="J509" s="10">
        <f>SUMIFS(inventory[Total Cost],inventory[Rank],"&lt;="&amp;inventory[[#This Row],['#]])</f>
        <v>2306287.8999999985</v>
      </c>
      <c r="K509" s="9">
        <f>inventory[[#This Row],[c Cost]]/MAX(inventory[c Cost])</f>
        <v>0.87118310028127965</v>
      </c>
      <c r="L509" s="11" t="str">
        <f>IF(inventory[[#This Row],[c Units %]]&lt;=$O$7,$N$7,IF(inventory[[#This Row],[c Units %]]&lt;=$O$8,$N$8,$N$9))</f>
        <v>B</v>
      </c>
    </row>
    <row r="510" spans="2:12" x14ac:dyDescent="0.25">
      <c r="B510" s="1">
        <v>504</v>
      </c>
      <c r="C510" t="s">
        <v>504</v>
      </c>
      <c r="D510" s="2">
        <v>47.4</v>
      </c>
      <c r="E510" s="15">
        <v>13</v>
      </c>
      <c r="F510" s="14">
        <f>inventory[[#This Row],[Unit Cost]]*inventory[[#This Row],['# Units]]</f>
        <v>616.19999999999993</v>
      </c>
      <c r="G510" s="8">
        <f>_xlfn.RANK.EQ(inventory[[#This Row],[Total Cost]],inventory[Total Cost],0)</f>
        <v>591</v>
      </c>
      <c r="H510" s="8">
        <f>SUMIFS(inventory['# Units],inventory[Rank],"&lt;="&amp;inventory[[#This Row],['#]])</f>
        <v>12428</v>
      </c>
      <c r="I510" s="9">
        <f>inventory[[#This Row],[c Units]]/MAX(inventory[c Units])</f>
        <v>0.15086552234819975</v>
      </c>
      <c r="J510" s="10">
        <f>SUMIFS(inventory[Total Cost],inventory[Rank],"&lt;="&amp;inventory[[#This Row],['#]])</f>
        <v>2307125.4999999986</v>
      </c>
      <c r="K510" s="9">
        <f>inventory[[#This Row],[c Cost]]/MAX(inventory[c Cost])</f>
        <v>0.87149949745129285</v>
      </c>
      <c r="L510" s="11" t="str">
        <f>IF(inventory[[#This Row],[c Units %]]&lt;=$O$7,$N$7,IF(inventory[[#This Row],[c Units %]]&lt;=$O$8,$N$8,$N$9))</f>
        <v>B</v>
      </c>
    </row>
    <row r="511" spans="2:12" x14ac:dyDescent="0.25">
      <c r="B511" s="1">
        <v>505</v>
      </c>
      <c r="C511" t="s">
        <v>505</v>
      </c>
      <c r="D511" s="2">
        <v>47.9</v>
      </c>
      <c r="E511" s="15">
        <v>5</v>
      </c>
      <c r="F511" s="14">
        <f>inventory[[#This Row],[Unit Cost]]*inventory[[#This Row],['# Units]]</f>
        <v>239.5</v>
      </c>
      <c r="G511" s="8">
        <f>_xlfn.RANK.EQ(inventory[[#This Row],[Total Cost]],inventory[Total Cost],0)</f>
        <v>955</v>
      </c>
      <c r="H511" s="8">
        <f>SUMIFS(inventory['# Units],inventory[Rank],"&lt;="&amp;inventory[[#This Row],['#]])</f>
        <v>12462</v>
      </c>
      <c r="I511" s="9">
        <f>inventory[[#This Row],[c Units]]/MAX(inventory[c Units])</f>
        <v>0.15127825390274102</v>
      </c>
      <c r="J511" s="10">
        <f>SUMIFS(inventory[Total Cost],inventory[Rank],"&lt;="&amp;inventory[[#This Row],['#]])</f>
        <v>2307955.0999999987</v>
      </c>
      <c r="K511" s="9">
        <f>inventory[[#This Row],[c Cost]]/MAX(inventory[c Cost])</f>
        <v>0.8718128726808092</v>
      </c>
      <c r="L511" s="11" t="str">
        <f>IF(inventory[[#This Row],[c Units %]]&lt;=$O$7,$N$7,IF(inventory[[#This Row],[c Units %]]&lt;=$O$8,$N$8,$N$9))</f>
        <v>B</v>
      </c>
    </row>
    <row r="512" spans="2:12" x14ac:dyDescent="0.25">
      <c r="B512" s="1">
        <v>506</v>
      </c>
      <c r="C512" t="s">
        <v>506</v>
      </c>
      <c r="D512" s="2">
        <v>46.7</v>
      </c>
      <c r="E512" s="15">
        <v>13</v>
      </c>
      <c r="F512" s="14">
        <f>inventory[[#This Row],[Unit Cost]]*inventory[[#This Row],['# Units]]</f>
        <v>607.1</v>
      </c>
      <c r="G512" s="8">
        <f>_xlfn.RANK.EQ(inventory[[#This Row],[Total Cost]],inventory[Total Cost],0)</f>
        <v>595</v>
      </c>
      <c r="H512" s="8">
        <f>SUMIFS(inventory['# Units],inventory[Rank],"&lt;="&amp;inventory[[#This Row],['#]])</f>
        <v>12473</v>
      </c>
      <c r="I512" s="9">
        <f>inventory[[#This Row],[c Units]]/MAX(inventory[c Units])</f>
        <v>0.15141178469979849</v>
      </c>
      <c r="J512" s="10">
        <f>SUMIFS(inventory[Total Cost],inventory[Rank],"&lt;="&amp;inventory[[#This Row],['#]])</f>
        <v>2308778.9999999986</v>
      </c>
      <c r="K512" s="9">
        <f>inventory[[#This Row],[c Cost]]/MAX(inventory[c Cost])</f>
        <v>0.87212409477772168</v>
      </c>
      <c r="L512" s="11" t="str">
        <f>IF(inventory[[#This Row],[c Units %]]&lt;=$O$7,$N$7,IF(inventory[[#This Row],[c Units %]]&lt;=$O$8,$N$8,$N$9))</f>
        <v>B</v>
      </c>
    </row>
    <row r="513" spans="2:12" x14ac:dyDescent="0.25">
      <c r="B513" s="1">
        <v>507</v>
      </c>
      <c r="C513" t="s">
        <v>507</v>
      </c>
      <c r="D513" s="2">
        <v>46.4</v>
      </c>
      <c r="E513" s="15">
        <v>21</v>
      </c>
      <c r="F513" s="14">
        <f>inventory[[#This Row],[Unit Cost]]*inventory[[#This Row],['# Units]]</f>
        <v>974.4</v>
      </c>
      <c r="G513" s="8">
        <f>_xlfn.RANK.EQ(inventory[[#This Row],[Total Cost]],inventory[Total Cost],0)</f>
        <v>468</v>
      </c>
      <c r="H513" s="8">
        <f>SUMIFS(inventory['# Units],inventory[Rank],"&lt;="&amp;inventory[[#This Row],['#]])</f>
        <v>12534</v>
      </c>
      <c r="I513" s="9">
        <f>inventory[[#This Row],[c Units]]/MAX(inventory[c Units])</f>
        <v>0.15215227366529899</v>
      </c>
      <c r="J513" s="10">
        <f>SUMIFS(inventory[Total Cost],inventory[Rank],"&lt;="&amp;inventory[[#This Row],['#]])</f>
        <v>2310424.5999999982</v>
      </c>
      <c r="K513" s="9">
        <f>inventory[[#This Row],[c Cost]]/MAX(inventory[c Cost])</f>
        <v>0.87274570793790973</v>
      </c>
      <c r="L513" s="11" t="str">
        <f>IF(inventory[[#This Row],[c Units %]]&lt;=$O$7,$N$7,IF(inventory[[#This Row],[c Units %]]&lt;=$O$8,$N$8,$N$9))</f>
        <v>B</v>
      </c>
    </row>
    <row r="514" spans="2:12" x14ac:dyDescent="0.25">
      <c r="B514" s="1">
        <v>508</v>
      </c>
      <c r="C514" t="s">
        <v>508</v>
      </c>
      <c r="D514" s="2">
        <v>49.3</v>
      </c>
      <c r="E514" s="15">
        <v>3</v>
      </c>
      <c r="F514" s="14">
        <f>inventory[[#This Row],[Unit Cost]]*inventory[[#This Row],['# Units]]</f>
        <v>147.89999999999998</v>
      </c>
      <c r="G514" s="8">
        <f>_xlfn.RANK.EQ(inventory[[#This Row],[Total Cost]],inventory[Total Cost],0)</f>
        <v>1149</v>
      </c>
      <c r="H514" s="8">
        <f>SUMIFS(inventory['# Units],inventory[Rank],"&lt;="&amp;inventory[[#This Row],['#]])</f>
        <v>12534</v>
      </c>
      <c r="I514" s="9">
        <f>inventory[[#This Row],[c Units]]/MAX(inventory[c Units])</f>
        <v>0.15215227366529899</v>
      </c>
      <c r="J514" s="10">
        <f>SUMIFS(inventory[Total Cost],inventory[Rank],"&lt;="&amp;inventory[[#This Row],['#]])</f>
        <v>2310424.5999999982</v>
      </c>
      <c r="K514" s="9">
        <f>inventory[[#This Row],[c Cost]]/MAX(inventory[c Cost])</f>
        <v>0.87274570793790973</v>
      </c>
      <c r="L514" s="11" t="str">
        <f>IF(inventory[[#This Row],[c Units %]]&lt;=$O$7,$N$7,IF(inventory[[#This Row],[c Units %]]&lt;=$O$8,$N$8,$N$9))</f>
        <v>B</v>
      </c>
    </row>
    <row r="515" spans="2:12" x14ac:dyDescent="0.25">
      <c r="B515" s="1">
        <v>509</v>
      </c>
      <c r="C515" t="s">
        <v>509</v>
      </c>
      <c r="D515" s="2">
        <v>47.5</v>
      </c>
      <c r="E515" s="15">
        <v>5</v>
      </c>
      <c r="F515" s="14">
        <f>inventory[[#This Row],[Unit Cost]]*inventory[[#This Row],['# Units]]</f>
        <v>237.5</v>
      </c>
      <c r="G515" s="8">
        <f>_xlfn.RANK.EQ(inventory[[#This Row],[Total Cost]],inventory[Total Cost],0)</f>
        <v>962</v>
      </c>
      <c r="H515" s="8">
        <f>SUMIFS(inventory['# Units],inventory[Rank],"&lt;="&amp;inventory[[#This Row],['#]])</f>
        <v>12609</v>
      </c>
      <c r="I515" s="9">
        <f>inventory[[#This Row],[c Units]]/MAX(inventory[c Units])</f>
        <v>0.15306271091796353</v>
      </c>
      <c r="J515" s="10">
        <f>SUMIFS(inventory[Total Cost],inventory[Rank],"&lt;="&amp;inventory[[#This Row],['#]])</f>
        <v>2311242.0999999982</v>
      </c>
      <c r="K515" s="9">
        <f>inventory[[#This Row],[c Cost]]/MAX(inventory[c Cost])</f>
        <v>0.87305451248242472</v>
      </c>
      <c r="L515" s="11" t="str">
        <f>IF(inventory[[#This Row],[c Units %]]&lt;=$O$7,$N$7,IF(inventory[[#This Row],[c Units %]]&lt;=$O$8,$N$8,$N$9))</f>
        <v>B</v>
      </c>
    </row>
    <row r="516" spans="2:12" x14ac:dyDescent="0.25">
      <c r="B516" s="1">
        <v>510</v>
      </c>
      <c r="C516" t="s">
        <v>510</v>
      </c>
      <c r="D516" s="2">
        <v>47.6</v>
      </c>
      <c r="E516" s="15">
        <v>21</v>
      </c>
      <c r="F516" s="14">
        <f>inventory[[#This Row],[Unit Cost]]*inventory[[#This Row],['# Units]]</f>
        <v>999.6</v>
      </c>
      <c r="G516" s="8">
        <f>_xlfn.RANK.EQ(inventory[[#This Row],[Total Cost]],inventory[Total Cost],0)</f>
        <v>462</v>
      </c>
      <c r="H516" s="8">
        <f>SUMIFS(inventory['# Units],inventory[Rank],"&lt;="&amp;inventory[[#This Row],['#]])</f>
        <v>12633</v>
      </c>
      <c r="I516" s="9">
        <f>inventory[[#This Row],[c Units]]/MAX(inventory[c Units])</f>
        <v>0.15335405083881617</v>
      </c>
      <c r="J516" s="10">
        <f>SUMIFS(inventory[Total Cost],inventory[Rank],"&lt;="&amp;inventory[[#This Row],['#]])</f>
        <v>2312055.6999999983</v>
      </c>
      <c r="K516" s="9">
        <f>inventory[[#This Row],[c Cost]]/MAX(inventory[c Cost])</f>
        <v>0.87336184383094762</v>
      </c>
      <c r="L516" s="11" t="str">
        <f>IF(inventory[[#This Row],[c Units %]]&lt;=$O$7,$N$7,IF(inventory[[#This Row],[c Units %]]&lt;=$O$8,$N$8,$N$9))</f>
        <v>B</v>
      </c>
    </row>
    <row r="517" spans="2:12" x14ac:dyDescent="0.25">
      <c r="B517" s="1">
        <v>511</v>
      </c>
      <c r="C517" t="s">
        <v>511</v>
      </c>
      <c r="D517" s="2">
        <v>47.8</v>
      </c>
      <c r="E517" s="15">
        <v>14</v>
      </c>
      <c r="F517" s="14">
        <f>inventory[[#This Row],[Unit Cost]]*inventory[[#This Row],['# Units]]</f>
        <v>669.19999999999993</v>
      </c>
      <c r="G517" s="8">
        <f>_xlfn.RANK.EQ(inventory[[#This Row],[Total Cost]],inventory[Total Cost],0)</f>
        <v>567</v>
      </c>
      <c r="H517" s="8">
        <f>SUMIFS(inventory['# Units],inventory[Rank],"&lt;="&amp;inventory[[#This Row],['#]])</f>
        <v>12663</v>
      </c>
      <c r="I517" s="9">
        <f>inventory[[#This Row],[c Units]]/MAX(inventory[c Units])</f>
        <v>0.153718225739882</v>
      </c>
      <c r="J517" s="10">
        <f>SUMIFS(inventory[Total Cost],inventory[Rank],"&lt;="&amp;inventory[[#This Row],['#]])</f>
        <v>2312865.6999999983</v>
      </c>
      <c r="K517" s="9">
        <f>inventory[[#This Row],[c Cost]]/MAX(inventory[c Cost])</f>
        <v>0.87366781530624682</v>
      </c>
      <c r="L517" s="11" t="str">
        <f>IF(inventory[[#This Row],[c Units %]]&lt;=$O$7,$N$7,IF(inventory[[#This Row],[c Units %]]&lt;=$O$8,$N$8,$N$9))</f>
        <v>B</v>
      </c>
    </row>
    <row r="518" spans="2:12" x14ac:dyDescent="0.25">
      <c r="B518" s="1">
        <v>512</v>
      </c>
      <c r="C518" t="s">
        <v>512</v>
      </c>
      <c r="D518" s="2">
        <v>46.9</v>
      </c>
      <c r="E518" s="15">
        <v>12</v>
      </c>
      <c r="F518" s="14">
        <f>inventory[[#This Row],[Unit Cost]]*inventory[[#This Row],['# Units]]</f>
        <v>562.79999999999995</v>
      </c>
      <c r="G518" s="8">
        <f>_xlfn.RANK.EQ(inventory[[#This Row],[Total Cost]],inventory[Total Cost],0)</f>
        <v>618</v>
      </c>
      <c r="H518" s="8">
        <f>SUMIFS(inventory['# Units],inventory[Rank],"&lt;="&amp;inventory[[#This Row],['#]])</f>
        <v>12704</v>
      </c>
      <c r="I518" s="9">
        <f>inventory[[#This Row],[c Units]]/MAX(inventory[c Units])</f>
        <v>0.1542159314380053</v>
      </c>
      <c r="J518" s="10">
        <f>SUMIFS(inventory[Total Cost],inventory[Rank],"&lt;="&amp;inventory[[#This Row],['#]])</f>
        <v>2313673.3999999985</v>
      </c>
      <c r="K518" s="9">
        <f>inventory[[#This Row],[c Cost]]/MAX(inventory[c Cost])</f>
        <v>0.87397291797365328</v>
      </c>
      <c r="L518" s="11" t="str">
        <f>IF(inventory[[#This Row],[c Units %]]&lt;=$O$7,$N$7,IF(inventory[[#This Row],[c Units %]]&lt;=$O$8,$N$8,$N$9))</f>
        <v>B</v>
      </c>
    </row>
    <row r="519" spans="2:12" x14ac:dyDescent="0.25">
      <c r="B519" s="1">
        <v>513</v>
      </c>
      <c r="C519" t="s">
        <v>513</v>
      </c>
      <c r="D519" s="2">
        <v>37</v>
      </c>
      <c r="E519" s="15">
        <v>4</v>
      </c>
      <c r="F519" s="14">
        <f>inventory[[#This Row],[Unit Cost]]*inventory[[#This Row],['# Units]]</f>
        <v>148</v>
      </c>
      <c r="G519" s="8">
        <f>_xlfn.RANK.EQ(inventory[[#This Row],[Total Cost]],inventory[Total Cost],0)</f>
        <v>1147</v>
      </c>
      <c r="H519" s="8">
        <f>SUMIFS(inventory['# Units],inventory[Rank],"&lt;="&amp;inventory[[#This Row],['#]])</f>
        <v>12733</v>
      </c>
      <c r="I519" s="9">
        <f>inventory[[#This Row],[c Units]]/MAX(inventory[c Units])</f>
        <v>0.15456796717570226</v>
      </c>
      <c r="J519" s="10">
        <f>SUMIFS(inventory[Total Cost],inventory[Rank],"&lt;="&amp;inventory[[#This Row],['#]])</f>
        <v>2314479.5999999987</v>
      </c>
      <c r="K519" s="9">
        <f>inventory[[#This Row],[c Cost]]/MAX(inventory[c Cost])</f>
        <v>0.87427745402721668</v>
      </c>
      <c r="L519" s="11" t="str">
        <f>IF(inventory[[#This Row],[c Units %]]&lt;=$O$7,$N$7,IF(inventory[[#This Row],[c Units %]]&lt;=$O$8,$N$8,$N$9))</f>
        <v>B</v>
      </c>
    </row>
    <row r="520" spans="2:12" x14ac:dyDescent="0.25">
      <c r="B520" s="1">
        <v>514</v>
      </c>
      <c r="C520" t="s">
        <v>514</v>
      </c>
      <c r="D520" s="2">
        <v>47.3</v>
      </c>
      <c r="E520" s="15">
        <v>19</v>
      </c>
      <c r="F520" s="14">
        <f>inventory[[#This Row],[Unit Cost]]*inventory[[#This Row],['# Units]]</f>
        <v>898.69999999999993</v>
      </c>
      <c r="G520" s="8">
        <f>_xlfn.RANK.EQ(inventory[[#This Row],[Total Cost]],inventory[Total Cost],0)</f>
        <v>486</v>
      </c>
      <c r="H520" s="8">
        <f>SUMIFS(inventory['# Units],inventory[Rank],"&lt;="&amp;inventory[[#This Row],['#]])</f>
        <v>12778</v>
      </c>
      <c r="I520" s="9">
        <f>inventory[[#This Row],[c Units]]/MAX(inventory[c Units])</f>
        <v>0.15511422952730097</v>
      </c>
      <c r="J520" s="10">
        <f>SUMIFS(inventory[Total Cost],inventory[Rank],"&lt;="&amp;inventory[[#This Row],['#]])</f>
        <v>2316079.5999999987</v>
      </c>
      <c r="K520" s="9">
        <f>inventory[[#This Row],[c Cost]]/MAX(inventory[c Cost])</f>
        <v>0.87488184212657327</v>
      </c>
      <c r="L520" s="11" t="str">
        <f>IF(inventory[[#This Row],[c Units %]]&lt;=$O$7,$N$7,IF(inventory[[#This Row],[c Units %]]&lt;=$O$8,$N$8,$N$9))</f>
        <v>B</v>
      </c>
    </row>
    <row r="521" spans="2:12" x14ac:dyDescent="0.25">
      <c r="B521" s="1">
        <v>515</v>
      </c>
      <c r="C521" t="s">
        <v>515</v>
      </c>
      <c r="D521" s="2">
        <v>45</v>
      </c>
      <c r="E521" s="15">
        <v>22</v>
      </c>
      <c r="F521" s="14">
        <f>inventory[[#This Row],[Unit Cost]]*inventory[[#This Row],['# Units]]</f>
        <v>990</v>
      </c>
      <c r="G521" s="8">
        <f>_xlfn.RANK.EQ(inventory[[#This Row],[Total Cost]],inventory[Total Cost],0)</f>
        <v>465</v>
      </c>
      <c r="H521" s="8">
        <f>SUMIFS(inventory['# Units],inventory[Rank],"&lt;="&amp;inventory[[#This Row],['#]])</f>
        <v>12778</v>
      </c>
      <c r="I521" s="9">
        <f>inventory[[#This Row],[c Units]]/MAX(inventory[c Units])</f>
        <v>0.15511422952730097</v>
      </c>
      <c r="J521" s="10">
        <f>SUMIFS(inventory[Total Cost],inventory[Rank],"&lt;="&amp;inventory[[#This Row],['#]])</f>
        <v>2316079.5999999987</v>
      </c>
      <c r="K521" s="9">
        <f>inventory[[#This Row],[c Cost]]/MAX(inventory[c Cost])</f>
        <v>0.87488184212657327</v>
      </c>
      <c r="L521" s="11" t="str">
        <f>IF(inventory[[#This Row],[c Units %]]&lt;=$O$7,$N$7,IF(inventory[[#This Row],[c Units %]]&lt;=$O$8,$N$8,$N$9))</f>
        <v>B</v>
      </c>
    </row>
    <row r="522" spans="2:12" x14ac:dyDescent="0.25">
      <c r="B522" s="1">
        <v>516</v>
      </c>
      <c r="C522" t="s">
        <v>516</v>
      </c>
      <c r="D522" s="2">
        <v>40.700000000000003</v>
      </c>
      <c r="E522" s="15">
        <v>5</v>
      </c>
      <c r="F522" s="14">
        <f>inventory[[#This Row],[Unit Cost]]*inventory[[#This Row],['# Units]]</f>
        <v>203.5</v>
      </c>
      <c r="G522" s="8">
        <f>_xlfn.RANK.EQ(inventory[[#This Row],[Total Cost]],inventory[Total Cost],0)</f>
        <v>1020</v>
      </c>
      <c r="H522" s="8">
        <f>SUMIFS(inventory['# Units],inventory[Rank],"&lt;="&amp;inventory[[#This Row],['#]])</f>
        <v>12835</v>
      </c>
      <c r="I522" s="9">
        <f>inventory[[#This Row],[c Units]]/MAX(inventory[c Units])</f>
        <v>0.15580616183932602</v>
      </c>
      <c r="J522" s="10">
        <f>SUMIFS(inventory[Total Cost],inventory[Rank],"&lt;="&amp;inventory[[#This Row],['#]])</f>
        <v>2317675.5999999987</v>
      </c>
      <c r="K522" s="9">
        <f>inventory[[#This Row],[c Cost]]/MAX(inventory[c Cost])</f>
        <v>0.87548471925568139</v>
      </c>
      <c r="L522" s="11" t="str">
        <f>IF(inventory[[#This Row],[c Units %]]&lt;=$O$7,$N$7,IF(inventory[[#This Row],[c Units %]]&lt;=$O$8,$N$8,$N$9))</f>
        <v>B</v>
      </c>
    </row>
    <row r="523" spans="2:12" x14ac:dyDescent="0.25">
      <c r="B523" s="1">
        <v>517</v>
      </c>
      <c r="C523" t="s">
        <v>517</v>
      </c>
      <c r="D523" s="2">
        <v>46.4</v>
      </c>
      <c r="E523" s="15">
        <v>12</v>
      </c>
      <c r="F523" s="14">
        <f>inventory[[#This Row],[Unit Cost]]*inventory[[#This Row],['# Units]]</f>
        <v>556.79999999999995</v>
      </c>
      <c r="G523" s="8">
        <f>_xlfn.RANK.EQ(inventory[[#This Row],[Total Cost]],inventory[Total Cost],0)</f>
        <v>622</v>
      </c>
      <c r="H523" s="8">
        <f>SUMIFS(inventory['# Units],inventory[Rank],"&lt;="&amp;inventory[[#This Row],['#]])</f>
        <v>12835</v>
      </c>
      <c r="I523" s="9">
        <f>inventory[[#This Row],[c Units]]/MAX(inventory[c Units])</f>
        <v>0.15580616183932602</v>
      </c>
      <c r="J523" s="10">
        <f>SUMIFS(inventory[Total Cost],inventory[Rank],"&lt;="&amp;inventory[[#This Row],['#]])</f>
        <v>2317675.5999999987</v>
      </c>
      <c r="K523" s="9">
        <f>inventory[[#This Row],[c Cost]]/MAX(inventory[c Cost])</f>
        <v>0.87548471925568139</v>
      </c>
      <c r="L523" s="11" t="str">
        <f>IF(inventory[[#This Row],[c Units %]]&lt;=$O$7,$N$7,IF(inventory[[#This Row],[c Units %]]&lt;=$O$8,$N$8,$N$9))</f>
        <v>B</v>
      </c>
    </row>
    <row r="524" spans="2:12" x14ac:dyDescent="0.25">
      <c r="B524" s="1">
        <v>518</v>
      </c>
      <c r="C524" t="s">
        <v>518</v>
      </c>
      <c r="D524" s="2">
        <v>48.4</v>
      </c>
      <c r="E524" s="15">
        <v>17</v>
      </c>
      <c r="F524" s="14">
        <f>inventory[[#This Row],[Unit Cost]]*inventory[[#This Row],['# Units]]</f>
        <v>822.8</v>
      </c>
      <c r="G524" s="8">
        <f>_xlfn.RANK.EQ(inventory[[#This Row],[Total Cost]],inventory[Total Cost],0)</f>
        <v>507</v>
      </c>
      <c r="H524" s="8">
        <f>SUMIFS(inventory['# Units],inventory[Rank],"&lt;="&amp;inventory[[#This Row],['#]])</f>
        <v>12847</v>
      </c>
      <c r="I524" s="9">
        <f>inventory[[#This Row],[c Units]]/MAX(inventory[c Units])</f>
        <v>0.15595183179975236</v>
      </c>
      <c r="J524" s="10">
        <f>SUMIFS(inventory[Total Cost],inventory[Rank],"&lt;="&amp;inventory[[#This Row],['#]])</f>
        <v>2318466.3999999985</v>
      </c>
      <c r="K524" s="9">
        <f>inventory[[#This Row],[c Cost]]/MAX(inventory[c Cost])</f>
        <v>0.87578343807378833</v>
      </c>
      <c r="L524" s="11" t="str">
        <f>IF(inventory[[#This Row],[c Units %]]&lt;=$O$7,$N$7,IF(inventory[[#This Row],[c Units %]]&lt;=$O$8,$N$8,$N$9))</f>
        <v>B</v>
      </c>
    </row>
    <row r="525" spans="2:12" x14ac:dyDescent="0.25">
      <c r="B525" s="1">
        <v>519</v>
      </c>
      <c r="C525" t="s">
        <v>519</v>
      </c>
      <c r="D525" s="2">
        <v>48.9</v>
      </c>
      <c r="E525" s="15">
        <v>27</v>
      </c>
      <c r="F525" s="14">
        <f>inventory[[#This Row],[Unit Cost]]*inventory[[#This Row],['# Units]]</f>
        <v>1320.3</v>
      </c>
      <c r="G525" s="8">
        <f>_xlfn.RANK.EQ(inventory[[#This Row],[Total Cost]],inventory[Total Cost],0)</f>
        <v>391</v>
      </c>
      <c r="H525" s="8">
        <f>SUMIFS(inventory['# Units],inventory[Rank],"&lt;="&amp;inventory[[#This Row],['#]])</f>
        <v>12858</v>
      </c>
      <c r="I525" s="9">
        <f>inventory[[#This Row],[c Units]]/MAX(inventory[c Units])</f>
        <v>0.15608536259680983</v>
      </c>
      <c r="J525" s="10">
        <f>SUMIFS(inventory[Total Cost],inventory[Rank],"&lt;="&amp;inventory[[#This Row],['#]])</f>
        <v>2319256.1999999983</v>
      </c>
      <c r="K525" s="9">
        <f>inventory[[#This Row],[c Cost]]/MAX(inventory[c Cost])</f>
        <v>0.87608177914933316</v>
      </c>
      <c r="L525" s="11" t="str">
        <f>IF(inventory[[#This Row],[c Units %]]&lt;=$O$7,$N$7,IF(inventory[[#This Row],[c Units %]]&lt;=$O$8,$N$8,$N$9))</f>
        <v>B</v>
      </c>
    </row>
    <row r="526" spans="2:12" x14ac:dyDescent="0.25">
      <c r="B526" s="1">
        <v>520</v>
      </c>
      <c r="C526" t="s">
        <v>520</v>
      </c>
      <c r="D526" s="2">
        <v>48.4</v>
      </c>
      <c r="E526" s="15">
        <v>28</v>
      </c>
      <c r="F526" s="14">
        <f>inventory[[#This Row],[Unit Cost]]*inventory[[#This Row],['# Units]]</f>
        <v>1355.2</v>
      </c>
      <c r="G526" s="8">
        <f>_xlfn.RANK.EQ(inventory[[#This Row],[Total Cost]],inventory[Total Cost],0)</f>
        <v>384</v>
      </c>
      <c r="H526" s="8">
        <f>SUMIFS(inventory['# Units],inventory[Rank],"&lt;="&amp;inventory[[#This Row],['#]])</f>
        <v>12904</v>
      </c>
      <c r="I526" s="9">
        <f>inventory[[#This Row],[c Units]]/MAX(inventory[c Units])</f>
        <v>0.15664376411177741</v>
      </c>
      <c r="J526" s="10">
        <f>SUMIFS(inventory[Total Cost],inventory[Rank],"&lt;="&amp;inventory[[#This Row],['#]])</f>
        <v>2320042.7999999984</v>
      </c>
      <c r="K526" s="9">
        <f>inventory[[#This Row],[c Cost]]/MAX(inventory[c Cost])</f>
        <v>0.87637891144867941</v>
      </c>
      <c r="L526" s="11" t="str">
        <f>IF(inventory[[#This Row],[c Units %]]&lt;=$O$7,$N$7,IF(inventory[[#This Row],[c Units %]]&lt;=$O$8,$N$8,$N$9))</f>
        <v>B</v>
      </c>
    </row>
    <row r="527" spans="2:12" x14ac:dyDescent="0.25">
      <c r="B527" s="1">
        <v>521</v>
      </c>
      <c r="C527" t="s">
        <v>521</v>
      </c>
      <c r="D527" s="2">
        <v>45.7</v>
      </c>
      <c r="E527" s="15">
        <v>28</v>
      </c>
      <c r="F527" s="14">
        <f>inventory[[#This Row],[Unit Cost]]*inventory[[#This Row],['# Units]]</f>
        <v>1279.6000000000001</v>
      </c>
      <c r="G527" s="8">
        <f>_xlfn.RANK.EQ(inventory[[#This Row],[Total Cost]],inventory[Total Cost],0)</f>
        <v>398</v>
      </c>
      <c r="H527" s="8">
        <f>SUMIFS(inventory['# Units],inventory[Rank],"&lt;="&amp;inventory[[#This Row],['#]])</f>
        <v>12984</v>
      </c>
      <c r="I527" s="9">
        <f>inventory[[#This Row],[c Units]]/MAX(inventory[c Units])</f>
        <v>0.15761489718128627</v>
      </c>
      <c r="J527" s="10">
        <f>SUMIFS(inventory[Total Cost],inventory[Rank],"&lt;="&amp;inventory[[#This Row],['#]])</f>
        <v>2320826.7999999984</v>
      </c>
      <c r="K527" s="9">
        <f>inventory[[#This Row],[c Cost]]/MAX(inventory[c Cost])</f>
        <v>0.87667506161736408</v>
      </c>
      <c r="L527" s="11" t="str">
        <f>IF(inventory[[#This Row],[c Units %]]&lt;=$O$7,$N$7,IF(inventory[[#This Row],[c Units %]]&lt;=$O$8,$N$8,$N$9))</f>
        <v>B</v>
      </c>
    </row>
    <row r="528" spans="2:12" x14ac:dyDescent="0.25">
      <c r="B528" s="1">
        <v>522</v>
      </c>
      <c r="C528" t="s">
        <v>522</v>
      </c>
      <c r="D528" s="2">
        <v>48.5</v>
      </c>
      <c r="E528" s="15">
        <v>30</v>
      </c>
      <c r="F528" s="14">
        <f>inventory[[#This Row],[Unit Cost]]*inventory[[#This Row],['# Units]]</f>
        <v>1455</v>
      </c>
      <c r="G528" s="8">
        <f>_xlfn.RANK.EQ(inventory[[#This Row],[Total Cost]],inventory[Total Cost],0)</f>
        <v>364</v>
      </c>
      <c r="H528" s="8">
        <f>SUMIFS(inventory['# Units],inventory[Rank],"&lt;="&amp;inventory[[#This Row],['#]])</f>
        <v>13003</v>
      </c>
      <c r="I528" s="9">
        <f>inventory[[#This Row],[c Units]]/MAX(inventory[c Units])</f>
        <v>0.15784554128529463</v>
      </c>
      <c r="J528" s="10">
        <f>SUMIFS(inventory[Total Cost],inventory[Rank],"&lt;="&amp;inventory[[#This Row],['#]])</f>
        <v>2321609.5999999982</v>
      </c>
      <c r="K528" s="9">
        <f>inventory[[#This Row],[c Cost]]/MAX(inventory[c Cost])</f>
        <v>0.87697075849497419</v>
      </c>
      <c r="L528" s="11" t="str">
        <f>IF(inventory[[#This Row],[c Units %]]&lt;=$O$7,$N$7,IF(inventory[[#This Row],[c Units %]]&lt;=$O$8,$N$8,$N$9))</f>
        <v>B</v>
      </c>
    </row>
    <row r="529" spans="2:12" x14ac:dyDescent="0.25">
      <c r="B529" s="1">
        <v>523</v>
      </c>
      <c r="C529" t="s">
        <v>523</v>
      </c>
      <c r="D529" s="2">
        <v>44.9</v>
      </c>
      <c r="E529" s="15">
        <v>23</v>
      </c>
      <c r="F529" s="14">
        <f>inventory[[#This Row],[Unit Cost]]*inventory[[#This Row],['# Units]]</f>
        <v>1032.7</v>
      </c>
      <c r="G529" s="8">
        <f>_xlfn.RANK.EQ(inventory[[#This Row],[Total Cost]],inventory[Total Cost],0)</f>
        <v>454</v>
      </c>
      <c r="H529" s="8">
        <f>SUMIFS(inventory['# Units],inventory[Rank],"&lt;="&amp;inventory[[#This Row],['#]])</f>
        <v>13067</v>
      </c>
      <c r="I529" s="9">
        <f>inventory[[#This Row],[c Units]]/MAX(inventory[c Units])</f>
        <v>0.1586224477409017</v>
      </c>
      <c r="J529" s="10">
        <f>SUMIFS(inventory[Total Cost],inventory[Rank],"&lt;="&amp;inventory[[#This Row],['#]])</f>
        <v>2322390.399999998</v>
      </c>
      <c r="K529" s="9">
        <f>inventory[[#This Row],[c Cost]]/MAX(inventory[c Cost])</f>
        <v>0.87726569988746017</v>
      </c>
      <c r="L529" s="11" t="str">
        <f>IF(inventory[[#This Row],[c Units %]]&lt;=$O$7,$N$7,IF(inventory[[#This Row],[c Units %]]&lt;=$O$8,$N$8,$N$9))</f>
        <v>B</v>
      </c>
    </row>
    <row r="530" spans="2:12" x14ac:dyDescent="0.25">
      <c r="B530" s="1">
        <v>524</v>
      </c>
      <c r="C530" t="s">
        <v>524</v>
      </c>
      <c r="D530" s="2">
        <v>43.2</v>
      </c>
      <c r="E530" s="15">
        <v>17</v>
      </c>
      <c r="F530" s="14">
        <f>inventory[[#This Row],[Unit Cost]]*inventory[[#This Row],['# Units]]</f>
        <v>734.40000000000009</v>
      </c>
      <c r="G530" s="8">
        <f>_xlfn.RANK.EQ(inventory[[#This Row],[Total Cost]],inventory[Total Cost],0)</f>
        <v>537</v>
      </c>
      <c r="H530" s="8">
        <f>SUMIFS(inventory['# Units],inventory[Rank],"&lt;="&amp;inventory[[#This Row],['#]])</f>
        <v>13075</v>
      </c>
      <c r="I530" s="9">
        <f>inventory[[#This Row],[c Units]]/MAX(inventory[c Units])</f>
        <v>0.15871956104785259</v>
      </c>
      <c r="J530" s="10">
        <f>SUMIFS(inventory[Total Cost],inventory[Rank],"&lt;="&amp;inventory[[#This Row],['#]])</f>
        <v>2323169.5999999982</v>
      </c>
      <c r="K530" s="9">
        <f>inventory[[#This Row],[c Cost]]/MAX(inventory[c Cost])</f>
        <v>0.87756003689184692</v>
      </c>
      <c r="L530" s="11" t="str">
        <f>IF(inventory[[#This Row],[c Units %]]&lt;=$O$7,$N$7,IF(inventory[[#This Row],[c Units %]]&lt;=$O$8,$N$8,$N$9))</f>
        <v>B</v>
      </c>
    </row>
    <row r="531" spans="2:12" x14ac:dyDescent="0.25">
      <c r="B531" s="1">
        <v>525</v>
      </c>
      <c r="C531" t="s">
        <v>525</v>
      </c>
      <c r="D531" s="2">
        <v>43.6</v>
      </c>
      <c r="E531" s="15">
        <v>9</v>
      </c>
      <c r="F531" s="14">
        <f>inventory[[#This Row],[Unit Cost]]*inventory[[#This Row],['# Units]]</f>
        <v>392.40000000000003</v>
      </c>
      <c r="G531" s="8">
        <f>_xlfn.RANK.EQ(inventory[[#This Row],[Total Cost]],inventory[Total Cost],0)</f>
        <v>750</v>
      </c>
      <c r="H531" s="8">
        <f>SUMIFS(inventory['# Units],inventory[Rank],"&lt;="&amp;inventory[[#This Row],['#]])</f>
        <v>13092</v>
      </c>
      <c r="I531" s="9">
        <f>inventory[[#This Row],[c Units]]/MAX(inventory[c Units])</f>
        <v>0.15892592682512321</v>
      </c>
      <c r="J531" s="10">
        <f>SUMIFS(inventory[Total Cost],inventory[Rank],"&lt;="&amp;inventory[[#This Row],['#]])</f>
        <v>2323948.1999999983</v>
      </c>
      <c r="K531" s="9">
        <f>inventory[[#This Row],[c Cost]]/MAX(inventory[c Cost])</f>
        <v>0.87785414725069633</v>
      </c>
      <c r="L531" s="11" t="str">
        <f>IF(inventory[[#This Row],[c Units %]]&lt;=$O$7,$N$7,IF(inventory[[#This Row],[c Units %]]&lt;=$O$8,$N$8,$N$9))</f>
        <v>B</v>
      </c>
    </row>
    <row r="532" spans="2:12" x14ac:dyDescent="0.25">
      <c r="B532" s="1">
        <v>526</v>
      </c>
      <c r="C532" t="s">
        <v>526</v>
      </c>
      <c r="D532" s="2">
        <v>46</v>
      </c>
      <c r="E532" s="15">
        <v>15</v>
      </c>
      <c r="F532" s="14">
        <f>inventory[[#This Row],[Unit Cost]]*inventory[[#This Row],['# Units]]</f>
        <v>690</v>
      </c>
      <c r="G532" s="8">
        <f>_xlfn.RANK.EQ(inventory[[#This Row],[Total Cost]],inventory[Total Cost],0)</f>
        <v>555</v>
      </c>
      <c r="H532" s="8">
        <f>SUMIFS(inventory['# Units],inventory[Rank],"&lt;="&amp;inventory[[#This Row],['#]])</f>
        <v>13123</v>
      </c>
      <c r="I532" s="9">
        <f>inventory[[#This Row],[c Units]]/MAX(inventory[c Units])</f>
        <v>0.15930224088955788</v>
      </c>
      <c r="J532" s="10">
        <f>SUMIFS(inventory[Total Cost],inventory[Rank],"&lt;="&amp;inventory[[#This Row],['#]])</f>
        <v>2324723.1999999983</v>
      </c>
      <c r="K532" s="9">
        <f>inventory[[#This Row],[c Cost]]/MAX(inventory[c Cost])</f>
        <v>0.87814689773632215</v>
      </c>
      <c r="L532" s="11" t="str">
        <f>IF(inventory[[#This Row],[c Units %]]&lt;=$O$7,$N$7,IF(inventory[[#This Row],[c Units %]]&lt;=$O$8,$N$8,$N$9))</f>
        <v>B</v>
      </c>
    </row>
    <row r="533" spans="2:12" x14ac:dyDescent="0.25">
      <c r="B533" s="1">
        <v>527</v>
      </c>
      <c r="C533" t="s">
        <v>527</v>
      </c>
      <c r="D533" s="2">
        <v>46.7</v>
      </c>
      <c r="E533" s="15">
        <v>39</v>
      </c>
      <c r="F533" s="14">
        <f>inventory[[#This Row],[Unit Cost]]*inventory[[#This Row],['# Units]]</f>
        <v>1821.3000000000002</v>
      </c>
      <c r="G533" s="8">
        <f>_xlfn.RANK.EQ(inventory[[#This Row],[Total Cost]],inventory[Total Cost],0)</f>
        <v>298</v>
      </c>
      <c r="H533" s="8">
        <f>SUMIFS(inventory['# Units],inventory[Rank],"&lt;="&amp;inventory[[#This Row],['#]])</f>
        <v>13141</v>
      </c>
      <c r="I533" s="9">
        <f>inventory[[#This Row],[c Units]]/MAX(inventory[c Units])</f>
        <v>0.15952074583019737</v>
      </c>
      <c r="J533" s="10">
        <f>SUMIFS(inventory[Total Cost],inventory[Rank],"&lt;="&amp;inventory[[#This Row],['#]])</f>
        <v>2325491.7999999984</v>
      </c>
      <c r="K533" s="9">
        <f>inventory[[#This Row],[c Cost]]/MAX(inventory[c Cost])</f>
        <v>0.87843723066955059</v>
      </c>
      <c r="L533" s="11" t="str">
        <f>IF(inventory[[#This Row],[c Units %]]&lt;=$O$7,$N$7,IF(inventory[[#This Row],[c Units %]]&lt;=$O$8,$N$8,$N$9))</f>
        <v>B</v>
      </c>
    </row>
    <row r="534" spans="2:12" x14ac:dyDescent="0.25">
      <c r="B534" s="1">
        <v>528</v>
      </c>
      <c r="C534" t="s">
        <v>528</v>
      </c>
      <c r="D534" s="2">
        <v>46</v>
      </c>
      <c r="E534" s="15">
        <v>20</v>
      </c>
      <c r="F534" s="14">
        <f>inventory[[#This Row],[Unit Cost]]*inventory[[#This Row],['# Units]]</f>
        <v>920</v>
      </c>
      <c r="G534" s="8">
        <f>_xlfn.RANK.EQ(inventory[[#This Row],[Total Cost]],inventory[Total Cost],0)</f>
        <v>483</v>
      </c>
      <c r="H534" s="8">
        <f>SUMIFS(inventory['# Units],inventory[Rank],"&lt;="&amp;inventory[[#This Row],['#]])</f>
        <v>13156</v>
      </c>
      <c r="I534" s="9">
        <f>inventory[[#This Row],[c Units]]/MAX(inventory[c Units])</f>
        <v>0.15970283328073029</v>
      </c>
      <c r="J534" s="10">
        <f>SUMIFS(inventory[Total Cost],inventory[Rank],"&lt;="&amp;inventory[[#This Row],['#]])</f>
        <v>2326258.2999999984</v>
      </c>
      <c r="K534" s="9">
        <f>inventory[[#This Row],[c Cost]]/MAX(inventory[c Cost])</f>
        <v>0.87872677034339863</v>
      </c>
      <c r="L534" s="11" t="str">
        <f>IF(inventory[[#This Row],[c Units %]]&lt;=$O$7,$N$7,IF(inventory[[#This Row],[c Units %]]&lt;=$O$8,$N$8,$N$9))</f>
        <v>B</v>
      </c>
    </row>
    <row r="535" spans="2:12" x14ac:dyDescent="0.25">
      <c r="B535" s="1">
        <v>529</v>
      </c>
      <c r="C535" t="s">
        <v>529</v>
      </c>
      <c r="D535" s="2">
        <v>44.9</v>
      </c>
      <c r="E535" s="15">
        <v>17</v>
      </c>
      <c r="F535" s="14">
        <f>inventory[[#This Row],[Unit Cost]]*inventory[[#This Row],['# Units]]</f>
        <v>763.3</v>
      </c>
      <c r="G535" s="8">
        <f>_xlfn.RANK.EQ(inventory[[#This Row],[Total Cost]],inventory[Total Cost],0)</f>
        <v>530</v>
      </c>
      <c r="H535" s="8">
        <f>SUMIFS(inventory['# Units],inventory[Rank],"&lt;="&amp;inventory[[#This Row],['#]])</f>
        <v>13178</v>
      </c>
      <c r="I535" s="9">
        <f>inventory[[#This Row],[c Units]]/MAX(inventory[c Units])</f>
        <v>0.15996989487484523</v>
      </c>
      <c r="J535" s="10">
        <f>SUMIFS(inventory[Total Cost],inventory[Rank],"&lt;="&amp;inventory[[#This Row],['#]])</f>
        <v>2327021.6999999983</v>
      </c>
      <c r="K535" s="9">
        <f>inventory[[#This Row],[c Cost]]/MAX(inventory[c Cost])</f>
        <v>0.87901513901530404</v>
      </c>
      <c r="L535" s="11" t="str">
        <f>IF(inventory[[#This Row],[c Units %]]&lt;=$O$7,$N$7,IF(inventory[[#This Row],[c Units %]]&lt;=$O$8,$N$8,$N$9))</f>
        <v>B</v>
      </c>
    </row>
    <row r="536" spans="2:12" x14ac:dyDescent="0.25">
      <c r="B536" s="1">
        <v>530</v>
      </c>
      <c r="C536" t="s">
        <v>530</v>
      </c>
      <c r="D536" s="2">
        <v>0.2</v>
      </c>
      <c r="E536" s="15">
        <v>6</v>
      </c>
      <c r="F536" s="14">
        <f>inventory[[#This Row],[Unit Cost]]*inventory[[#This Row],['# Units]]</f>
        <v>1.2000000000000002</v>
      </c>
      <c r="G536" s="8">
        <f>_xlfn.RANK.EQ(inventory[[#This Row],[Total Cost]],inventory[Total Cost],0)</f>
        <v>4437</v>
      </c>
      <c r="H536" s="8">
        <f>SUMIFS(inventory['# Units],inventory[Rank],"&lt;="&amp;inventory[[#This Row],['#]])</f>
        <v>13212</v>
      </c>
      <c r="I536" s="9">
        <f>inventory[[#This Row],[c Units]]/MAX(inventory[c Units])</f>
        <v>0.1603826264293865</v>
      </c>
      <c r="J536" s="10">
        <f>SUMIFS(inventory[Total Cost],inventory[Rank],"&lt;="&amp;inventory[[#This Row],['#]])</f>
        <v>2328548.299999998</v>
      </c>
      <c r="K536" s="9">
        <f>inventory[[#This Row],[c Cost]]/MAX(inventory[c Cost])</f>
        <v>0.87959180081060251</v>
      </c>
      <c r="L536" s="11" t="str">
        <f>IF(inventory[[#This Row],[c Units %]]&lt;=$O$7,$N$7,IF(inventory[[#This Row],[c Units %]]&lt;=$O$8,$N$8,$N$9))</f>
        <v>B</v>
      </c>
    </row>
    <row r="537" spans="2:12" x14ac:dyDescent="0.25">
      <c r="B537" s="1">
        <v>531</v>
      </c>
      <c r="C537" t="s">
        <v>531</v>
      </c>
      <c r="D537" s="2">
        <v>0.1</v>
      </c>
      <c r="E537" s="15">
        <v>6</v>
      </c>
      <c r="F537" s="14">
        <f>inventory[[#This Row],[Unit Cost]]*inventory[[#This Row],['# Units]]</f>
        <v>0.60000000000000009</v>
      </c>
      <c r="G537" s="8">
        <f>_xlfn.RANK.EQ(inventory[[#This Row],[Total Cost]],inventory[Total Cost],0)</f>
        <v>4582</v>
      </c>
      <c r="H537" s="8">
        <f>SUMIFS(inventory['# Units],inventory[Rank],"&lt;="&amp;inventory[[#This Row],['#]])</f>
        <v>13212</v>
      </c>
      <c r="I537" s="9">
        <f>inventory[[#This Row],[c Units]]/MAX(inventory[c Units])</f>
        <v>0.1603826264293865</v>
      </c>
      <c r="J537" s="10">
        <f>SUMIFS(inventory[Total Cost],inventory[Rank],"&lt;="&amp;inventory[[#This Row],['#]])</f>
        <v>2328548.299999998</v>
      </c>
      <c r="K537" s="9">
        <f>inventory[[#This Row],[c Cost]]/MAX(inventory[c Cost])</f>
        <v>0.87959180081060251</v>
      </c>
      <c r="L537" s="11" t="str">
        <f>IF(inventory[[#This Row],[c Units %]]&lt;=$O$7,$N$7,IF(inventory[[#This Row],[c Units %]]&lt;=$O$8,$N$8,$N$9))</f>
        <v>B</v>
      </c>
    </row>
    <row r="538" spans="2:12" x14ac:dyDescent="0.25">
      <c r="B538" s="1">
        <v>532</v>
      </c>
      <c r="C538" t="s">
        <v>532</v>
      </c>
      <c r="D538" s="2">
        <v>0.1</v>
      </c>
      <c r="E538" s="15">
        <v>6</v>
      </c>
      <c r="F538" s="14">
        <f>inventory[[#This Row],[Unit Cost]]*inventory[[#This Row],['# Units]]</f>
        <v>0.60000000000000009</v>
      </c>
      <c r="G538" s="8">
        <f>_xlfn.RANK.EQ(inventory[[#This Row],[Total Cost]],inventory[Total Cost],0)</f>
        <v>4582</v>
      </c>
      <c r="H538" s="8">
        <f>SUMIFS(inventory['# Units],inventory[Rank],"&lt;="&amp;inventory[[#This Row],['#]])</f>
        <v>13217</v>
      </c>
      <c r="I538" s="9">
        <f>inventory[[#This Row],[c Units]]/MAX(inventory[c Units])</f>
        <v>0.16044332224623079</v>
      </c>
      <c r="J538" s="10">
        <f>SUMIFS(inventory[Total Cost],inventory[Rank],"&lt;="&amp;inventory[[#This Row],['#]])</f>
        <v>2329309.7999999975</v>
      </c>
      <c r="K538" s="9">
        <f>inventory[[#This Row],[c Cost]]/MAX(inventory[c Cost])</f>
        <v>0.87987945177163984</v>
      </c>
      <c r="L538" s="11" t="str">
        <f>IF(inventory[[#This Row],[c Units %]]&lt;=$O$7,$N$7,IF(inventory[[#This Row],[c Units %]]&lt;=$O$8,$N$8,$N$9))</f>
        <v>B</v>
      </c>
    </row>
    <row r="539" spans="2:12" x14ac:dyDescent="0.25">
      <c r="B539" s="1">
        <v>533</v>
      </c>
      <c r="C539" t="s">
        <v>533</v>
      </c>
      <c r="D539" s="2">
        <v>35</v>
      </c>
      <c r="E539" s="15">
        <v>3</v>
      </c>
      <c r="F539" s="14">
        <f>inventory[[#This Row],[Unit Cost]]*inventory[[#This Row],['# Units]]</f>
        <v>105</v>
      </c>
      <c r="G539" s="8">
        <f>_xlfn.RANK.EQ(inventory[[#This Row],[Total Cost]],inventory[Total Cost],0)</f>
        <v>1320</v>
      </c>
      <c r="H539" s="8">
        <f>SUMIFS(inventory['# Units],inventory[Rank],"&lt;="&amp;inventory[[#This Row],['#]])</f>
        <v>13234</v>
      </c>
      <c r="I539" s="9">
        <f>inventory[[#This Row],[c Units]]/MAX(inventory[c Units])</f>
        <v>0.16064968802350141</v>
      </c>
      <c r="J539" s="10">
        <f>SUMIFS(inventory[Total Cost],inventory[Rank],"&lt;="&amp;inventory[[#This Row],['#]])</f>
        <v>2330067.9999999977</v>
      </c>
      <c r="K539" s="9">
        <f>inventory[[#This Row],[c Cost]]/MAX(inventory[c Cost])</f>
        <v>0.88016585618222254</v>
      </c>
      <c r="L539" s="11" t="str">
        <f>IF(inventory[[#This Row],[c Units %]]&lt;=$O$7,$N$7,IF(inventory[[#This Row],[c Units %]]&lt;=$O$8,$N$8,$N$9))</f>
        <v>B</v>
      </c>
    </row>
    <row r="540" spans="2:12" x14ac:dyDescent="0.25">
      <c r="B540" s="1">
        <v>534</v>
      </c>
      <c r="C540" t="s">
        <v>534</v>
      </c>
      <c r="D540" s="2">
        <v>44.5</v>
      </c>
      <c r="E540" s="15">
        <v>38</v>
      </c>
      <c r="F540" s="14">
        <f>inventory[[#This Row],[Unit Cost]]*inventory[[#This Row],['# Units]]</f>
        <v>1691</v>
      </c>
      <c r="G540" s="8">
        <f>_xlfn.RANK.EQ(inventory[[#This Row],[Total Cost]],inventory[Total Cost],0)</f>
        <v>321</v>
      </c>
      <c r="H540" s="8">
        <f>SUMIFS(inventory['# Units],inventory[Rank],"&lt;="&amp;inventory[[#This Row],['#]])</f>
        <v>13242</v>
      </c>
      <c r="I540" s="9">
        <f>inventory[[#This Row],[c Units]]/MAX(inventory[c Units])</f>
        <v>0.1607468013304523</v>
      </c>
      <c r="J540" s="10">
        <f>SUMIFS(inventory[Total Cost],inventory[Rank],"&lt;="&amp;inventory[[#This Row],['#]])</f>
        <v>2330824.799999998</v>
      </c>
      <c r="K540" s="9">
        <f>inventory[[#This Row],[c Cost]]/MAX(inventory[c Cost])</f>
        <v>0.88045173175321823</v>
      </c>
      <c r="L540" s="11" t="str">
        <f>IF(inventory[[#This Row],[c Units %]]&lt;=$O$7,$N$7,IF(inventory[[#This Row],[c Units %]]&lt;=$O$8,$N$8,$N$9))</f>
        <v>B</v>
      </c>
    </row>
    <row r="541" spans="2:12" x14ac:dyDescent="0.25">
      <c r="B541" s="1">
        <v>535</v>
      </c>
      <c r="C541" t="s">
        <v>535</v>
      </c>
      <c r="D541" s="2">
        <v>44.9</v>
      </c>
      <c r="E541" s="15">
        <v>17</v>
      </c>
      <c r="F541" s="14">
        <f>inventory[[#This Row],[Unit Cost]]*inventory[[#This Row],['# Units]]</f>
        <v>763.3</v>
      </c>
      <c r="G541" s="8">
        <f>_xlfn.RANK.EQ(inventory[[#This Row],[Total Cost]],inventory[Total Cost],0)</f>
        <v>530</v>
      </c>
      <c r="H541" s="8">
        <f>SUMIFS(inventory['# Units],inventory[Rank],"&lt;="&amp;inventory[[#This Row],['#]])</f>
        <v>13265</v>
      </c>
      <c r="I541" s="9">
        <f>inventory[[#This Row],[c Units]]/MAX(inventory[c Units])</f>
        <v>0.1610260020879361</v>
      </c>
      <c r="J541" s="10">
        <f>SUMIFS(inventory[Total Cost],inventory[Rank],"&lt;="&amp;inventory[[#This Row],['#]])</f>
        <v>2331576.899999998</v>
      </c>
      <c r="K541" s="9">
        <f>inventory[[#This Row],[c Cost]]/MAX(inventory[c Cost])</f>
        <v>0.88073583193417215</v>
      </c>
      <c r="L541" s="11" t="str">
        <f>IF(inventory[[#This Row],[c Units %]]&lt;=$O$7,$N$7,IF(inventory[[#This Row],[c Units %]]&lt;=$O$8,$N$8,$N$9))</f>
        <v>B</v>
      </c>
    </row>
    <row r="542" spans="2:12" x14ac:dyDescent="0.25">
      <c r="B542" s="1">
        <v>536</v>
      </c>
      <c r="C542" t="s">
        <v>536</v>
      </c>
      <c r="D542" s="2">
        <v>46.2</v>
      </c>
      <c r="E542" s="15">
        <v>36</v>
      </c>
      <c r="F542" s="14">
        <f>inventory[[#This Row],[Unit Cost]]*inventory[[#This Row],['# Units]]</f>
        <v>1663.2</v>
      </c>
      <c r="G542" s="8">
        <f>_xlfn.RANK.EQ(inventory[[#This Row],[Total Cost]],inventory[Total Cost],0)</f>
        <v>326</v>
      </c>
      <c r="H542" s="8">
        <f>SUMIFS(inventory['# Units],inventory[Rank],"&lt;="&amp;inventory[[#This Row],['#]])</f>
        <v>13287</v>
      </c>
      <c r="I542" s="9">
        <f>inventory[[#This Row],[c Units]]/MAX(inventory[c Units])</f>
        <v>0.16129306368205104</v>
      </c>
      <c r="J542" s="10">
        <f>SUMIFS(inventory[Total Cost],inventory[Rank],"&lt;="&amp;inventory[[#This Row],['#]])</f>
        <v>2332322.6999999979</v>
      </c>
      <c r="K542" s="9">
        <f>inventory[[#This Row],[c Cost]]/MAX(inventory[c Cost])</f>
        <v>0.88101755233698464</v>
      </c>
      <c r="L542" s="11" t="str">
        <f>IF(inventory[[#This Row],[c Units %]]&lt;=$O$7,$N$7,IF(inventory[[#This Row],[c Units %]]&lt;=$O$8,$N$8,$N$9))</f>
        <v>B</v>
      </c>
    </row>
    <row r="543" spans="2:12" x14ac:dyDescent="0.25">
      <c r="B543" s="1">
        <v>537</v>
      </c>
      <c r="C543" t="s">
        <v>537</v>
      </c>
      <c r="D543" s="2">
        <v>35.799999999999997</v>
      </c>
      <c r="E543" s="15">
        <v>6</v>
      </c>
      <c r="F543" s="14">
        <f>inventory[[#This Row],[Unit Cost]]*inventory[[#This Row],['# Units]]</f>
        <v>214.79999999999998</v>
      </c>
      <c r="G543" s="8">
        <f>_xlfn.RANK.EQ(inventory[[#This Row],[Total Cost]],inventory[Total Cost],0)</f>
        <v>999</v>
      </c>
      <c r="H543" s="8">
        <f>SUMIFS(inventory['# Units],inventory[Rank],"&lt;="&amp;inventory[[#This Row],['#]])</f>
        <v>13304</v>
      </c>
      <c r="I543" s="9">
        <f>inventory[[#This Row],[c Units]]/MAX(inventory[c Units])</f>
        <v>0.16149942945932166</v>
      </c>
      <c r="J543" s="10">
        <f>SUMIFS(inventory[Total Cost],inventory[Rank],"&lt;="&amp;inventory[[#This Row],['#]])</f>
        <v>2333057.0999999978</v>
      </c>
      <c r="K543" s="9">
        <f>inventory[[#This Row],[c Cost]]/MAX(inventory[c Cost])</f>
        <v>0.88129496647458927</v>
      </c>
      <c r="L543" s="11" t="str">
        <f>IF(inventory[[#This Row],[c Units %]]&lt;=$O$7,$N$7,IF(inventory[[#This Row],[c Units %]]&lt;=$O$8,$N$8,$N$9))</f>
        <v>B</v>
      </c>
    </row>
    <row r="544" spans="2:12" x14ac:dyDescent="0.25">
      <c r="B544" s="1">
        <v>538</v>
      </c>
      <c r="C544" t="s">
        <v>538</v>
      </c>
      <c r="D544" s="2">
        <v>37.700000000000003</v>
      </c>
      <c r="E544" s="15">
        <v>23</v>
      </c>
      <c r="F544" s="14">
        <f>inventory[[#This Row],[Unit Cost]]*inventory[[#This Row],['# Units]]</f>
        <v>867.1</v>
      </c>
      <c r="G544" s="8">
        <f>_xlfn.RANK.EQ(inventory[[#This Row],[Total Cost]],inventory[Total Cost],0)</f>
        <v>494</v>
      </c>
      <c r="H544" s="8">
        <f>SUMIFS(inventory['# Units],inventory[Rank],"&lt;="&amp;inventory[[#This Row],['#]])</f>
        <v>13340</v>
      </c>
      <c r="I544" s="9">
        <f>inventory[[#This Row],[c Units]]/MAX(inventory[c Units])</f>
        <v>0.16193643934060065</v>
      </c>
      <c r="J544" s="10">
        <f>SUMIFS(inventory[Total Cost],inventory[Rank],"&lt;="&amp;inventory[[#This Row],['#]])</f>
        <v>2333780.6999999979</v>
      </c>
      <c r="K544" s="9">
        <f>inventory[[#This Row],[c Cost]]/MAX(inventory[c Cost])</f>
        <v>0.88156830099252326</v>
      </c>
      <c r="L544" s="11" t="str">
        <f>IF(inventory[[#This Row],[c Units %]]&lt;=$O$7,$N$7,IF(inventory[[#This Row],[c Units %]]&lt;=$O$8,$N$8,$N$9))</f>
        <v>B</v>
      </c>
    </row>
    <row r="545" spans="2:12" x14ac:dyDescent="0.25">
      <c r="B545" s="1">
        <v>539</v>
      </c>
      <c r="C545" t="s">
        <v>539</v>
      </c>
      <c r="D545" s="2">
        <v>29.1</v>
      </c>
      <c r="E545" s="15">
        <v>13</v>
      </c>
      <c r="F545" s="14">
        <f>inventory[[#This Row],[Unit Cost]]*inventory[[#This Row],['# Units]]</f>
        <v>378.3</v>
      </c>
      <c r="G545" s="8">
        <f>_xlfn.RANK.EQ(inventory[[#This Row],[Total Cost]],inventory[Total Cost],0)</f>
        <v>764</v>
      </c>
      <c r="H545" s="8">
        <f>SUMIFS(inventory['# Units],inventory[Rank],"&lt;="&amp;inventory[[#This Row],['#]])</f>
        <v>13382</v>
      </c>
      <c r="I545" s="9">
        <f>inventory[[#This Row],[c Units]]/MAX(inventory[c Units])</f>
        <v>0.16244628420209278</v>
      </c>
      <c r="J545" s="10">
        <f>SUMIFS(inventory[Total Cost],inventory[Rank],"&lt;="&amp;inventory[[#This Row],['#]])</f>
        <v>2334503.0999999978</v>
      </c>
      <c r="K545" s="9">
        <f>inventory[[#This Row],[c Cost]]/MAX(inventory[c Cost])</f>
        <v>0.88184118221938279</v>
      </c>
      <c r="L545" s="11" t="str">
        <f>IF(inventory[[#This Row],[c Units %]]&lt;=$O$7,$N$7,IF(inventory[[#This Row],[c Units %]]&lt;=$O$8,$N$8,$N$9))</f>
        <v>B</v>
      </c>
    </row>
    <row r="546" spans="2:12" x14ac:dyDescent="0.25">
      <c r="B546" s="1">
        <v>540</v>
      </c>
      <c r="C546" t="s">
        <v>540</v>
      </c>
      <c r="D546" s="2">
        <v>47.5</v>
      </c>
      <c r="E546" s="15">
        <v>29</v>
      </c>
      <c r="F546" s="14">
        <f>inventory[[#This Row],[Unit Cost]]*inventory[[#This Row],['# Units]]</f>
        <v>1377.5</v>
      </c>
      <c r="G546" s="8">
        <f>_xlfn.RANK.EQ(inventory[[#This Row],[Total Cost]],inventory[Total Cost],0)</f>
        <v>378</v>
      </c>
      <c r="H546" s="8">
        <f>SUMIFS(inventory['# Units],inventory[Rank],"&lt;="&amp;inventory[[#This Row],['#]])</f>
        <v>13428</v>
      </c>
      <c r="I546" s="9">
        <f>inventory[[#This Row],[c Units]]/MAX(inventory[c Units])</f>
        <v>0.16300468571706039</v>
      </c>
      <c r="J546" s="10">
        <f>SUMIFS(inventory[Total Cost],inventory[Rank],"&lt;="&amp;inventory[[#This Row],['#]])</f>
        <v>2335225.299999998</v>
      </c>
      <c r="K546" s="9">
        <f>inventory[[#This Row],[c Cost]]/MAX(inventory[c Cost])</f>
        <v>0.88211398789772988</v>
      </c>
      <c r="L546" s="11" t="str">
        <f>IF(inventory[[#This Row],[c Units %]]&lt;=$O$7,$N$7,IF(inventory[[#This Row],[c Units %]]&lt;=$O$8,$N$8,$N$9))</f>
        <v>B</v>
      </c>
    </row>
    <row r="547" spans="2:12" x14ac:dyDescent="0.25">
      <c r="B547" s="1">
        <v>541</v>
      </c>
      <c r="C547" t="s">
        <v>541</v>
      </c>
      <c r="D547" s="2">
        <v>42.7</v>
      </c>
      <c r="E547" s="15">
        <v>5</v>
      </c>
      <c r="F547" s="14">
        <f>inventory[[#This Row],[Unit Cost]]*inventory[[#This Row],['# Units]]</f>
        <v>213.5</v>
      </c>
      <c r="G547" s="8">
        <f>_xlfn.RANK.EQ(inventory[[#This Row],[Total Cost]],inventory[Total Cost],0)</f>
        <v>1005</v>
      </c>
      <c r="H547" s="8">
        <f>SUMIFS(inventory['# Units],inventory[Rank],"&lt;="&amp;inventory[[#This Row],['#]])</f>
        <v>13455</v>
      </c>
      <c r="I547" s="9">
        <f>inventory[[#This Row],[c Units]]/MAX(inventory[c Units])</f>
        <v>0.16333244312801962</v>
      </c>
      <c r="J547" s="10">
        <f>SUMIFS(inventory[Total Cost],inventory[Rank],"&lt;="&amp;inventory[[#This Row],['#]])</f>
        <v>2335943.4999999981</v>
      </c>
      <c r="K547" s="9">
        <f>inventory[[#This Row],[c Cost]]/MAX(inventory[c Cost])</f>
        <v>0.8823852826058286</v>
      </c>
      <c r="L547" s="11" t="str">
        <f>IF(inventory[[#This Row],[c Units %]]&lt;=$O$7,$N$7,IF(inventory[[#This Row],[c Units %]]&lt;=$O$8,$N$8,$N$9))</f>
        <v>B</v>
      </c>
    </row>
    <row r="548" spans="2:12" x14ac:dyDescent="0.25">
      <c r="B548" s="1">
        <v>542</v>
      </c>
      <c r="C548" t="s">
        <v>542</v>
      </c>
      <c r="D548" s="2">
        <v>44.6</v>
      </c>
      <c r="E548" s="15">
        <v>17</v>
      </c>
      <c r="F548" s="14">
        <f>inventory[[#This Row],[Unit Cost]]*inventory[[#This Row],['# Units]]</f>
        <v>758.2</v>
      </c>
      <c r="G548" s="8">
        <f>_xlfn.RANK.EQ(inventory[[#This Row],[Total Cost]],inventory[Total Cost],0)</f>
        <v>533</v>
      </c>
      <c r="H548" s="8">
        <f>SUMIFS(inventory['# Units],inventory[Rank],"&lt;="&amp;inventory[[#This Row],['#]])</f>
        <v>13492</v>
      </c>
      <c r="I548" s="9">
        <f>inventory[[#This Row],[c Units]]/MAX(inventory[c Units])</f>
        <v>0.16378159217266747</v>
      </c>
      <c r="J548" s="10">
        <f>SUMIFS(inventory[Total Cost],inventory[Rank],"&lt;="&amp;inventory[[#This Row],['#]])</f>
        <v>2336661.299999998</v>
      </c>
      <c r="K548" s="9">
        <f>inventory[[#This Row],[c Cost]]/MAX(inventory[c Cost])</f>
        <v>0.88265642621690243</v>
      </c>
      <c r="L548" s="11" t="str">
        <f>IF(inventory[[#This Row],[c Units %]]&lt;=$O$7,$N$7,IF(inventory[[#This Row],[c Units %]]&lt;=$O$8,$N$8,$N$9))</f>
        <v>B</v>
      </c>
    </row>
    <row r="549" spans="2:12" x14ac:dyDescent="0.25">
      <c r="B549" s="1">
        <v>543</v>
      </c>
      <c r="C549" t="s">
        <v>543</v>
      </c>
      <c r="D549" s="2">
        <v>44.5</v>
      </c>
      <c r="E549" s="15">
        <v>15</v>
      </c>
      <c r="F549" s="14">
        <f>inventory[[#This Row],[Unit Cost]]*inventory[[#This Row],['# Units]]</f>
        <v>667.5</v>
      </c>
      <c r="G549" s="8">
        <f>_xlfn.RANK.EQ(inventory[[#This Row],[Total Cost]],inventory[Total Cost],0)</f>
        <v>568</v>
      </c>
      <c r="H549" s="8">
        <f>SUMIFS(inventory['# Units],inventory[Rank],"&lt;="&amp;inventory[[#This Row],['#]])</f>
        <v>13510</v>
      </c>
      <c r="I549" s="9">
        <f>inventory[[#This Row],[c Units]]/MAX(inventory[c Units])</f>
        <v>0.16400009711330696</v>
      </c>
      <c r="J549" s="10">
        <f>SUMIFS(inventory[Total Cost],inventory[Rank],"&lt;="&amp;inventory[[#This Row],['#]])</f>
        <v>2337377.6999999979</v>
      </c>
      <c r="K549" s="9">
        <f>inventory[[#This Row],[c Cost]]/MAX(inventory[c Cost])</f>
        <v>0.88292704098838926</v>
      </c>
      <c r="L549" s="11" t="str">
        <f>IF(inventory[[#This Row],[c Units %]]&lt;=$O$7,$N$7,IF(inventory[[#This Row],[c Units %]]&lt;=$O$8,$N$8,$N$9))</f>
        <v>B</v>
      </c>
    </row>
    <row r="550" spans="2:12" x14ac:dyDescent="0.25">
      <c r="B550" s="1">
        <v>544</v>
      </c>
      <c r="C550" t="s">
        <v>544</v>
      </c>
      <c r="D550" s="2">
        <v>40.4</v>
      </c>
      <c r="E550" s="15">
        <v>15</v>
      </c>
      <c r="F550" s="14">
        <f>inventory[[#This Row],[Unit Cost]]*inventory[[#This Row],['# Units]]</f>
        <v>606</v>
      </c>
      <c r="G550" s="8">
        <f>_xlfn.RANK.EQ(inventory[[#This Row],[Total Cost]],inventory[Total Cost],0)</f>
        <v>597</v>
      </c>
      <c r="H550" s="8">
        <f>SUMIFS(inventory['# Units],inventory[Rank],"&lt;="&amp;inventory[[#This Row],['#]])</f>
        <v>13530</v>
      </c>
      <c r="I550" s="9">
        <f>inventory[[#This Row],[c Units]]/MAX(inventory[c Units])</f>
        <v>0.16424288038068416</v>
      </c>
      <c r="J550" s="10">
        <f>SUMIFS(inventory[Total Cost],inventory[Rank],"&lt;="&amp;inventory[[#This Row],['#]])</f>
        <v>2338093.6999999979</v>
      </c>
      <c r="K550" s="9">
        <f>inventory[[#This Row],[c Cost]]/MAX(inventory[c Cost])</f>
        <v>0.8831975046628513</v>
      </c>
      <c r="L550" s="11" t="str">
        <f>IF(inventory[[#This Row],[c Units %]]&lt;=$O$7,$N$7,IF(inventory[[#This Row],[c Units %]]&lt;=$O$8,$N$8,$N$9))</f>
        <v>B</v>
      </c>
    </row>
    <row r="551" spans="2:12" x14ac:dyDescent="0.25">
      <c r="B551" s="1">
        <v>545</v>
      </c>
      <c r="C551" t="s">
        <v>545</v>
      </c>
      <c r="D551" s="2">
        <v>43.6</v>
      </c>
      <c r="E551" s="15">
        <v>14</v>
      </c>
      <c r="F551" s="14">
        <f>inventory[[#This Row],[Unit Cost]]*inventory[[#This Row],['# Units]]</f>
        <v>610.4</v>
      </c>
      <c r="G551" s="8">
        <f>_xlfn.RANK.EQ(inventory[[#This Row],[Total Cost]],inventory[Total Cost],0)</f>
        <v>593</v>
      </c>
      <c r="H551" s="8">
        <f>SUMIFS(inventory['# Units],inventory[Rank],"&lt;="&amp;inventory[[#This Row],['#]])</f>
        <v>13548</v>
      </c>
      <c r="I551" s="9">
        <f>inventory[[#This Row],[c Units]]/MAX(inventory[c Units])</f>
        <v>0.16446138532132365</v>
      </c>
      <c r="J551" s="10">
        <f>SUMIFS(inventory[Total Cost],inventory[Rank],"&lt;="&amp;inventory[[#This Row],['#]])</f>
        <v>2338808.299999998</v>
      </c>
      <c r="K551" s="9">
        <f>inventory[[#This Row],[c Cost]]/MAX(inventory[c Cost])</f>
        <v>0.88346743949772644</v>
      </c>
      <c r="L551" s="11" t="str">
        <f>IF(inventory[[#This Row],[c Units %]]&lt;=$O$7,$N$7,IF(inventory[[#This Row],[c Units %]]&lt;=$O$8,$N$8,$N$9))</f>
        <v>B</v>
      </c>
    </row>
    <row r="552" spans="2:12" x14ac:dyDescent="0.25">
      <c r="B552" s="1">
        <v>546</v>
      </c>
      <c r="C552" t="s">
        <v>546</v>
      </c>
      <c r="D552" s="2">
        <v>44.4</v>
      </c>
      <c r="E552" s="15">
        <v>13</v>
      </c>
      <c r="F552" s="14">
        <f>inventory[[#This Row],[Unit Cost]]*inventory[[#This Row],['# Units]]</f>
        <v>577.19999999999993</v>
      </c>
      <c r="G552" s="8">
        <f>_xlfn.RANK.EQ(inventory[[#This Row],[Total Cost]],inventory[Total Cost],0)</f>
        <v>610</v>
      </c>
      <c r="H552" s="8">
        <f>SUMIFS(inventory['# Units],inventory[Rank],"&lt;="&amp;inventory[[#This Row],['#]])</f>
        <v>13606</v>
      </c>
      <c r="I552" s="9">
        <f>inventory[[#This Row],[c Units]]/MAX(inventory[c Units])</f>
        <v>0.16516545679671757</v>
      </c>
      <c r="J552" s="10">
        <f>SUMIFS(inventory[Total Cost],inventory[Rank],"&lt;="&amp;inventory[[#This Row],['#]])</f>
        <v>2339521.6999999979</v>
      </c>
      <c r="K552" s="9">
        <f>inventory[[#This Row],[c Cost]]/MAX(inventory[c Cost])</f>
        <v>0.88373692104152701</v>
      </c>
      <c r="L552" s="11" t="str">
        <f>IF(inventory[[#This Row],[c Units %]]&lt;=$O$7,$N$7,IF(inventory[[#This Row],[c Units %]]&lt;=$O$8,$N$8,$N$9))</f>
        <v>B</v>
      </c>
    </row>
    <row r="553" spans="2:12" x14ac:dyDescent="0.25">
      <c r="B553" s="1">
        <v>547</v>
      </c>
      <c r="C553" t="s">
        <v>547</v>
      </c>
      <c r="D553" s="2">
        <v>45.8</v>
      </c>
      <c r="E553" s="15">
        <v>17</v>
      </c>
      <c r="F553" s="14">
        <f>inventory[[#This Row],[Unit Cost]]*inventory[[#This Row],['# Units]]</f>
        <v>778.59999999999991</v>
      </c>
      <c r="G553" s="8">
        <f>_xlfn.RANK.EQ(inventory[[#This Row],[Total Cost]],inventory[Total Cost],0)</f>
        <v>525</v>
      </c>
      <c r="H553" s="8">
        <f>SUMIFS(inventory['# Units],inventory[Rank],"&lt;="&amp;inventory[[#This Row],['#]])</f>
        <v>13618</v>
      </c>
      <c r="I553" s="9">
        <f>inventory[[#This Row],[c Units]]/MAX(inventory[c Units])</f>
        <v>0.16531112675714391</v>
      </c>
      <c r="J553" s="10">
        <f>SUMIFS(inventory[Total Cost],inventory[Rank],"&lt;="&amp;inventory[[#This Row],['#]])</f>
        <v>2340233.299999998</v>
      </c>
      <c r="K553" s="9">
        <f>inventory[[#This Row],[c Cost]]/MAX(inventory[c Cost])</f>
        <v>0.88400572264871591</v>
      </c>
      <c r="L553" s="11" t="str">
        <f>IF(inventory[[#This Row],[c Units %]]&lt;=$O$7,$N$7,IF(inventory[[#This Row],[c Units %]]&lt;=$O$8,$N$8,$N$9))</f>
        <v>B</v>
      </c>
    </row>
    <row r="554" spans="2:12" x14ac:dyDescent="0.25">
      <c r="B554" s="1">
        <v>548</v>
      </c>
      <c r="C554" t="s">
        <v>548</v>
      </c>
      <c r="D554" s="2">
        <v>43.5</v>
      </c>
      <c r="E554" s="15">
        <v>4</v>
      </c>
      <c r="F554" s="14">
        <f>inventory[[#This Row],[Unit Cost]]*inventory[[#This Row],['# Units]]</f>
        <v>174</v>
      </c>
      <c r="G554" s="8">
        <f>_xlfn.RANK.EQ(inventory[[#This Row],[Total Cost]],inventory[Total Cost],0)</f>
        <v>1082</v>
      </c>
      <c r="H554" s="8">
        <f>SUMIFS(inventory['# Units],inventory[Rank],"&lt;="&amp;inventory[[#This Row],['#]])</f>
        <v>13634</v>
      </c>
      <c r="I554" s="9">
        <f>inventory[[#This Row],[c Units]]/MAX(inventory[c Units])</f>
        <v>0.16550535337104566</v>
      </c>
      <c r="J554" s="10">
        <f>SUMIFS(inventory[Total Cost],inventory[Rank],"&lt;="&amp;inventory[[#This Row],['#]])</f>
        <v>2340943.6999999979</v>
      </c>
      <c r="K554" s="9">
        <f>inventory[[#This Row],[c Cost]]/MAX(inventory[c Cost])</f>
        <v>0.88427407096483024</v>
      </c>
      <c r="L554" s="11" t="str">
        <f>IF(inventory[[#This Row],[c Units %]]&lt;=$O$7,$N$7,IF(inventory[[#This Row],[c Units %]]&lt;=$O$8,$N$8,$N$9))</f>
        <v>B</v>
      </c>
    </row>
    <row r="555" spans="2:12" x14ac:dyDescent="0.25">
      <c r="B555" s="1">
        <v>549</v>
      </c>
      <c r="C555" t="s">
        <v>549</v>
      </c>
      <c r="D555" s="2">
        <v>43.7</v>
      </c>
      <c r="E555" s="15">
        <v>4</v>
      </c>
      <c r="F555" s="14">
        <f>inventory[[#This Row],[Unit Cost]]*inventory[[#This Row],['# Units]]</f>
        <v>174.8</v>
      </c>
      <c r="G555" s="8">
        <f>_xlfn.RANK.EQ(inventory[[#This Row],[Total Cost]],inventory[Total Cost],0)</f>
        <v>1078</v>
      </c>
      <c r="H555" s="8">
        <f>SUMIFS(inventory['# Units],inventory[Rank],"&lt;="&amp;inventory[[#This Row],['#]])</f>
        <v>13646</v>
      </c>
      <c r="I555" s="9">
        <f>inventory[[#This Row],[c Units]]/MAX(inventory[c Units])</f>
        <v>0.165651023331472</v>
      </c>
      <c r="J555" s="10">
        <f>SUMIFS(inventory[Total Cost],inventory[Rank],"&lt;="&amp;inventory[[#This Row],['#]])</f>
        <v>2341648.0999999978</v>
      </c>
      <c r="K555" s="9">
        <f>inventory[[#This Row],[c Cost]]/MAX(inventory[c Cost])</f>
        <v>0.88454015282557186</v>
      </c>
      <c r="L555" s="11" t="str">
        <f>IF(inventory[[#This Row],[c Units %]]&lt;=$O$7,$N$7,IF(inventory[[#This Row],[c Units %]]&lt;=$O$8,$N$8,$N$9))</f>
        <v>B</v>
      </c>
    </row>
    <row r="556" spans="2:12" x14ac:dyDescent="0.25">
      <c r="B556" s="1">
        <v>550</v>
      </c>
      <c r="C556" t="s">
        <v>550</v>
      </c>
      <c r="D556" s="2">
        <v>41.5</v>
      </c>
      <c r="E556" s="15">
        <v>16</v>
      </c>
      <c r="F556" s="14">
        <f>inventory[[#This Row],[Unit Cost]]*inventory[[#This Row],['# Units]]</f>
        <v>664</v>
      </c>
      <c r="G556" s="8">
        <f>_xlfn.RANK.EQ(inventory[[#This Row],[Total Cost]],inventory[Total Cost],0)</f>
        <v>571</v>
      </c>
      <c r="H556" s="8">
        <f>SUMIFS(inventory['# Units],inventory[Rank],"&lt;="&amp;inventory[[#This Row],['#]])</f>
        <v>13663</v>
      </c>
      <c r="I556" s="9">
        <f>inventory[[#This Row],[c Units]]/MAX(inventory[c Units])</f>
        <v>0.16585738910874262</v>
      </c>
      <c r="J556" s="10">
        <f>SUMIFS(inventory[Total Cost],inventory[Rank],"&lt;="&amp;inventory[[#This Row],['#]])</f>
        <v>2342350.1999999979</v>
      </c>
      <c r="K556" s="9">
        <f>inventory[[#This Row],[c Cost]]/MAX(inventory[c Cost])</f>
        <v>0.88480536587842085</v>
      </c>
      <c r="L556" s="11" t="str">
        <f>IF(inventory[[#This Row],[c Units %]]&lt;=$O$7,$N$7,IF(inventory[[#This Row],[c Units %]]&lt;=$O$8,$N$8,$N$9))</f>
        <v>B</v>
      </c>
    </row>
    <row r="557" spans="2:12" x14ac:dyDescent="0.25">
      <c r="B557" s="1">
        <v>551</v>
      </c>
      <c r="C557" t="s">
        <v>551</v>
      </c>
      <c r="D557" s="2">
        <v>45.1</v>
      </c>
      <c r="E557" s="15">
        <v>39</v>
      </c>
      <c r="F557" s="14">
        <f>inventory[[#This Row],[Unit Cost]]*inventory[[#This Row],['# Units]]</f>
        <v>1758.9</v>
      </c>
      <c r="G557" s="8">
        <f>_xlfn.RANK.EQ(inventory[[#This Row],[Total Cost]],inventory[Total Cost],0)</f>
        <v>306</v>
      </c>
      <c r="H557" s="8">
        <f>SUMIFS(inventory['# Units],inventory[Rank],"&lt;="&amp;inventory[[#This Row],['#]])</f>
        <v>13676</v>
      </c>
      <c r="I557" s="9">
        <f>inventory[[#This Row],[c Units]]/MAX(inventory[c Units])</f>
        <v>0.16601519823253783</v>
      </c>
      <c r="J557" s="10">
        <f>SUMIFS(inventory[Total Cost],inventory[Rank],"&lt;="&amp;inventory[[#This Row],['#]])</f>
        <v>2343050.899999998</v>
      </c>
      <c r="K557" s="9">
        <f>inventory[[#This Row],[c Cost]]/MAX(inventory[c Cost])</f>
        <v>0.88507005009168294</v>
      </c>
      <c r="L557" s="11" t="str">
        <f>IF(inventory[[#This Row],[c Units %]]&lt;=$O$7,$N$7,IF(inventory[[#This Row],[c Units %]]&lt;=$O$8,$N$8,$N$9))</f>
        <v>B</v>
      </c>
    </row>
    <row r="558" spans="2:12" x14ac:dyDescent="0.25">
      <c r="B558" s="1">
        <v>552</v>
      </c>
      <c r="C558" t="s">
        <v>552</v>
      </c>
      <c r="D558" s="2">
        <v>39.6</v>
      </c>
      <c r="E558" s="15">
        <v>4</v>
      </c>
      <c r="F558" s="14">
        <f>inventory[[#This Row],[Unit Cost]]*inventory[[#This Row],['# Units]]</f>
        <v>158.4</v>
      </c>
      <c r="G558" s="8">
        <f>_xlfn.RANK.EQ(inventory[[#This Row],[Total Cost]],inventory[Total Cost],0)</f>
        <v>1116</v>
      </c>
      <c r="H558" s="8">
        <f>SUMIFS(inventory['# Units],inventory[Rank],"&lt;="&amp;inventory[[#This Row],['#]])</f>
        <v>13701</v>
      </c>
      <c r="I558" s="9">
        <f>inventory[[#This Row],[c Units]]/MAX(inventory[c Units])</f>
        <v>0.16631867731675934</v>
      </c>
      <c r="J558" s="10">
        <f>SUMIFS(inventory[Total Cost],inventory[Rank],"&lt;="&amp;inventory[[#This Row],['#]])</f>
        <v>2343750.899999998</v>
      </c>
      <c r="K558" s="9">
        <f>inventory[[#This Row],[c Cost]]/MAX(inventory[c Cost])</f>
        <v>0.88533446988515141</v>
      </c>
      <c r="L558" s="11" t="str">
        <f>IF(inventory[[#This Row],[c Units %]]&lt;=$O$7,$N$7,IF(inventory[[#This Row],[c Units %]]&lt;=$O$8,$N$8,$N$9))</f>
        <v>B</v>
      </c>
    </row>
    <row r="559" spans="2:12" x14ac:dyDescent="0.25">
      <c r="B559" s="1">
        <v>553</v>
      </c>
      <c r="C559" t="s">
        <v>553</v>
      </c>
      <c r="D559" s="2">
        <v>43.1</v>
      </c>
      <c r="E559" s="15">
        <v>48</v>
      </c>
      <c r="F559" s="14">
        <f>inventory[[#This Row],[Unit Cost]]*inventory[[#This Row],['# Units]]</f>
        <v>2068.8000000000002</v>
      </c>
      <c r="G559" s="8">
        <f>_xlfn.RANK.EQ(inventory[[#This Row],[Total Cost]],inventory[Total Cost],0)</f>
        <v>280</v>
      </c>
      <c r="H559" s="8">
        <f>SUMIFS(inventory['# Units],inventory[Rank],"&lt;="&amp;inventory[[#This Row],['#]])</f>
        <v>13746</v>
      </c>
      <c r="I559" s="9">
        <f>inventory[[#This Row],[c Units]]/MAX(inventory[c Units])</f>
        <v>0.16686493966835805</v>
      </c>
      <c r="J559" s="10">
        <f>SUMIFS(inventory[Total Cost],inventory[Rank],"&lt;="&amp;inventory[[#This Row],['#]])</f>
        <v>2344448.399999998</v>
      </c>
      <c r="K559" s="9">
        <f>inventory[[#This Row],[c Cost]]/MAX(inventory[c Cost])</f>
        <v>0.88559794532221459</v>
      </c>
      <c r="L559" s="11" t="str">
        <f>IF(inventory[[#This Row],[c Units %]]&lt;=$O$7,$N$7,IF(inventory[[#This Row],[c Units %]]&lt;=$O$8,$N$8,$N$9))</f>
        <v>B</v>
      </c>
    </row>
    <row r="560" spans="2:12" x14ac:dyDescent="0.25">
      <c r="B560" s="1">
        <v>554</v>
      </c>
      <c r="C560" t="s">
        <v>554</v>
      </c>
      <c r="D560" s="2">
        <v>42</v>
      </c>
      <c r="E560" s="15">
        <v>19</v>
      </c>
      <c r="F560" s="14">
        <f>inventory[[#This Row],[Unit Cost]]*inventory[[#This Row],['# Units]]</f>
        <v>798</v>
      </c>
      <c r="G560" s="8">
        <f>_xlfn.RANK.EQ(inventory[[#This Row],[Total Cost]],inventory[Total Cost],0)</f>
        <v>516</v>
      </c>
      <c r="H560" s="8">
        <f>SUMIFS(inventory['# Units],inventory[Rank],"&lt;="&amp;inventory[[#This Row],['#]])</f>
        <v>13814</v>
      </c>
      <c r="I560" s="9">
        <f>inventory[[#This Row],[c Units]]/MAX(inventory[c Units])</f>
        <v>0.16769040277744057</v>
      </c>
      <c r="J560" s="10">
        <f>SUMIFS(inventory[Total Cost],inventory[Rank],"&lt;="&amp;inventory[[#This Row],['#]])</f>
        <v>2345141.9999999981</v>
      </c>
      <c r="K560" s="9">
        <f>inventory[[#This Row],[c Cost]]/MAX(inventory[c Cost])</f>
        <v>0.88585994756328579</v>
      </c>
      <c r="L560" s="11" t="str">
        <f>IF(inventory[[#This Row],[c Units %]]&lt;=$O$7,$N$7,IF(inventory[[#This Row],[c Units %]]&lt;=$O$8,$N$8,$N$9))</f>
        <v>B</v>
      </c>
    </row>
    <row r="561" spans="2:12" x14ac:dyDescent="0.25">
      <c r="B561" s="1">
        <v>555</v>
      </c>
      <c r="C561" t="s">
        <v>555</v>
      </c>
      <c r="D561" s="2">
        <v>41.7</v>
      </c>
      <c r="E561" s="15">
        <v>8</v>
      </c>
      <c r="F561" s="14">
        <f>inventory[[#This Row],[Unit Cost]]*inventory[[#This Row],['# Units]]</f>
        <v>333.6</v>
      </c>
      <c r="G561" s="8">
        <f>_xlfn.RANK.EQ(inventory[[#This Row],[Total Cost]],inventory[Total Cost],0)</f>
        <v>814</v>
      </c>
      <c r="H561" s="8">
        <f>SUMIFS(inventory['# Units],inventory[Rank],"&lt;="&amp;inventory[[#This Row],['#]])</f>
        <v>13829</v>
      </c>
      <c r="I561" s="9">
        <f>inventory[[#This Row],[c Units]]/MAX(inventory[c Units])</f>
        <v>0.16787249022797349</v>
      </c>
      <c r="J561" s="10">
        <f>SUMIFS(inventory[Total Cost],inventory[Rank],"&lt;="&amp;inventory[[#This Row],['#]])</f>
        <v>2345831.9999999981</v>
      </c>
      <c r="K561" s="9">
        <f>inventory[[#This Row],[c Cost]]/MAX(inventory[c Cost])</f>
        <v>0.8861205899311333</v>
      </c>
      <c r="L561" s="11" t="str">
        <f>IF(inventory[[#This Row],[c Units %]]&lt;=$O$7,$N$7,IF(inventory[[#This Row],[c Units %]]&lt;=$O$8,$N$8,$N$9))</f>
        <v>B</v>
      </c>
    </row>
    <row r="562" spans="2:12" x14ac:dyDescent="0.25">
      <c r="B562" s="1">
        <v>556</v>
      </c>
      <c r="C562" t="s">
        <v>556</v>
      </c>
      <c r="D562" s="2">
        <v>43.3</v>
      </c>
      <c r="E562" s="15">
        <v>26</v>
      </c>
      <c r="F562" s="14">
        <f>inventory[[#This Row],[Unit Cost]]*inventory[[#This Row],['# Units]]</f>
        <v>1125.8</v>
      </c>
      <c r="G562" s="8">
        <f>_xlfn.RANK.EQ(inventory[[#This Row],[Total Cost]],inventory[Total Cost],0)</f>
        <v>431</v>
      </c>
      <c r="H562" s="8">
        <f>SUMIFS(inventory['# Units],inventory[Rank],"&lt;="&amp;inventory[[#This Row],['#]])</f>
        <v>13848</v>
      </c>
      <c r="I562" s="9">
        <f>inventory[[#This Row],[c Units]]/MAX(inventory[c Units])</f>
        <v>0.16810313433198185</v>
      </c>
      <c r="J562" s="10">
        <f>SUMIFS(inventory[Total Cost],inventory[Rank],"&lt;="&amp;inventory[[#This Row],['#]])</f>
        <v>2346521.6999999983</v>
      </c>
      <c r="K562" s="9">
        <f>inventory[[#This Row],[c Cost]]/MAX(inventory[c Cost])</f>
        <v>0.88638111897621219</v>
      </c>
      <c r="L562" s="11" t="str">
        <f>IF(inventory[[#This Row],[c Units %]]&lt;=$O$7,$N$7,IF(inventory[[#This Row],[c Units %]]&lt;=$O$8,$N$8,$N$9))</f>
        <v>B</v>
      </c>
    </row>
    <row r="563" spans="2:12" x14ac:dyDescent="0.25">
      <c r="B563" s="1">
        <v>557</v>
      </c>
      <c r="C563" t="s">
        <v>557</v>
      </c>
      <c r="D563" s="2">
        <v>41.3</v>
      </c>
      <c r="E563" s="15">
        <v>3</v>
      </c>
      <c r="F563" s="14">
        <f>inventory[[#This Row],[Unit Cost]]*inventory[[#This Row],['# Units]]</f>
        <v>123.89999999999999</v>
      </c>
      <c r="G563" s="8">
        <f>_xlfn.RANK.EQ(inventory[[#This Row],[Total Cost]],inventory[Total Cost],0)</f>
        <v>1232</v>
      </c>
      <c r="H563" s="8">
        <f>SUMIFS(inventory['# Units],inventory[Rank],"&lt;="&amp;inventory[[#This Row],['#]])</f>
        <v>13870</v>
      </c>
      <c r="I563" s="9">
        <f>inventory[[#This Row],[c Units]]/MAX(inventory[c Units])</f>
        <v>0.16837019592609678</v>
      </c>
      <c r="J563" s="10">
        <f>SUMIFS(inventory[Total Cost],inventory[Rank],"&lt;="&amp;inventory[[#This Row],['#]])</f>
        <v>2347205.8999999985</v>
      </c>
      <c r="K563" s="9">
        <f>inventory[[#This Row],[c Cost]]/MAX(inventory[c Cost])</f>
        <v>0.88663957043719965</v>
      </c>
      <c r="L563" s="11" t="str">
        <f>IF(inventory[[#This Row],[c Units %]]&lt;=$O$7,$N$7,IF(inventory[[#This Row],[c Units %]]&lt;=$O$8,$N$8,$N$9))</f>
        <v>B</v>
      </c>
    </row>
    <row r="564" spans="2:12" x14ac:dyDescent="0.25">
      <c r="B564" s="1">
        <v>558</v>
      </c>
      <c r="C564" t="s">
        <v>558</v>
      </c>
      <c r="D564" s="2">
        <v>41.9</v>
      </c>
      <c r="E564" s="15">
        <v>3</v>
      </c>
      <c r="F564" s="14">
        <f>inventory[[#This Row],[Unit Cost]]*inventory[[#This Row],['# Units]]</f>
        <v>125.69999999999999</v>
      </c>
      <c r="G564" s="8">
        <f>_xlfn.RANK.EQ(inventory[[#This Row],[Total Cost]],inventory[Total Cost],0)</f>
        <v>1226</v>
      </c>
      <c r="H564" s="8">
        <f>SUMIFS(inventory['# Units],inventory[Rank],"&lt;="&amp;inventory[[#This Row],['#]])</f>
        <v>13877</v>
      </c>
      <c r="I564" s="9">
        <f>inventory[[#This Row],[c Units]]/MAX(inventory[c Units])</f>
        <v>0.16845517006967881</v>
      </c>
      <c r="J564" s="10">
        <f>SUMIFS(inventory[Total Cost],inventory[Rank],"&lt;="&amp;inventory[[#This Row],['#]])</f>
        <v>2347884.8999999985</v>
      </c>
      <c r="K564" s="9">
        <f>inventory[[#This Row],[c Cost]]/MAX(inventory[c Cost])</f>
        <v>0.88689605763686408</v>
      </c>
      <c r="L564" s="11" t="str">
        <f>IF(inventory[[#This Row],[c Units %]]&lt;=$O$7,$N$7,IF(inventory[[#This Row],[c Units %]]&lt;=$O$8,$N$8,$N$9))</f>
        <v>B</v>
      </c>
    </row>
    <row r="565" spans="2:12" x14ac:dyDescent="0.25">
      <c r="B565" s="1">
        <v>559</v>
      </c>
      <c r="C565" t="s">
        <v>559</v>
      </c>
      <c r="D565" s="2">
        <v>44.4</v>
      </c>
      <c r="E565" s="15">
        <v>12</v>
      </c>
      <c r="F565" s="14">
        <f>inventory[[#This Row],[Unit Cost]]*inventory[[#This Row],['# Units]]</f>
        <v>532.79999999999995</v>
      </c>
      <c r="G565" s="8">
        <f>_xlfn.RANK.EQ(inventory[[#This Row],[Total Cost]],inventory[Total Cost],0)</f>
        <v>630</v>
      </c>
      <c r="H565" s="8">
        <f>SUMIFS(inventory['# Units],inventory[Rank],"&lt;="&amp;inventory[[#This Row],['#]])</f>
        <v>13935</v>
      </c>
      <c r="I565" s="9">
        <f>inventory[[#This Row],[c Units]]/MAX(inventory[c Units])</f>
        <v>0.16915924154507272</v>
      </c>
      <c r="J565" s="10">
        <f>SUMIFS(inventory[Total Cost],inventory[Rank],"&lt;="&amp;inventory[[#This Row],['#]])</f>
        <v>2348563.4999999986</v>
      </c>
      <c r="K565" s="9">
        <f>inventory[[#This Row],[c Cost]]/MAX(inventory[c Cost])</f>
        <v>0.88715239373950372</v>
      </c>
      <c r="L565" s="11" t="str">
        <f>IF(inventory[[#This Row],[c Units %]]&lt;=$O$7,$N$7,IF(inventory[[#This Row],[c Units %]]&lt;=$O$8,$N$8,$N$9))</f>
        <v>B</v>
      </c>
    </row>
    <row r="566" spans="2:12" x14ac:dyDescent="0.25">
      <c r="B566" s="1">
        <v>560</v>
      </c>
      <c r="C566" t="s">
        <v>560</v>
      </c>
      <c r="D566" s="2">
        <v>42.7</v>
      </c>
      <c r="E566" s="15">
        <v>18</v>
      </c>
      <c r="F566" s="14">
        <f>inventory[[#This Row],[Unit Cost]]*inventory[[#This Row],['# Units]]</f>
        <v>768.6</v>
      </c>
      <c r="G566" s="8">
        <f>_xlfn.RANK.EQ(inventory[[#This Row],[Total Cost]],inventory[Total Cost],0)</f>
        <v>527</v>
      </c>
      <c r="H566" s="8">
        <f>SUMIFS(inventory['# Units],inventory[Rank],"&lt;="&amp;inventory[[#This Row],['#]])</f>
        <v>14041</v>
      </c>
      <c r="I566" s="9">
        <f>inventory[[#This Row],[c Units]]/MAX(inventory[c Units])</f>
        <v>0.17044599286217194</v>
      </c>
      <c r="J566" s="10">
        <f>SUMIFS(inventory[Total Cost],inventory[Rank],"&lt;="&amp;inventory[[#This Row],['#]])</f>
        <v>2349241.8999999985</v>
      </c>
      <c r="K566" s="9">
        <f>inventory[[#This Row],[c Cost]]/MAX(inventory[c Cost])</f>
        <v>0.88740865429363092</v>
      </c>
      <c r="L566" s="11" t="str">
        <f>IF(inventory[[#This Row],[c Units %]]&lt;=$O$7,$N$7,IF(inventory[[#This Row],[c Units %]]&lt;=$O$8,$N$8,$N$9))</f>
        <v>B</v>
      </c>
    </row>
    <row r="567" spans="2:12" x14ac:dyDescent="0.25">
      <c r="B567" s="1">
        <v>561</v>
      </c>
      <c r="C567" t="s">
        <v>561</v>
      </c>
      <c r="D567" s="2">
        <v>42.4</v>
      </c>
      <c r="E567" s="15">
        <v>4</v>
      </c>
      <c r="F567" s="14">
        <f>inventory[[#This Row],[Unit Cost]]*inventory[[#This Row],['# Units]]</f>
        <v>169.6</v>
      </c>
      <c r="G567" s="8">
        <f>_xlfn.RANK.EQ(inventory[[#This Row],[Total Cost]],inventory[Total Cost],0)</f>
        <v>1092</v>
      </c>
      <c r="H567" s="8">
        <f>SUMIFS(inventory['# Units],inventory[Rank],"&lt;="&amp;inventory[[#This Row],['#]])</f>
        <v>14071</v>
      </c>
      <c r="I567" s="9">
        <f>inventory[[#This Row],[c Units]]/MAX(inventory[c Units])</f>
        <v>0.17081016776323776</v>
      </c>
      <c r="J567" s="10">
        <f>SUMIFS(inventory[Total Cost],inventory[Rank],"&lt;="&amp;inventory[[#This Row],['#]])</f>
        <v>2349919.8999999985</v>
      </c>
      <c r="K567" s="9">
        <f>inventory[[#This Row],[c Cost]]/MAX(inventory[c Cost])</f>
        <v>0.88766476375073322</v>
      </c>
      <c r="L567" s="11" t="str">
        <f>IF(inventory[[#This Row],[c Units %]]&lt;=$O$7,$N$7,IF(inventory[[#This Row],[c Units %]]&lt;=$O$8,$N$8,$N$9))</f>
        <v>B</v>
      </c>
    </row>
    <row r="568" spans="2:12" x14ac:dyDescent="0.25">
      <c r="B568" s="1">
        <v>562</v>
      </c>
      <c r="C568" t="s">
        <v>562</v>
      </c>
      <c r="D568" s="2">
        <v>38.4</v>
      </c>
      <c r="E568" s="15">
        <v>16</v>
      </c>
      <c r="F568" s="14">
        <f>inventory[[#This Row],[Unit Cost]]*inventory[[#This Row],['# Units]]</f>
        <v>614.4</v>
      </c>
      <c r="G568" s="8">
        <f>_xlfn.RANK.EQ(inventory[[#This Row],[Total Cost]],inventory[Total Cost],0)</f>
        <v>592</v>
      </c>
      <c r="H568" s="8">
        <f>SUMIFS(inventory['# Units],inventory[Rank],"&lt;="&amp;inventory[[#This Row],['#]])</f>
        <v>14085</v>
      </c>
      <c r="I568" s="9">
        <f>inventory[[#This Row],[c Units]]/MAX(inventory[c Units])</f>
        <v>0.17098011605040181</v>
      </c>
      <c r="J568" s="10">
        <f>SUMIFS(inventory[Total Cost],inventory[Rank],"&lt;="&amp;inventory[[#This Row],['#]])</f>
        <v>2350596.0999999987</v>
      </c>
      <c r="K568" s="9">
        <f>inventory[[#This Row],[c Cost]]/MAX(inventory[c Cost])</f>
        <v>0.88792019327122385</v>
      </c>
      <c r="L568" s="11" t="str">
        <f>IF(inventory[[#This Row],[c Units %]]&lt;=$O$7,$N$7,IF(inventory[[#This Row],[c Units %]]&lt;=$O$8,$N$8,$N$9))</f>
        <v>B</v>
      </c>
    </row>
    <row r="569" spans="2:12" x14ac:dyDescent="0.25">
      <c r="B569" s="1">
        <v>563</v>
      </c>
      <c r="C569" t="s">
        <v>563</v>
      </c>
      <c r="D569" s="2">
        <v>43.8</v>
      </c>
      <c r="E569" s="15">
        <v>27</v>
      </c>
      <c r="F569" s="14">
        <f>inventory[[#This Row],[Unit Cost]]*inventory[[#This Row],['# Units]]</f>
        <v>1182.5999999999999</v>
      </c>
      <c r="G569" s="8">
        <f>_xlfn.RANK.EQ(inventory[[#This Row],[Total Cost]],inventory[Total Cost],0)</f>
        <v>419</v>
      </c>
      <c r="H569" s="8">
        <f>SUMIFS(inventory['# Units],inventory[Rank],"&lt;="&amp;inventory[[#This Row],['#]])</f>
        <v>14124</v>
      </c>
      <c r="I569" s="9">
        <f>inventory[[#This Row],[c Units]]/MAX(inventory[c Units])</f>
        <v>0.17145354342178737</v>
      </c>
      <c r="J569" s="10">
        <f>SUMIFS(inventory[Total Cost],inventory[Rank],"&lt;="&amp;inventory[[#This Row],['#]])</f>
        <v>2351270.7999999989</v>
      </c>
      <c r="K569" s="9">
        <f>inventory[[#This Row],[c Cost]]/MAX(inventory[c Cost])</f>
        <v>0.8881750561778714</v>
      </c>
      <c r="L569" s="11" t="str">
        <f>IF(inventory[[#This Row],[c Units %]]&lt;=$O$7,$N$7,IF(inventory[[#This Row],[c Units %]]&lt;=$O$8,$N$8,$N$9))</f>
        <v>B</v>
      </c>
    </row>
    <row r="570" spans="2:12" x14ac:dyDescent="0.25">
      <c r="B570" s="1">
        <v>564</v>
      </c>
      <c r="C570" t="s">
        <v>564</v>
      </c>
      <c r="D570" s="2">
        <v>42.7</v>
      </c>
      <c r="E570" s="15">
        <v>40</v>
      </c>
      <c r="F570" s="14">
        <f>inventory[[#This Row],[Unit Cost]]*inventory[[#This Row],['# Units]]</f>
        <v>1708</v>
      </c>
      <c r="G570" s="8">
        <f>_xlfn.RANK.EQ(inventory[[#This Row],[Total Cost]],inventory[Total Cost],0)</f>
        <v>319</v>
      </c>
      <c r="H570" s="8">
        <f>SUMIFS(inventory['# Units],inventory[Rank],"&lt;="&amp;inventory[[#This Row],['#]])</f>
        <v>14143</v>
      </c>
      <c r="I570" s="9">
        <f>inventory[[#This Row],[c Units]]/MAX(inventory[c Units])</f>
        <v>0.17168418752579573</v>
      </c>
      <c r="J570" s="10">
        <f>SUMIFS(inventory[Total Cost],inventory[Rank],"&lt;="&amp;inventory[[#This Row],['#]])</f>
        <v>2351943.399999999</v>
      </c>
      <c r="K570" s="9">
        <f>inventory[[#This Row],[c Cost]]/MAX(inventory[c Cost])</f>
        <v>0.88842912582513844</v>
      </c>
      <c r="L570" s="11" t="str">
        <f>IF(inventory[[#This Row],[c Units %]]&lt;=$O$7,$N$7,IF(inventory[[#This Row],[c Units %]]&lt;=$O$8,$N$8,$N$9))</f>
        <v>B</v>
      </c>
    </row>
    <row r="571" spans="2:12" x14ac:dyDescent="0.25">
      <c r="B571" s="1">
        <v>565</v>
      </c>
      <c r="C571" t="s">
        <v>565</v>
      </c>
      <c r="D571" s="2">
        <v>41.1</v>
      </c>
      <c r="E571" s="15">
        <v>4</v>
      </c>
      <c r="F571" s="14">
        <f>inventory[[#This Row],[Unit Cost]]*inventory[[#This Row],['# Units]]</f>
        <v>164.4</v>
      </c>
      <c r="G571" s="8">
        <f>_xlfn.RANK.EQ(inventory[[#This Row],[Total Cost]],inventory[Total Cost],0)</f>
        <v>1101</v>
      </c>
      <c r="H571" s="8">
        <f>SUMIFS(inventory['# Units],inventory[Rank],"&lt;="&amp;inventory[[#This Row],['#]])</f>
        <v>14166</v>
      </c>
      <c r="I571" s="9">
        <f>inventory[[#This Row],[c Units]]/MAX(inventory[c Units])</f>
        <v>0.17196338828327951</v>
      </c>
      <c r="J571" s="10">
        <f>SUMIFS(inventory[Total Cost],inventory[Rank],"&lt;="&amp;inventory[[#This Row],['#]])</f>
        <v>2352614.9999999991</v>
      </c>
      <c r="K571" s="9">
        <f>inventory[[#This Row],[c Cost]]/MAX(inventory[c Cost])</f>
        <v>0.88868281772984337</v>
      </c>
      <c r="L571" s="11" t="str">
        <f>IF(inventory[[#This Row],[c Units %]]&lt;=$O$7,$N$7,IF(inventory[[#This Row],[c Units %]]&lt;=$O$8,$N$8,$N$9))</f>
        <v>B</v>
      </c>
    </row>
    <row r="572" spans="2:12" x14ac:dyDescent="0.25">
      <c r="B572" s="1">
        <v>566</v>
      </c>
      <c r="C572" t="s">
        <v>566</v>
      </c>
      <c r="D572" s="2">
        <v>33.799999999999997</v>
      </c>
      <c r="E572" s="15">
        <v>14</v>
      </c>
      <c r="F572" s="14">
        <f>inventory[[#This Row],[Unit Cost]]*inventory[[#This Row],['# Units]]</f>
        <v>473.19999999999993</v>
      </c>
      <c r="G572" s="8">
        <f>_xlfn.RANK.EQ(inventory[[#This Row],[Total Cost]],inventory[Total Cost],0)</f>
        <v>673</v>
      </c>
      <c r="H572" s="8">
        <f>SUMIFS(inventory['# Units],inventory[Rank],"&lt;="&amp;inventory[[#This Row],['#]])</f>
        <v>14209</v>
      </c>
      <c r="I572" s="9">
        <f>inventory[[#This Row],[c Units]]/MAX(inventory[c Units])</f>
        <v>0.17248537230814051</v>
      </c>
      <c r="J572" s="10">
        <f>SUMIFS(inventory[Total Cost],inventory[Rank],"&lt;="&amp;inventory[[#This Row],['#]])</f>
        <v>2353285.7999999989</v>
      </c>
      <c r="K572" s="9">
        <f>inventory[[#This Row],[c Cost]]/MAX(inventory[c Cost])</f>
        <v>0.8889362074404985</v>
      </c>
      <c r="L572" s="11" t="str">
        <f>IF(inventory[[#This Row],[c Units %]]&lt;=$O$7,$N$7,IF(inventory[[#This Row],[c Units %]]&lt;=$O$8,$N$8,$N$9))</f>
        <v>B</v>
      </c>
    </row>
    <row r="573" spans="2:12" x14ac:dyDescent="0.25">
      <c r="B573" s="1">
        <v>567</v>
      </c>
      <c r="C573" t="s">
        <v>567</v>
      </c>
      <c r="D573" s="2">
        <v>41.2</v>
      </c>
      <c r="E573" s="15">
        <v>19</v>
      </c>
      <c r="F573" s="14">
        <f>inventory[[#This Row],[Unit Cost]]*inventory[[#This Row],['# Units]]</f>
        <v>782.80000000000007</v>
      </c>
      <c r="G573" s="8">
        <f>_xlfn.RANK.EQ(inventory[[#This Row],[Total Cost]],inventory[Total Cost],0)</f>
        <v>522</v>
      </c>
      <c r="H573" s="8">
        <f>SUMIFS(inventory['# Units],inventory[Rank],"&lt;="&amp;inventory[[#This Row],['#]])</f>
        <v>14223</v>
      </c>
      <c r="I573" s="9">
        <f>inventory[[#This Row],[c Units]]/MAX(inventory[c Units])</f>
        <v>0.17265532059530458</v>
      </c>
      <c r="J573" s="10">
        <f>SUMIFS(inventory[Total Cost],inventory[Rank],"&lt;="&amp;inventory[[#This Row],['#]])</f>
        <v>2353954.9999999991</v>
      </c>
      <c r="K573" s="9">
        <f>inventory[[#This Row],[c Cost]]/MAX(inventory[c Cost])</f>
        <v>0.88918899276305452</v>
      </c>
      <c r="L573" s="11" t="str">
        <f>IF(inventory[[#This Row],[c Units %]]&lt;=$O$7,$N$7,IF(inventory[[#This Row],[c Units %]]&lt;=$O$8,$N$8,$N$9))</f>
        <v>B</v>
      </c>
    </row>
    <row r="574" spans="2:12" x14ac:dyDescent="0.25">
      <c r="B574" s="1">
        <v>568</v>
      </c>
      <c r="C574" t="s">
        <v>568</v>
      </c>
      <c r="D574" s="2">
        <v>37.700000000000003</v>
      </c>
      <c r="E574" s="15">
        <v>11</v>
      </c>
      <c r="F574" s="14">
        <f>inventory[[#This Row],[Unit Cost]]*inventory[[#This Row],['# Units]]</f>
        <v>414.70000000000005</v>
      </c>
      <c r="G574" s="8">
        <f>_xlfn.RANK.EQ(inventory[[#This Row],[Total Cost]],inventory[Total Cost],0)</f>
        <v>721</v>
      </c>
      <c r="H574" s="8">
        <f>SUMIFS(inventory['# Units],inventory[Rank],"&lt;="&amp;inventory[[#This Row],['#]])</f>
        <v>14238</v>
      </c>
      <c r="I574" s="9">
        <f>inventory[[#This Row],[c Units]]/MAX(inventory[c Units])</f>
        <v>0.17283740804583747</v>
      </c>
      <c r="J574" s="10">
        <f>SUMIFS(inventory[Total Cost],inventory[Rank],"&lt;="&amp;inventory[[#This Row],['#]])</f>
        <v>2354622.4999999991</v>
      </c>
      <c r="K574" s="9">
        <f>inventory[[#This Row],[c Cost]]/MAX(inventory[c Cost])</f>
        <v>0.8894411359232548</v>
      </c>
      <c r="L574" s="11" t="str">
        <f>IF(inventory[[#This Row],[c Units %]]&lt;=$O$7,$N$7,IF(inventory[[#This Row],[c Units %]]&lt;=$O$8,$N$8,$N$9))</f>
        <v>B</v>
      </c>
    </row>
    <row r="575" spans="2:12" x14ac:dyDescent="0.25">
      <c r="B575" s="1">
        <v>569</v>
      </c>
      <c r="C575" t="s">
        <v>569</v>
      </c>
      <c r="D575" s="2">
        <v>31.4</v>
      </c>
      <c r="E575" s="15">
        <v>13</v>
      </c>
      <c r="F575" s="14">
        <f>inventory[[#This Row],[Unit Cost]]*inventory[[#This Row],['# Units]]</f>
        <v>408.2</v>
      </c>
      <c r="G575" s="8">
        <f>_xlfn.RANK.EQ(inventory[[#This Row],[Total Cost]],inventory[Total Cost],0)</f>
        <v>727</v>
      </c>
      <c r="H575" s="8">
        <f>SUMIFS(inventory['# Units],inventory[Rank],"&lt;="&amp;inventory[[#This Row],['#]])</f>
        <v>14295</v>
      </c>
      <c r="I575" s="9">
        <f>inventory[[#This Row],[c Units]]/MAX(inventory[c Units])</f>
        <v>0.17352934035786255</v>
      </c>
      <c r="J575" s="10">
        <f>SUMIFS(inventory[Total Cost],inventory[Rank],"&lt;="&amp;inventory[[#This Row],['#]])</f>
        <v>2355954.4999999991</v>
      </c>
      <c r="K575" s="9">
        <f>inventory[[#This Row],[c Cost]]/MAX(inventory[c Cost])</f>
        <v>0.88994428901596911</v>
      </c>
      <c r="L575" s="11" t="str">
        <f>IF(inventory[[#This Row],[c Units %]]&lt;=$O$7,$N$7,IF(inventory[[#This Row],[c Units %]]&lt;=$O$8,$N$8,$N$9))</f>
        <v>B</v>
      </c>
    </row>
    <row r="576" spans="2:12" x14ac:dyDescent="0.25">
      <c r="B576" s="1">
        <v>570</v>
      </c>
      <c r="C576" t="s">
        <v>570</v>
      </c>
      <c r="D576" s="2">
        <v>37.5</v>
      </c>
      <c r="E576" s="15">
        <v>10</v>
      </c>
      <c r="F576" s="14">
        <f>inventory[[#This Row],[Unit Cost]]*inventory[[#This Row],['# Units]]</f>
        <v>375</v>
      </c>
      <c r="G576" s="8">
        <f>_xlfn.RANK.EQ(inventory[[#This Row],[Total Cost]],inventory[Total Cost],0)</f>
        <v>767</v>
      </c>
      <c r="H576" s="8">
        <f>SUMIFS(inventory['# Units],inventory[Rank],"&lt;="&amp;inventory[[#This Row],['#]])</f>
        <v>14295</v>
      </c>
      <c r="I576" s="9">
        <f>inventory[[#This Row],[c Units]]/MAX(inventory[c Units])</f>
        <v>0.17352934035786255</v>
      </c>
      <c r="J576" s="10">
        <f>SUMIFS(inventory[Total Cost],inventory[Rank],"&lt;="&amp;inventory[[#This Row],['#]])</f>
        <v>2355954.4999999991</v>
      </c>
      <c r="K576" s="9">
        <f>inventory[[#This Row],[c Cost]]/MAX(inventory[c Cost])</f>
        <v>0.88994428901596911</v>
      </c>
      <c r="L576" s="11" t="str">
        <f>IF(inventory[[#This Row],[c Units %]]&lt;=$O$7,$N$7,IF(inventory[[#This Row],[c Units %]]&lt;=$O$8,$N$8,$N$9))</f>
        <v>B</v>
      </c>
    </row>
    <row r="577" spans="2:12" x14ac:dyDescent="0.25">
      <c r="B577" s="1">
        <v>571</v>
      </c>
      <c r="C577" t="s">
        <v>571</v>
      </c>
      <c r="D577" s="2">
        <v>37.4</v>
      </c>
      <c r="E577" s="15">
        <v>14</v>
      </c>
      <c r="F577" s="14">
        <f>inventory[[#This Row],[Unit Cost]]*inventory[[#This Row],['# Units]]</f>
        <v>523.6</v>
      </c>
      <c r="G577" s="8">
        <f>_xlfn.RANK.EQ(inventory[[#This Row],[Total Cost]],inventory[Total Cost],0)</f>
        <v>638</v>
      </c>
      <c r="H577" s="8">
        <f>SUMIFS(inventory['# Units],inventory[Rank],"&lt;="&amp;inventory[[#This Row],['#]])</f>
        <v>14311</v>
      </c>
      <c r="I577" s="9">
        <f>inventory[[#This Row],[c Units]]/MAX(inventory[c Units])</f>
        <v>0.1737235669717643</v>
      </c>
      <c r="J577" s="10">
        <f>SUMIFS(inventory[Total Cost],inventory[Rank],"&lt;="&amp;inventory[[#This Row],['#]])</f>
        <v>2356618.4999999991</v>
      </c>
      <c r="K577" s="9">
        <f>inventory[[#This Row],[c Cost]]/MAX(inventory[c Cost])</f>
        <v>0.89019511007720209</v>
      </c>
      <c r="L577" s="11" t="str">
        <f>IF(inventory[[#This Row],[c Units %]]&lt;=$O$7,$N$7,IF(inventory[[#This Row],[c Units %]]&lt;=$O$8,$N$8,$N$9))</f>
        <v>B</v>
      </c>
    </row>
    <row r="578" spans="2:12" x14ac:dyDescent="0.25">
      <c r="B578" s="1">
        <v>572</v>
      </c>
      <c r="C578" t="s">
        <v>572</v>
      </c>
      <c r="D578" s="2">
        <v>37.4</v>
      </c>
      <c r="E578" s="15">
        <v>15</v>
      </c>
      <c r="F578" s="14">
        <f>inventory[[#This Row],[Unit Cost]]*inventory[[#This Row],['# Units]]</f>
        <v>561</v>
      </c>
      <c r="G578" s="8">
        <f>_xlfn.RANK.EQ(inventory[[#This Row],[Total Cost]],inventory[Total Cost],0)</f>
        <v>619</v>
      </c>
      <c r="H578" s="8">
        <f>SUMIFS(inventory['# Units],inventory[Rank],"&lt;="&amp;inventory[[#This Row],['#]])</f>
        <v>14330</v>
      </c>
      <c r="I578" s="9">
        <f>inventory[[#This Row],[c Units]]/MAX(inventory[c Units])</f>
        <v>0.17395421107577266</v>
      </c>
      <c r="J578" s="10">
        <f>SUMIFS(inventory[Total Cost],inventory[Rank],"&lt;="&amp;inventory[[#This Row],['#]])</f>
        <v>2357281.5999999992</v>
      </c>
      <c r="K578" s="9">
        <f>inventory[[#This Row],[c Cost]]/MAX(inventory[c Cost])</f>
        <v>0.89044559117012922</v>
      </c>
      <c r="L578" s="11" t="str">
        <f>IF(inventory[[#This Row],[c Units %]]&lt;=$O$7,$N$7,IF(inventory[[#This Row],[c Units %]]&lt;=$O$8,$N$8,$N$9))</f>
        <v>B</v>
      </c>
    </row>
    <row r="579" spans="2:12" x14ac:dyDescent="0.25">
      <c r="B579" s="1">
        <v>573</v>
      </c>
      <c r="C579" t="s">
        <v>573</v>
      </c>
      <c r="D579" s="2">
        <v>39.5</v>
      </c>
      <c r="E579" s="15">
        <v>30</v>
      </c>
      <c r="F579" s="14">
        <f>inventory[[#This Row],[Unit Cost]]*inventory[[#This Row],['# Units]]</f>
        <v>1185</v>
      </c>
      <c r="G579" s="8">
        <f>_xlfn.RANK.EQ(inventory[[#This Row],[Total Cost]],inventory[Total Cost],0)</f>
        <v>417</v>
      </c>
      <c r="H579" s="8">
        <f>SUMIFS(inventory['# Units],inventory[Rank],"&lt;="&amp;inventory[[#This Row],['#]])</f>
        <v>14375</v>
      </c>
      <c r="I579" s="9">
        <f>inventory[[#This Row],[c Units]]/MAX(inventory[c Units])</f>
        <v>0.17450047342737138</v>
      </c>
      <c r="J579" s="10">
        <f>SUMIFS(inventory[Total Cost],inventory[Rank],"&lt;="&amp;inventory[[#This Row],['#]])</f>
        <v>2357943.0999999992</v>
      </c>
      <c r="K579" s="9">
        <f>inventory[[#This Row],[c Cost]]/MAX(inventory[c Cost])</f>
        <v>0.89069546787495701</v>
      </c>
      <c r="L579" s="11" t="str">
        <f>IF(inventory[[#This Row],[c Units %]]&lt;=$O$7,$N$7,IF(inventory[[#This Row],[c Units %]]&lt;=$O$8,$N$8,$N$9))</f>
        <v>B</v>
      </c>
    </row>
    <row r="580" spans="2:12" x14ac:dyDescent="0.25">
      <c r="B580" s="1">
        <v>574</v>
      </c>
      <c r="C580" t="s">
        <v>574</v>
      </c>
      <c r="D580" s="2">
        <v>42.4</v>
      </c>
      <c r="E580" s="15">
        <v>26</v>
      </c>
      <c r="F580" s="14">
        <f>inventory[[#This Row],[Unit Cost]]*inventory[[#This Row],['# Units]]</f>
        <v>1102.3999999999999</v>
      </c>
      <c r="G580" s="8">
        <f>_xlfn.RANK.EQ(inventory[[#This Row],[Total Cost]],inventory[Total Cost],0)</f>
        <v>436</v>
      </c>
      <c r="H580" s="8">
        <f>SUMIFS(inventory['# Units],inventory[Rank],"&lt;="&amp;inventory[[#This Row],['#]])</f>
        <v>14405</v>
      </c>
      <c r="I580" s="9">
        <f>inventory[[#This Row],[c Units]]/MAX(inventory[c Units])</f>
        <v>0.17486464832843721</v>
      </c>
      <c r="J580" s="10">
        <f>SUMIFS(inventory[Total Cost],inventory[Rank],"&lt;="&amp;inventory[[#This Row],['#]])</f>
        <v>2358603.0999999992</v>
      </c>
      <c r="K580" s="9">
        <f>inventory[[#This Row],[c Cost]]/MAX(inventory[c Cost])</f>
        <v>0.89094477796594151</v>
      </c>
      <c r="L580" s="11" t="str">
        <f>IF(inventory[[#This Row],[c Units %]]&lt;=$O$7,$N$7,IF(inventory[[#This Row],[c Units %]]&lt;=$O$8,$N$8,$N$9))</f>
        <v>B</v>
      </c>
    </row>
    <row r="581" spans="2:12" x14ac:dyDescent="0.25">
      <c r="B581" s="1">
        <v>575</v>
      </c>
      <c r="C581" t="s">
        <v>575</v>
      </c>
      <c r="D581" s="2">
        <v>40.5</v>
      </c>
      <c r="E581" s="15">
        <v>14</v>
      </c>
      <c r="F581" s="14">
        <f>inventory[[#This Row],[Unit Cost]]*inventory[[#This Row],['# Units]]</f>
        <v>567</v>
      </c>
      <c r="G581" s="8">
        <f>_xlfn.RANK.EQ(inventory[[#This Row],[Total Cost]],inventory[Total Cost],0)</f>
        <v>616</v>
      </c>
      <c r="H581" s="8">
        <f>SUMIFS(inventory['# Units],inventory[Rank],"&lt;="&amp;inventory[[#This Row],['#]])</f>
        <v>14446</v>
      </c>
      <c r="I581" s="9">
        <f>inventory[[#This Row],[c Units]]/MAX(inventory[c Units])</f>
        <v>0.1753623540265605</v>
      </c>
      <c r="J581" s="10">
        <f>SUMIFS(inventory[Total Cost],inventory[Rank],"&lt;="&amp;inventory[[#This Row],['#]])</f>
        <v>2359254.9999999991</v>
      </c>
      <c r="K581" s="9">
        <f>inventory[[#This Row],[c Cost]]/MAX(inventory[c Cost])</f>
        <v>0.89119102834217312</v>
      </c>
      <c r="L581" s="11" t="str">
        <f>IF(inventory[[#This Row],[c Units %]]&lt;=$O$7,$N$7,IF(inventory[[#This Row],[c Units %]]&lt;=$O$8,$N$8,$N$9))</f>
        <v>B</v>
      </c>
    </row>
    <row r="582" spans="2:12" x14ac:dyDescent="0.25">
      <c r="B582" s="1">
        <v>576</v>
      </c>
      <c r="C582" t="s">
        <v>576</v>
      </c>
      <c r="D582" s="2">
        <v>36.4</v>
      </c>
      <c r="E582" s="15">
        <v>32</v>
      </c>
      <c r="F582" s="14">
        <f>inventory[[#This Row],[Unit Cost]]*inventory[[#This Row],['# Units]]</f>
        <v>1164.8</v>
      </c>
      <c r="G582" s="8">
        <f>_xlfn.RANK.EQ(inventory[[#This Row],[Total Cost]],inventory[Total Cost],0)</f>
        <v>421</v>
      </c>
      <c r="H582" s="8">
        <f>SUMIFS(inventory['# Units],inventory[Rank],"&lt;="&amp;inventory[[#This Row],['#]])</f>
        <v>14471</v>
      </c>
      <c r="I582" s="9">
        <f>inventory[[#This Row],[c Units]]/MAX(inventory[c Units])</f>
        <v>0.17566583311078202</v>
      </c>
      <c r="J582" s="10">
        <f>SUMIFS(inventory[Total Cost],inventory[Rank],"&lt;="&amp;inventory[[#This Row],['#]])</f>
        <v>2359902.4999999991</v>
      </c>
      <c r="K582" s="9">
        <f>inventory[[#This Row],[c Cost]]/MAX(inventory[c Cost])</f>
        <v>0.89143561665113147</v>
      </c>
      <c r="L582" s="11" t="str">
        <f>IF(inventory[[#This Row],[c Units %]]&lt;=$O$7,$N$7,IF(inventory[[#This Row],[c Units %]]&lt;=$O$8,$N$8,$N$9))</f>
        <v>B</v>
      </c>
    </row>
    <row r="583" spans="2:12" x14ac:dyDescent="0.25">
      <c r="B583" s="1">
        <v>577</v>
      </c>
      <c r="C583" t="s">
        <v>577</v>
      </c>
      <c r="D583" s="2">
        <v>41.9</v>
      </c>
      <c r="E583" s="15">
        <v>32</v>
      </c>
      <c r="F583" s="14">
        <f>inventory[[#This Row],[Unit Cost]]*inventory[[#This Row],['# Units]]</f>
        <v>1340.8</v>
      </c>
      <c r="G583" s="8">
        <f>_xlfn.RANK.EQ(inventory[[#This Row],[Total Cost]],inventory[Total Cost],0)</f>
        <v>388</v>
      </c>
      <c r="H583" s="8">
        <f>SUMIFS(inventory['# Units],inventory[Rank],"&lt;="&amp;inventory[[#This Row],['#]])</f>
        <v>14484</v>
      </c>
      <c r="I583" s="9">
        <f>inventory[[#This Row],[c Units]]/MAX(inventory[c Units])</f>
        <v>0.17582364223457719</v>
      </c>
      <c r="J583" s="10">
        <f>SUMIFS(inventory[Total Cost],inventory[Rank],"&lt;="&amp;inventory[[#This Row],['#]])</f>
        <v>2360545.9999999991</v>
      </c>
      <c r="K583" s="9">
        <f>inventory[[#This Row],[c Cost]]/MAX(inventory[c Cost])</f>
        <v>0.89167869398984145</v>
      </c>
      <c r="L583" s="11" t="str">
        <f>IF(inventory[[#This Row],[c Units %]]&lt;=$O$7,$N$7,IF(inventory[[#This Row],[c Units %]]&lt;=$O$8,$N$8,$N$9))</f>
        <v>B</v>
      </c>
    </row>
    <row r="584" spans="2:12" x14ac:dyDescent="0.25">
      <c r="B584" s="1">
        <v>578</v>
      </c>
      <c r="C584" t="s">
        <v>578</v>
      </c>
      <c r="D584" s="2">
        <v>40</v>
      </c>
      <c r="E584" s="15">
        <v>20</v>
      </c>
      <c r="F584" s="14">
        <f>inventory[[#This Row],[Unit Cost]]*inventory[[#This Row],['# Units]]</f>
        <v>800</v>
      </c>
      <c r="G584" s="8">
        <f>_xlfn.RANK.EQ(inventory[[#This Row],[Total Cost]],inventory[Total Cost],0)</f>
        <v>514</v>
      </c>
      <c r="H584" s="8">
        <f>SUMIFS(inventory['# Units],inventory[Rank],"&lt;="&amp;inventory[[#This Row],['#]])</f>
        <v>14504</v>
      </c>
      <c r="I584" s="9">
        <f>inventory[[#This Row],[c Units]]/MAX(inventory[c Units])</f>
        <v>0.17606642550195439</v>
      </c>
      <c r="J584" s="10">
        <f>SUMIFS(inventory[Total Cost],inventory[Rank],"&lt;="&amp;inventory[[#This Row],['#]])</f>
        <v>2361185.9999999991</v>
      </c>
      <c r="K584" s="9">
        <f>inventory[[#This Row],[c Cost]]/MAX(inventory[c Cost])</f>
        <v>0.89192044922958402</v>
      </c>
      <c r="L584" s="11" t="str">
        <f>IF(inventory[[#This Row],[c Units %]]&lt;=$O$7,$N$7,IF(inventory[[#This Row],[c Units %]]&lt;=$O$8,$N$8,$N$9))</f>
        <v>B</v>
      </c>
    </row>
    <row r="585" spans="2:12" x14ac:dyDescent="0.25">
      <c r="B585" s="1">
        <v>579</v>
      </c>
      <c r="C585" t="s">
        <v>579</v>
      </c>
      <c r="D585" s="2">
        <v>36.9</v>
      </c>
      <c r="E585" s="15">
        <v>15</v>
      </c>
      <c r="F585" s="14">
        <f>inventory[[#This Row],[Unit Cost]]*inventory[[#This Row],['# Units]]</f>
        <v>553.5</v>
      </c>
      <c r="G585" s="8">
        <f>_xlfn.RANK.EQ(inventory[[#This Row],[Total Cost]],inventory[Total Cost],0)</f>
        <v>624</v>
      </c>
      <c r="H585" s="8">
        <f>SUMIFS(inventory['# Units],inventory[Rank],"&lt;="&amp;inventory[[#This Row],['#]])</f>
        <v>14515</v>
      </c>
      <c r="I585" s="9">
        <f>inventory[[#This Row],[c Units]]/MAX(inventory[c Units])</f>
        <v>0.17619995629901186</v>
      </c>
      <c r="J585" s="10">
        <f>SUMIFS(inventory[Total Cost],inventory[Rank],"&lt;="&amp;inventory[[#This Row],['#]])</f>
        <v>2361823.9999999991</v>
      </c>
      <c r="K585" s="9">
        <f>inventory[[#This Row],[c Cost]]/MAX(inventory[c Cost])</f>
        <v>0.89216144898420247</v>
      </c>
      <c r="L585" s="11" t="str">
        <f>IF(inventory[[#This Row],[c Units %]]&lt;=$O$7,$N$7,IF(inventory[[#This Row],[c Units %]]&lt;=$O$8,$N$8,$N$9))</f>
        <v>B</v>
      </c>
    </row>
    <row r="586" spans="2:12" x14ac:dyDescent="0.25">
      <c r="B586" s="1">
        <v>580</v>
      </c>
      <c r="C586" t="s">
        <v>580</v>
      </c>
      <c r="D586" s="2">
        <v>36.799999999999997</v>
      </c>
      <c r="E586" s="15">
        <v>12</v>
      </c>
      <c r="F586" s="14">
        <f>inventory[[#This Row],[Unit Cost]]*inventory[[#This Row],['# Units]]</f>
        <v>441.59999999999997</v>
      </c>
      <c r="G586" s="8">
        <f>_xlfn.RANK.EQ(inventory[[#This Row],[Total Cost]],inventory[Total Cost],0)</f>
        <v>700</v>
      </c>
      <c r="H586" s="8">
        <f>SUMIFS(inventory['# Units],inventory[Rank],"&lt;="&amp;inventory[[#This Row],['#]])</f>
        <v>14533</v>
      </c>
      <c r="I586" s="9">
        <f>inventory[[#This Row],[c Units]]/MAX(inventory[c Units])</f>
        <v>0.17641846123965135</v>
      </c>
      <c r="J586" s="10">
        <f>SUMIFS(inventory[Total Cost],inventory[Rank],"&lt;="&amp;inventory[[#This Row],['#]])</f>
        <v>2362459.399999999</v>
      </c>
      <c r="K586" s="9">
        <f>inventory[[#This Row],[c Cost]]/MAX(inventory[c Cost])</f>
        <v>0.89240146660815944</v>
      </c>
      <c r="L586" s="11" t="str">
        <f>IF(inventory[[#This Row],[c Units %]]&lt;=$O$7,$N$7,IF(inventory[[#This Row],[c Units %]]&lt;=$O$8,$N$8,$N$9))</f>
        <v>B</v>
      </c>
    </row>
    <row r="587" spans="2:12" x14ac:dyDescent="0.25">
      <c r="B587" s="1">
        <v>581</v>
      </c>
      <c r="C587" t="s">
        <v>581</v>
      </c>
      <c r="D587" s="2">
        <v>40.799999999999997</v>
      </c>
      <c r="E587" s="15">
        <v>29</v>
      </c>
      <c r="F587" s="14">
        <f>inventory[[#This Row],[Unit Cost]]*inventory[[#This Row],['# Units]]</f>
        <v>1183.1999999999998</v>
      </c>
      <c r="G587" s="8">
        <f>_xlfn.RANK.EQ(inventory[[#This Row],[Total Cost]],inventory[Total Cost],0)</f>
        <v>418</v>
      </c>
      <c r="H587" s="8">
        <f>SUMIFS(inventory['# Units],inventory[Rank],"&lt;="&amp;inventory[[#This Row],['#]])</f>
        <v>14582</v>
      </c>
      <c r="I587" s="9">
        <f>inventory[[#This Row],[c Units]]/MAX(inventory[c Units])</f>
        <v>0.17701328024472554</v>
      </c>
      <c r="J587" s="10">
        <f>SUMIFS(inventory[Total Cost],inventory[Rank],"&lt;="&amp;inventory[[#This Row],['#]])</f>
        <v>2363091.4999999991</v>
      </c>
      <c r="K587" s="9">
        <f>inventory[[#This Row],[c Cost]]/MAX(inventory[c Cost])</f>
        <v>0.89264023768166156</v>
      </c>
      <c r="L587" s="11" t="str">
        <f>IF(inventory[[#This Row],[c Units %]]&lt;=$O$7,$N$7,IF(inventory[[#This Row],[c Units %]]&lt;=$O$8,$N$8,$N$9))</f>
        <v>B</v>
      </c>
    </row>
    <row r="588" spans="2:12" x14ac:dyDescent="0.25">
      <c r="B588" s="1">
        <v>582</v>
      </c>
      <c r="C588" t="s">
        <v>582</v>
      </c>
      <c r="D588" s="2">
        <v>29.2</v>
      </c>
      <c r="E588" s="15">
        <v>3</v>
      </c>
      <c r="F588" s="14">
        <f>inventory[[#This Row],[Unit Cost]]*inventory[[#This Row],['# Units]]</f>
        <v>87.6</v>
      </c>
      <c r="G588" s="8">
        <f>_xlfn.RANK.EQ(inventory[[#This Row],[Total Cost]],inventory[Total Cost],0)</f>
        <v>1424</v>
      </c>
      <c r="H588" s="8">
        <f>SUMIFS(inventory['# Units],inventory[Rank],"&lt;="&amp;inventory[[#This Row],['#]])</f>
        <v>14608</v>
      </c>
      <c r="I588" s="9">
        <f>inventory[[#This Row],[c Units]]/MAX(inventory[c Units])</f>
        <v>0.17732889849231592</v>
      </c>
      <c r="J588" s="10">
        <f>SUMIFS(inventory[Total Cost],inventory[Rank],"&lt;="&amp;inventory[[#This Row],['#]])</f>
        <v>2363723.2999999989</v>
      </c>
      <c r="K588" s="9">
        <f>inventory[[#This Row],[c Cost]]/MAX(inventory[c Cost])</f>
        <v>0.89287889543239485</v>
      </c>
      <c r="L588" s="11" t="str">
        <f>IF(inventory[[#This Row],[c Units %]]&lt;=$O$7,$N$7,IF(inventory[[#This Row],[c Units %]]&lt;=$O$8,$N$8,$N$9))</f>
        <v>B</v>
      </c>
    </row>
    <row r="589" spans="2:12" x14ac:dyDescent="0.25">
      <c r="B589" s="1">
        <v>583</v>
      </c>
      <c r="C589" t="s">
        <v>583</v>
      </c>
      <c r="D589" s="2">
        <v>36.700000000000003</v>
      </c>
      <c r="E589" s="15">
        <v>7</v>
      </c>
      <c r="F589" s="14">
        <f>inventory[[#This Row],[Unit Cost]]*inventory[[#This Row],['# Units]]</f>
        <v>256.90000000000003</v>
      </c>
      <c r="G589" s="8">
        <f>_xlfn.RANK.EQ(inventory[[#This Row],[Total Cost]],inventory[Total Cost],0)</f>
        <v>927</v>
      </c>
      <c r="H589" s="8">
        <f>SUMIFS(inventory['# Units],inventory[Rank],"&lt;="&amp;inventory[[#This Row],['#]])</f>
        <v>14655</v>
      </c>
      <c r="I589" s="9">
        <f>inventory[[#This Row],[c Units]]/MAX(inventory[c Units])</f>
        <v>0.17789943917065235</v>
      </c>
      <c r="J589" s="10">
        <f>SUMIFS(inventory[Total Cost],inventory[Rank],"&lt;="&amp;inventory[[#This Row],['#]])</f>
        <v>2364353.0999999987</v>
      </c>
      <c r="K589" s="9">
        <f>inventory[[#This Row],[c Cost]]/MAX(inventory[c Cost])</f>
        <v>0.89311679769800401</v>
      </c>
      <c r="L589" s="11" t="str">
        <f>IF(inventory[[#This Row],[c Units %]]&lt;=$O$7,$N$7,IF(inventory[[#This Row],[c Units %]]&lt;=$O$8,$N$8,$N$9))</f>
        <v>B</v>
      </c>
    </row>
    <row r="590" spans="2:12" x14ac:dyDescent="0.25">
      <c r="B590" s="1">
        <v>584</v>
      </c>
      <c r="C590" t="s">
        <v>584</v>
      </c>
      <c r="D590" s="2">
        <v>39.5</v>
      </c>
      <c r="E590" s="15">
        <v>8</v>
      </c>
      <c r="F590" s="14">
        <f>inventory[[#This Row],[Unit Cost]]*inventory[[#This Row],['# Units]]</f>
        <v>316</v>
      </c>
      <c r="G590" s="8">
        <f>_xlfn.RANK.EQ(inventory[[#This Row],[Total Cost]],inventory[Total Cost],0)</f>
        <v>834</v>
      </c>
      <c r="H590" s="8">
        <f>SUMIFS(inventory['# Units],inventory[Rank],"&lt;="&amp;inventory[[#This Row],['#]])</f>
        <v>14665</v>
      </c>
      <c r="I590" s="9">
        <f>inventory[[#This Row],[c Units]]/MAX(inventory[c Units])</f>
        <v>0.17802083080434097</v>
      </c>
      <c r="J590" s="10">
        <f>SUMIFS(inventory[Total Cost],inventory[Rank],"&lt;="&amp;inventory[[#This Row],['#]])</f>
        <v>2364982.0999999987</v>
      </c>
      <c r="K590" s="9">
        <f>inventory[[#This Row],[c Cost]]/MAX(inventory[c Cost])</f>
        <v>0.8933543977695636</v>
      </c>
      <c r="L590" s="11" t="str">
        <f>IF(inventory[[#This Row],[c Units %]]&lt;=$O$7,$N$7,IF(inventory[[#This Row],[c Units %]]&lt;=$O$8,$N$8,$N$9))</f>
        <v>B</v>
      </c>
    </row>
    <row r="591" spans="2:12" x14ac:dyDescent="0.25">
      <c r="B591" s="1">
        <v>585</v>
      </c>
      <c r="C591" t="s">
        <v>585</v>
      </c>
      <c r="D591" s="2">
        <v>42.3</v>
      </c>
      <c r="E591" s="15">
        <v>44</v>
      </c>
      <c r="F591" s="14">
        <f>inventory[[#This Row],[Unit Cost]]*inventory[[#This Row],['# Units]]</f>
        <v>1861.1999999999998</v>
      </c>
      <c r="G591" s="8">
        <f>_xlfn.RANK.EQ(inventory[[#This Row],[Total Cost]],inventory[Total Cost],0)</f>
        <v>296</v>
      </c>
      <c r="H591" s="8">
        <f>SUMIFS(inventory['# Units],inventory[Rank],"&lt;="&amp;inventory[[#This Row],['#]])</f>
        <v>14672</v>
      </c>
      <c r="I591" s="9">
        <f>inventory[[#This Row],[c Units]]/MAX(inventory[c Units])</f>
        <v>0.178105804947923</v>
      </c>
      <c r="J591" s="10">
        <f>SUMIFS(inventory[Total Cost],inventory[Rank],"&lt;="&amp;inventory[[#This Row],['#]])</f>
        <v>2365610.6999999988</v>
      </c>
      <c r="K591" s="9">
        <f>inventory[[#This Row],[c Cost]]/MAX(inventory[c Cost])</f>
        <v>0.89359184674409831</v>
      </c>
      <c r="L591" s="11" t="str">
        <f>IF(inventory[[#This Row],[c Units %]]&lt;=$O$7,$N$7,IF(inventory[[#This Row],[c Units %]]&lt;=$O$8,$N$8,$N$9))</f>
        <v>B</v>
      </c>
    </row>
    <row r="592" spans="2:12" x14ac:dyDescent="0.25">
      <c r="B592" s="1">
        <v>586</v>
      </c>
      <c r="C592" t="s">
        <v>586</v>
      </c>
      <c r="D592" s="2">
        <v>37</v>
      </c>
      <c r="E592" s="15">
        <v>4</v>
      </c>
      <c r="F592" s="14">
        <f>inventory[[#This Row],[Unit Cost]]*inventory[[#This Row],['# Units]]</f>
        <v>148</v>
      </c>
      <c r="G592" s="8">
        <f>_xlfn.RANK.EQ(inventory[[#This Row],[Total Cost]],inventory[Total Cost],0)</f>
        <v>1147</v>
      </c>
      <c r="H592" s="8">
        <f>SUMIFS(inventory['# Units],inventory[Rank],"&lt;="&amp;inventory[[#This Row],['#]])</f>
        <v>14693</v>
      </c>
      <c r="I592" s="9">
        <f>inventory[[#This Row],[c Units]]/MAX(inventory[c Units])</f>
        <v>0.17836072737866907</v>
      </c>
      <c r="J592" s="10">
        <f>SUMIFS(inventory[Total Cost],inventory[Rank],"&lt;="&amp;inventory[[#This Row],['#]])</f>
        <v>2366236.4999999986</v>
      </c>
      <c r="K592" s="9">
        <f>inventory[[#This Row],[c Cost]]/MAX(inventory[c Cost])</f>
        <v>0.8938282380394591</v>
      </c>
      <c r="L592" s="11" t="str">
        <f>IF(inventory[[#This Row],[c Units %]]&lt;=$O$7,$N$7,IF(inventory[[#This Row],[c Units %]]&lt;=$O$8,$N$8,$N$9))</f>
        <v>B</v>
      </c>
    </row>
    <row r="593" spans="2:12" x14ac:dyDescent="0.25">
      <c r="B593" s="1">
        <v>587</v>
      </c>
      <c r="C593" t="s">
        <v>587</v>
      </c>
      <c r="D593" s="2">
        <v>38.6</v>
      </c>
      <c r="E593" s="15">
        <v>12</v>
      </c>
      <c r="F593" s="14">
        <f>inventory[[#This Row],[Unit Cost]]*inventory[[#This Row],['# Units]]</f>
        <v>463.20000000000005</v>
      </c>
      <c r="G593" s="8">
        <f>_xlfn.RANK.EQ(inventory[[#This Row],[Total Cost]],inventory[Total Cost],0)</f>
        <v>681</v>
      </c>
      <c r="H593" s="8">
        <f>SUMIFS(inventory['# Units],inventory[Rank],"&lt;="&amp;inventory[[#This Row],['#]])</f>
        <v>14739</v>
      </c>
      <c r="I593" s="9">
        <f>inventory[[#This Row],[c Units]]/MAX(inventory[c Units])</f>
        <v>0.17891912889363665</v>
      </c>
      <c r="J593" s="10">
        <f>SUMIFS(inventory[Total Cost],inventory[Rank],"&lt;="&amp;inventory[[#This Row],['#]])</f>
        <v>2366862.0999999987</v>
      </c>
      <c r="K593" s="9">
        <f>inventory[[#This Row],[c Cost]]/MAX(inventory[c Cost])</f>
        <v>0.89406455378630756</v>
      </c>
      <c r="L593" s="11" t="str">
        <f>IF(inventory[[#This Row],[c Units %]]&lt;=$O$7,$N$7,IF(inventory[[#This Row],[c Units %]]&lt;=$O$8,$N$8,$N$9))</f>
        <v>B</v>
      </c>
    </row>
    <row r="594" spans="2:12" x14ac:dyDescent="0.25">
      <c r="B594" s="1">
        <v>588</v>
      </c>
      <c r="C594" t="s">
        <v>588</v>
      </c>
      <c r="D594" s="2">
        <v>41.3</v>
      </c>
      <c r="E594" s="15">
        <v>44</v>
      </c>
      <c r="F594" s="14">
        <f>inventory[[#This Row],[Unit Cost]]*inventory[[#This Row],['# Units]]</f>
        <v>1817.1999999999998</v>
      </c>
      <c r="G594" s="8">
        <f>_xlfn.RANK.EQ(inventory[[#This Row],[Total Cost]],inventory[Total Cost],0)</f>
        <v>299</v>
      </c>
      <c r="H594" s="8">
        <f>SUMIFS(inventory['# Units],inventory[Rank],"&lt;="&amp;inventory[[#This Row],['#]])</f>
        <v>14756</v>
      </c>
      <c r="I594" s="9">
        <f>inventory[[#This Row],[c Units]]/MAX(inventory[c Units])</f>
        <v>0.17912549467090727</v>
      </c>
      <c r="J594" s="10">
        <f>SUMIFS(inventory[Total Cost],inventory[Rank],"&lt;="&amp;inventory[[#This Row],['#]])</f>
        <v>2367485.9999999986</v>
      </c>
      <c r="K594" s="9">
        <f>inventory[[#This Row],[c Cost]]/MAX(inventory[c Cost])</f>
        <v>0.89430022737080039</v>
      </c>
      <c r="L594" s="11" t="str">
        <f>IF(inventory[[#This Row],[c Units %]]&lt;=$O$7,$N$7,IF(inventory[[#This Row],[c Units %]]&lt;=$O$8,$N$8,$N$9))</f>
        <v>B</v>
      </c>
    </row>
    <row r="595" spans="2:12" x14ac:dyDescent="0.25">
      <c r="B595" s="1">
        <v>589</v>
      </c>
      <c r="C595" t="s">
        <v>589</v>
      </c>
      <c r="D595" s="2">
        <v>39.700000000000003</v>
      </c>
      <c r="E595" s="15">
        <v>18</v>
      </c>
      <c r="F595" s="14">
        <f>inventory[[#This Row],[Unit Cost]]*inventory[[#This Row],['# Units]]</f>
        <v>714.6</v>
      </c>
      <c r="G595" s="8">
        <f>_xlfn.RANK.EQ(inventory[[#This Row],[Total Cost]],inventory[Total Cost],0)</f>
        <v>545</v>
      </c>
      <c r="H595" s="8">
        <f>SUMIFS(inventory['# Units],inventory[Rank],"&lt;="&amp;inventory[[#This Row],['#]])</f>
        <v>14812</v>
      </c>
      <c r="I595" s="9">
        <f>inventory[[#This Row],[c Units]]/MAX(inventory[c Units])</f>
        <v>0.17980528781956348</v>
      </c>
      <c r="J595" s="10">
        <f>SUMIFS(inventory[Total Cost],inventory[Rank],"&lt;="&amp;inventory[[#This Row],['#]])</f>
        <v>2368107.5999999987</v>
      </c>
      <c r="K595" s="9">
        <f>inventory[[#This Row],[c Cost]]/MAX(inventory[c Cost])</f>
        <v>0.89453503214740049</v>
      </c>
      <c r="L595" s="11" t="str">
        <f>IF(inventory[[#This Row],[c Units %]]&lt;=$O$7,$N$7,IF(inventory[[#This Row],[c Units %]]&lt;=$O$8,$N$8,$N$9))</f>
        <v>B</v>
      </c>
    </row>
    <row r="596" spans="2:12" x14ac:dyDescent="0.25">
      <c r="B596" s="1">
        <v>590</v>
      </c>
      <c r="C596" t="s">
        <v>590</v>
      </c>
      <c r="D596" s="2">
        <v>39.799999999999997</v>
      </c>
      <c r="E596" s="15">
        <v>18</v>
      </c>
      <c r="F596" s="14">
        <f>inventory[[#This Row],[Unit Cost]]*inventory[[#This Row],['# Units]]</f>
        <v>716.4</v>
      </c>
      <c r="G596" s="8">
        <f>_xlfn.RANK.EQ(inventory[[#This Row],[Total Cost]],inventory[Total Cost],0)</f>
        <v>543</v>
      </c>
      <c r="H596" s="8">
        <f>SUMIFS(inventory['# Units],inventory[Rank],"&lt;="&amp;inventory[[#This Row],['#]])</f>
        <v>14838</v>
      </c>
      <c r="I596" s="9">
        <f>inventory[[#This Row],[c Units]]/MAX(inventory[c Units])</f>
        <v>0.18012090606715386</v>
      </c>
      <c r="J596" s="10">
        <f>SUMIFS(inventory[Total Cost],inventory[Rank],"&lt;="&amp;inventory[[#This Row],['#]])</f>
        <v>2368728.9999999986</v>
      </c>
      <c r="K596" s="9">
        <f>inventory[[#This Row],[c Cost]]/MAX(inventory[c Cost])</f>
        <v>0.89476976137548803</v>
      </c>
      <c r="L596" s="11" t="str">
        <f>IF(inventory[[#This Row],[c Units %]]&lt;=$O$7,$N$7,IF(inventory[[#This Row],[c Units %]]&lt;=$O$8,$N$8,$N$9))</f>
        <v>B</v>
      </c>
    </row>
    <row r="597" spans="2:12" x14ac:dyDescent="0.25">
      <c r="B597" s="1">
        <v>591</v>
      </c>
      <c r="C597" t="s">
        <v>591</v>
      </c>
      <c r="D597" s="2">
        <v>35.4</v>
      </c>
      <c r="E597" s="15">
        <v>14</v>
      </c>
      <c r="F597" s="14">
        <f>inventory[[#This Row],[Unit Cost]]*inventory[[#This Row],['# Units]]</f>
        <v>495.59999999999997</v>
      </c>
      <c r="G597" s="8">
        <f>_xlfn.RANK.EQ(inventory[[#This Row],[Total Cost]],inventory[Total Cost],0)</f>
        <v>653</v>
      </c>
      <c r="H597" s="8">
        <f>SUMIFS(inventory['# Units],inventory[Rank],"&lt;="&amp;inventory[[#This Row],['#]])</f>
        <v>14851</v>
      </c>
      <c r="I597" s="9">
        <f>inventory[[#This Row],[c Units]]/MAX(inventory[c Units])</f>
        <v>0.18027871519094904</v>
      </c>
      <c r="J597" s="10">
        <f>SUMIFS(inventory[Total Cost],inventory[Rank],"&lt;="&amp;inventory[[#This Row],['#]])</f>
        <v>2369345.1999999988</v>
      </c>
      <c r="K597" s="9">
        <f>inventory[[#This Row],[c Cost]]/MAX(inventory[c Cost])</f>
        <v>0.89500252634225275</v>
      </c>
      <c r="L597" s="11" t="str">
        <f>IF(inventory[[#This Row],[c Units %]]&lt;=$O$7,$N$7,IF(inventory[[#This Row],[c Units %]]&lt;=$O$8,$N$8,$N$9))</f>
        <v>B</v>
      </c>
    </row>
    <row r="598" spans="2:12" x14ac:dyDescent="0.25">
      <c r="B598" s="1">
        <v>592</v>
      </c>
      <c r="C598" t="s">
        <v>592</v>
      </c>
      <c r="D598" s="2">
        <v>36.9</v>
      </c>
      <c r="E598" s="15">
        <v>4</v>
      </c>
      <c r="F598" s="14">
        <f>inventory[[#This Row],[Unit Cost]]*inventory[[#This Row],['# Units]]</f>
        <v>147.6</v>
      </c>
      <c r="G598" s="8">
        <f>_xlfn.RANK.EQ(inventory[[#This Row],[Total Cost]],inventory[Total Cost],0)</f>
        <v>1151</v>
      </c>
      <c r="H598" s="8">
        <f>SUMIFS(inventory['# Units],inventory[Rank],"&lt;="&amp;inventory[[#This Row],['#]])</f>
        <v>14867</v>
      </c>
      <c r="I598" s="9">
        <f>inventory[[#This Row],[c Units]]/MAX(inventory[c Units])</f>
        <v>0.18047294180485082</v>
      </c>
      <c r="J598" s="10">
        <f>SUMIFS(inventory[Total Cost],inventory[Rank],"&lt;="&amp;inventory[[#This Row],['#]])</f>
        <v>2369959.5999999987</v>
      </c>
      <c r="K598" s="9">
        <f>inventory[[#This Row],[c Cost]]/MAX(inventory[c Cost])</f>
        <v>0.89523461137240568</v>
      </c>
      <c r="L598" s="11" t="str">
        <f>IF(inventory[[#This Row],[c Units %]]&lt;=$O$7,$N$7,IF(inventory[[#This Row],[c Units %]]&lt;=$O$8,$N$8,$N$9))</f>
        <v>B</v>
      </c>
    </row>
    <row r="599" spans="2:12" x14ac:dyDescent="0.25">
      <c r="B599" s="1">
        <v>593</v>
      </c>
      <c r="C599" t="s">
        <v>593</v>
      </c>
      <c r="D599" s="2">
        <v>36.700000000000003</v>
      </c>
      <c r="E599" s="15">
        <v>17</v>
      </c>
      <c r="F599" s="14">
        <f>inventory[[#This Row],[Unit Cost]]*inventory[[#This Row],['# Units]]</f>
        <v>623.90000000000009</v>
      </c>
      <c r="G599" s="8">
        <f>_xlfn.RANK.EQ(inventory[[#This Row],[Total Cost]],inventory[Total Cost],0)</f>
        <v>588</v>
      </c>
      <c r="H599" s="8">
        <f>SUMIFS(inventory['# Units],inventory[Rank],"&lt;="&amp;inventory[[#This Row],['#]])</f>
        <v>14881</v>
      </c>
      <c r="I599" s="9">
        <f>inventory[[#This Row],[c Units]]/MAX(inventory[c Units])</f>
        <v>0.18064289009201487</v>
      </c>
      <c r="J599" s="10">
        <f>SUMIFS(inventory[Total Cost],inventory[Rank],"&lt;="&amp;inventory[[#This Row],['#]])</f>
        <v>2370569.9999999986</v>
      </c>
      <c r="K599" s="9">
        <f>inventory[[#This Row],[c Cost]]/MAX(inventory[c Cost])</f>
        <v>0.89546518543231013</v>
      </c>
      <c r="L599" s="11" t="str">
        <f>IF(inventory[[#This Row],[c Units %]]&lt;=$O$7,$N$7,IF(inventory[[#This Row],[c Units %]]&lt;=$O$8,$N$8,$N$9))</f>
        <v>B</v>
      </c>
    </row>
    <row r="600" spans="2:12" x14ac:dyDescent="0.25">
      <c r="B600" s="1">
        <v>594</v>
      </c>
      <c r="C600" t="s">
        <v>594</v>
      </c>
      <c r="D600" s="2">
        <v>40.9</v>
      </c>
      <c r="E600" s="15">
        <v>42</v>
      </c>
      <c r="F600" s="14">
        <f>inventory[[#This Row],[Unit Cost]]*inventory[[#This Row],['# Units]]</f>
        <v>1717.8</v>
      </c>
      <c r="G600" s="8">
        <f>_xlfn.RANK.EQ(inventory[[#This Row],[Total Cost]],inventory[Total Cost],0)</f>
        <v>317</v>
      </c>
      <c r="H600" s="8">
        <f>SUMIFS(inventory['# Units],inventory[Rank],"&lt;="&amp;inventory[[#This Row],['#]])</f>
        <v>14898</v>
      </c>
      <c r="I600" s="9">
        <f>inventory[[#This Row],[c Units]]/MAX(inventory[c Units])</f>
        <v>0.18084925586928549</v>
      </c>
      <c r="J600" s="10">
        <f>SUMIFS(inventory[Total Cost],inventory[Rank],"&lt;="&amp;inventory[[#This Row],['#]])</f>
        <v>2371180.2999999984</v>
      </c>
      <c r="K600" s="9">
        <f>inventory[[#This Row],[c Cost]]/MAX(inventory[c Cost])</f>
        <v>0.89569572171795842</v>
      </c>
      <c r="L600" s="11" t="str">
        <f>IF(inventory[[#This Row],[c Units %]]&lt;=$O$7,$N$7,IF(inventory[[#This Row],[c Units %]]&lt;=$O$8,$N$8,$N$9))</f>
        <v>B</v>
      </c>
    </row>
    <row r="601" spans="2:12" x14ac:dyDescent="0.25">
      <c r="B601" s="1">
        <v>595</v>
      </c>
      <c r="C601" t="s">
        <v>595</v>
      </c>
      <c r="D601" s="2">
        <v>38.5</v>
      </c>
      <c r="E601" s="15">
        <v>15</v>
      </c>
      <c r="F601" s="14">
        <f>inventory[[#This Row],[Unit Cost]]*inventory[[#This Row],['# Units]]</f>
        <v>577.5</v>
      </c>
      <c r="G601" s="8">
        <f>_xlfn.RANK.EQ(inventory[[#This Row],[Total Cost]],inventory[Total Cost],0)</f>
        <v>609</v>
      </c>
      <c r="H601" s="8">
        <f>SUMIFS(inventory['# Units],inventory[Rank],"&lt;="&amp;inventory[[#This Row],['#]])</f>
        <v>14911</v>
      </c>
      <c r="I601" s="9">
        <f>inventory[[#This Row],[c Units]]/MAX(inventory[c Units])</f>
        <v>0.18100706499308067</v>
      </c>
      <c r="J601" s="10">
        <f>SUMIFS(inventory[Total Cost],inventory[Rank],"&lt;="&amp;inventory[[#This Row],['#]])</f>
        <v>2371787.3999999985</v>
      </c>
      <c r="K601" s="9">
        <f>inventory[[#This Row],[c Cost]]/MAX(inventory[c Cost])</f>
        <v>0.89592504922740801</v>
      </c>
      <c r="L601" s="11" t="str">
        <f>IF(inventory[[#This Row],[c Units %]]&lt;=$O$7,$N$7,IF(inventory[[#This Row],[c Units %]]&lt;=$O$8,$N$8,$N$9))</f>
        <v>B</v>
      </c>
    </row>
    <row r="602" spans="2:12" x14ac:dyDescent="0.25">
      <c r="B602" s="1">
        <v>596</v>
      </c>
      <c r="C602" t="s">
        <v>596</v>
      </c>
      <c r="D602" s="2">
        <v>35.299999999999997</v>
      </c>
      <c r="E602" s="15">
        <v>18</v>
      </c>
      <c r="F602" s="14">
        <f>inventory[[#This Row],[Unit Cost]]*inventory[[#This Row],['# Units]]</f>
        <v>635.4</v>
      </c>
      <c r="G602" s="8">
        <f>_xlfn.RANK.EQ(inventory[[#This Row],[Total Cost]],inventory[Total Cost],0)</f>
        <v>580</v>
      </c>
      <c r="H602" s="8">
        <f>SUMIFS(inventory['# Units],inventory[Rank],"&lt;="&amp;inventory[[#This Row],['#]])</f>
        <v>14927</v>
      </c>
      <c r="I602" s="9">
        <f>inventory[[#This Row],[c Units]]/MAX(inventory[c Units])</f>
        <v>0.18120129160698245</v>
      </c>
      <c r="J602" s="10">
        <f>SUMIFS(inventory[Total Cost],inventory[Rank],"&lt;="&amp;inventory[[#This Row],['#]])</f>
        <v>2372393.7999999984</v>
      </c>
      <c r="K602" s="9">
        <f>inventory[[#This Row],[c Cost]]/MAX(inventory[c Cost])</f>
        <v>0.8961541123170641</v>
      </c>
      <c r="L602" s="11" t="str">
        <f>IF(inventory[[#This Row],[c Units %]]&lt;=$O$7,$N$7,IF(inventory[[#This Row],[c Units %]]&lt;=$O$8,$N$8,$N$9))</f>
        <v>B</v>
      </c>
    </row>
    <row r="603" spans="2:12" x14ac:dyDescent="0.25">
      <c r="B603" s="1">
        <v>597</v>
      </c>
      <c r="C603" t="s">
        <v>597</v>
      </c>
      <c r="D603" s="2">
        <v>37.700000000000003</v>
      </c>
      <c r="E603" s="15">
        <v>8</v>
      </c>
      <c r="F603" s="14">
        <f>inventory[[#This Row],[Unit Cost]]*inventory[[#This Row],['# Units]]</f>
        <v>301.60000000000002</v>
      </c>
      <c r="G603" s="8">
        <f>_xlfn.RANK.EQ(inventory[[#This Row],[Total Cost]],inventory[Total Cost],0)</f>
        <v>854</v>
      </c>
      <c r="H603" s="8">
        <f>SUMIFS(inventory['# Units],inventory[Rank],"&lt;="&amp;inventory[[#This Row],['#]])</f>
        <v>14942</v>
      </c>
      <c r="I603" s="9">
        <f>inventory[[#This Row],[c Units]]/MAX(inventory[c Units])</f>
        <v>0.18138337905751536</v>
      </c>
      <c r="J603" s="10">
        <f>SUMIFS(inventory[Total Cost],inventory[Rank],"&lt;="&amp;inventory[[#This Row],['#]])</f>
        <v>2372999.7999999984</v>
      </c>
      <c r="K603" s="9">
        <f>inventory[[#This Row],[c Cost]]/MAX(inventory[c Cost])</f>
        <v>0.89638302430969541</v>
      </c>
      <c r="L603" s="11" t="str">
        <f>IF(inventory[[#This Row],[c Units %]]&lt;=$O$7,$N$7,IF(inventory[[#This Row],[c Units %]]&lt;=$O$8,$N$8,$N$9))</f>
        <v>B</v>
      </c>
    </row>
    <row r="604" spans="2:12" x14ac:dyDescent="0.25">
      <c r="B604" s="1">
        <v>598</v>
      </c>
      <c r="C604" t="s">
        <v>598</v>
      </c>
      <c r="D604" s="2">
        <v>38.799999999999997</v>
      </c>
      <c r="E604" s="15">
        <v>11</v>
      </c>
      <c r="F604" s="14">
        <f>inventory[[#This Row],[Unit Cost]]*inventory[[#This Row],['# Units]]</f>
        <v>426.79999999999995</v>
      </c>
      <c r="G604" s="8">
        <f>_xlfn.RANK.EQ(inventory[[#This Row],[Total Cost]],inventory[Total Cost],0)</f>
        <v>713</v>
      </c>
      <c r="H604" s="8">
        <f>SUMIFS(inventory['# Units],inventory[Rank],"&lt;="&amp;inventory[[#This Row],['#]])</f>
        <v>14960</v>
      </c>
      <c r="I604" s="9">
        <f>inventory[[#This Row],[c Units]]/MAX(inventory[c Units])</f>
        <v>0.18160188399815486</v>
      </c>
      <c r="J604" s="10">
        <f>SUMIFS(inventory[Total Cost],inventory[Rank],"&lt;="&amp;inventory[[#This Row],['#]])</f>
        <v>2373602.7999999984</v>
      </c>
      <c r="K604" s="9">
        <f>inventory[[#This Row],[c Cost]]/MAX(inventory[c Cost])</f>
        <v>0.89661080307464047</v>
      </c>
      <c r="L604" s="11" t="str">
        <f>IF(inventory[[#This Row],[c Units %]]&lt;=$O$7,$N$7,IF(inventory[[#This Row],[c Units %]]&lt;=$O$8,$N$8,$N$9))</f>
        <v>B</v>
      </c>
    </row>
    <row r="605" spans="2:12" x14ac:dyDescent="0.25">
      <c r="B605" s="1">
        <v>599</v>
      </c>
      <c r="C605" t="s">
        <v>599</v>
      </c>
      <c r="D605" s="2">
        <v>38.299999999999997</v>
      </c>
      <c r="E605" s="15">
        <v>43</v>
      </c>
      <c r="F605" s="14">
        <f>inventory[[#This Row],[Unit Cost]]*inventory[[#This Row],['# Units]]</f>
        <v>1646.8999999999999</v>
      </c>
      <c r="G605" s="8">
        <f>_xlfn.RANK.EQ(inventory[[#This Row],[Total Cost]],inventory[Total Cost],0)</f>
        <v>327</v>
      </c>
      <c r="H605" s="8">
        <f>SUMIFS(inventory['# Units],inventory[Rank],"&lt;="&amp;inventory[[#This Row],['#]])</f>
        <v>15007</v>
      </c>
      <c r="I605" s="9">
        <f>inventory[[#This Row],[c Units]]/MAX(inventory[c Units])</f>
        <v>0.18217242467649131</v>
      </c>
      <c r="J605" s="10">
        <f>SUMIFS(inventory[Total Cost],inventory[Rank],"&lt;="&amp;inventory[[#This Row],['#]])</f>
        <v>2374204.3999999985</v>
      </c>
      <c r="K605" s="9">
        <f>inventory[[#This Row],[c Cost]]/MAX(inventory[c Cost])</f>
        <v>0.89683805299999853</v>
      </c>
      <c r="L605" s="11" t="str">
        <f>IF(inventory[[#This Row],[c Units %]]&lt;=$O$7,$N$7,IF(inventory[[#This Row],[c Units %]]&lt;=$O$8,$N$8,$N$9))</f>
        <v>B</v>
      </c>
    </row>
    <row r="606" spans="2:12" x14ac:dyDescent="0.25">
      <c r="B606" s="1">
        <v>600</v>
      </c>
      <c r="C606" t="s">
        <v>600</v>
      </c>
      <c r="D606" s="2">
        <v>34.799999999999997</v>
      </c>
      <c r="E606" s="15">
        <v>4</v>
      </c>
      <c r="F606" s="14">
        <f>inventory[[#This Row],[Unit Cost]]*inventory[[#This Row],['# Units]]</f>
        <v>139.19999999999999</v>
      </c>
      <c r="G606" s="8">
        <f>_xlfn.RANK.EQ(inventory[[#This Row],[Total Cost]],inventory[Total Cost],0)</f>
        <v>1174</v>
      </c>
      <c r="H606" s="8">
        <f>SUMIFS(inventory['# Units],inventory[Rank],"&lt;="&amp;inventory[[#This Row],['#]])</f>
        <v>15043</v>
      </c>
      <c r="I606" s="9">
        <f>inventory[[#This Row],[c Units]]/MAX(inventory[c Units])</f>
        <v>0.18260943455777029</v>
      </c>
      <c r="J606" s="10">
        <f>SUMIFS(inventory[Total Cost],inventory[Rank],"&lt;="&amp;inventory[[#This Row],['#]])</f>
        <v>2375404.3999999985</v>
      </c>
      <c r="K606" s="9">
        <f>inventory[[#This Row],[c Cost]]/MAX(inventory[c Cost])</f>
        <v>0.89729134407451594</v>
      </c>
      <c r="L606" s="11" t="str">
        <f>IF(inventory[[#This Row],[c Units %]]&lt;=$O$7,$N$7,IF(inventory[[#This Row],[c Units %]]&lt;=$O$8,$N$8,$N$9))</f>
        <v>B</v>
      </c>
    </row>
    <row r="607" spans="2:12" x14ac:dyDescent="0.25">
      <c r="B607" s="1">
        <v>601</v>
      </c>
      <c r="C607" t="s">
        <v>601</v>
      </c>
      <c r="D607" s="2">
        <v>31</v>
      </c>
      <c r="E607" s="15">
        <v>11</v>
      </c>
      <c r="F607" s="14">
        <f>inventory[[#This Row],[Unit Cost]]*inventory[[#This Row],['# Units]]</f>
        <v>341</v>
      </c>
      <c r="G607" s="8">
        <f>_xlfn.RANK.EQ(inventory[[#This Row],[Total Cost]],inventory[Total Cost],0)</f>
        <v>802</v>
      </c>
      <c r="H607" s="8">
        <f>SUMIFS(inventory['# Units],inventory[Rank],"&lt;="&amp;inventory[[#This Row],['#]])</f>
        <v>15043</v>
      </c>
      <c r="I607" s="9">
        <f>inventory[[#This Row],[c Units]]/MAX(inventory[c Units])</f>
        <v>0.18260943455777029</v>
      </c>
      <c r="J607" s="10">
        <f>SUMIFS(inventory[Total Cost],inventory[Rank],"&lt;="&amp;inventory[[#This Row],['#]])</f>
        <v>2375404.3999999985</v>
      </c>
      <c r="K607" s="9">
        <f>inventory[[#This Row],[c Cost]]/MAX(inventory[c Cost])</f>
        <v>0.89729134407451594</v>
      </c>
      <c r="L607" s="11" t="str">
        <f>IF(inventory[[#This Row],[c Units %]]&lt;=$O$7,$N$7,IF(inventory[[#This Row],[c Units %]]&lt;=$O$8,$N$8,$N$9))</f>
        <v>B</v>
      </c>
    </row>
    <row r="608" spans="2:12" x14ac:dyDescent="0.25">
      <c r="B608" s="1">
        <v>602</v>
      </c>
      <c r="C608" t="s">
        <v>602</v>
      </c>
      <c r="D608" s="2">
        <v>36.1</v>
      </c>
      <c r="E608" s="15">
        <v>10</v>
      </c>
      <c r="F608" s="14">
        <f>inventory[[#This Row],[Unit Cost]]*inventory[[#This Row],['# Units]]</f>
        <v>361</v>
      </c>
      <c r="G608" s="8">
        <f>_xlfn.RANK.EQ(inventory[[#This Row],[Total Cost]],inventory[Total Cost],0)</f>
        <v>778</v>
      </c>
      <c r="H608" s="8">
        <f>SUMIFS(inventory['# Units],inventory[Rank],"&lt;="&amp;inventory[[#This Row],['#]])</f>
        <v>15056</v>
      </c>
      <c r="I608" s="9">
        <f>inventory[[#This Row],[c Units]]/MAX(inventory[c Units])</f>
        <v>0.18276724368156547</v>
      </c>
      <c r="J608" s="10">
        <f>SUMIFS(inventory[Total Cost],inventory[Rank],"&lt;="&amp;inventory[[#This Row],['#]])</f>
        <v>2375997.1999999983</v>
      </c>
      <c r="K608" s="9">
        <f>inventory[[#This Row],[c Cost]]/MAX(inventory[c Cost])</f>
        <v>0.89751526986532748</v>
      </c>
      <c r="L608" s="11" t="str">
        <f>IF(inventory[[#This Row],[c Units %]]&lt;=$O$7,$N$7,IF(inventory[[#This Row],[c Units %]]&lt;=$O$8,$N$8,$N$9))</f>
        <v>B</v>
      </c>
    </row>
    <row r="609" spans="2:12" x14ac:dyDescent="0.25">
      <c r="B609" s="1">
        <v>603</v>
      </c>
      <c r="C609" t="s">
        <v>603</v>
      </c>
      <c r="D609" s="2">
        <v>34.700000000000003</v>
      </c>
      <c r="E609" s="15">
        <v>22</v>
      </c>
      <c r="F609" s="14">
        <f>inventory[[#This Row],[Unit Cost]]*inventory[[#This Row],['# Units]]</f>
        <v>763.40000000000009</v>
      </c>
      <c r="G609" s="8">
        <f>_xlfn.RANK.EQ(inventory[[#This Row],[Total Cost]],inventory[Total Cost],0)</f>
        <v>529</v>
      </c>
      <c r="H609" s="8">
        <f>SUMIFS(inventory['# Units],inventory[Rank],"&lt;="&amp;inventory[[#This Row],['#]])</f>
        <v>15098</v>
      </c>
      <c r="I609" s="9">
        <f>inventory[[#This Row],[c Units]]/MAX(inventory[c Units])</f>
        <v>0.1832770885430576</v>
      </c>
      <c r="J609" s="10">
        <f>SUMIFS(inventory[Total Cost],inventory[Rank],"&lt;="&amp;inventory[[#This Row],['#]])</f>
        <v>2376589.3999999985</v>
      </c>
      <c r="K609" s="9">
        <f>inventory[[#This Row],[c Cost]]/MAX(inventory[c Cost])</f>
        <v>0.89773896901060191</v>
      </c>
      <c r="L609" s="11" t="str">
        <f>IF(inventory[[#This Row],[c Units %]]&lt;=$O$7,$N$7,IF(inventory[[#This Row],[c Units %]]&lt;=$O$8,$N$8,$N$9))</f>
        <v>B</v>
      </c>
    </row>
    <row r="610" spans="2:12" x14ac:dyDescent="0.25">
      <c r="B610" s="1">
        <v>604</v>
      </c>
      <c r="C610" t="s">
        <v>604</v>
      </c>
      <c r="D610" s="2">
        <v>18.600000000000001</v>
      </c>
      <c r="E610" s="15">
        <v>5</v>
      </c>
      <c r="F610" s="14">
        <f>inventory[[#This Row],[Unit Cost]]*inventory[[#This Row],['# Units]]</f>
        <v>93</v>
      </c>
      <c r="G610" s="8">
        <f>_xlfn.RANK.EQ(inventory[[#This Row],[Total Cost]],inventory[Total Cost],0)</f>
        <v>1390</v>
      </c>
      <c r="H610" s="8">
        <f>SUMIFS(inventory['# Units],inventory[Rank],"&lt;="&amp;inventory[[#This Row],['#]])</f>
        <v>15125</v>
      </c>
      <c r="I610" s="9">
        <f>inventory[[#This Row],[c Units]]/MAX(inventory[c Units])</f>
        <v>0.18360484595401685</v>
      </c>
      <c r="J610" s="10">
        <f>SUMIFS(inventory[Total Cost],inventory[Rank],"&lt;="&amp;inventory[[#This Row],['#]])</f>
        <v>2377180.6999999983</v>
      </c>
      <c r="K610" s="9">
        <f>inventory[[#This Row],[c Cost]]/MAX(inventory[c Cost])</f>
        <v>0.89796232818757038</v>
      </c>
      <c r="L610" s="11" t="str">
        <f>IF(inventory[[#This Row],[c Units %]]&lt;=$O$7,$N$7,IF(inventory[[#This Row],[c Units %]]&lt;=$O$8,$N$8,$N$9))</f>
        <v>B</v>
      </c>
    </row>
    <row r="611" spans="2:12" x14ac:dyDescent="0.25">
      <c r="B611" s="1">
        <v>605</v>
      </c>
      <c r="C611" t="s">
        <v>605</v>
      </c>
      <c r="D611" s="2">
        <v>37.4</v>
      </c>
      <c r="E611" s="15">
        <v>3</v>
      </c>
      <c r="F611" s="14">
        <f>inventory[[#This Row],[Unit Cost]]*inventory[[#This Row],['# Units]]</f>
        <v>112.19999999999999</v>
      </c>
      <c r="G611" s="8">
        <f>_xlfn.RANK.EQ(inventory[[#This Row],[Total Cost]],inventory[Total Cost],0)</f>
        <v>1286</v>
      </c>
      <c r="H611" s="8">
        <f>SUMIFS(inventory['# Units],inventory[Rank],"&lt;="&amp;inventory[[#This Row],['#]])</f>
        <v>15142</v>
      </c>
      <c r="I611" s="9">
        <f>inventory[[#This Row],[c Units]]/MAX(inventory[c Units])</f>
        <v>0.18381121173128748</v>
      </c>
      <c r="J611" s="10">
        <f>SUMIFS(inventory[Total Cost],inventory[Rank],"&lt;="&amp;inventory[[#This Row],['#]])</f>
        <v>2377767.1999999983</v>
      </c>
      <c r="K611" s="9">
        <f>inventory[[#This Row],[c Cost]]/MAX(inventory[c Cost])</f>
        <v>0.89818387420024071</v>
      </c>
      <c r="L611" s="11" t="str">
        <f>IF(inventory[[#This Row],[c Units %]]&lt;=$O$7,$N$7,IF(inventory[[#This Row],[c Units %]]&lt;=$O$8,$N$8,$N$9))</f>
        <v>B</v>
      </c>
    </row>
    <row r="612" spans="2:12" x14ac:dyDescent="0.25">
      <c r="B612" s="1">
        <v>606</v>
      </c>
      <c r="C612" t="s">
        <v>606</v>
      </c>
      <c r="D612" s="2">
        <v>29.9</v>
      </c>
      <c r="E612" s="15">
        <v>3</v>
      </c>
      <c r="F612" s="14">
        <f>inventory[[#This Row],[Unit Cost]]*inventory[[#This Row],['# Units]]</f>
        <v>89.699999999999989</v>
      </c>
      <c r="G612" s="8">
        <f>_xlfn.RANK.EQ(inventory[[#This Row],[Total Cost]],inventory[Total Cost],0)</f>
        <v>1406</v>
      </c>
      <c r="H612" s="8">
        <f>SUMIFS(inventory['# Units],inventory[Rank],"&lt;="&amp;inventory[[#This Row],['#]])</f>
        <v>15213</v>
      </c>
      <c r="I612" s="9">
        <f>inventory[[#This Row],[c Units]]/MAX(inventory[c Units])</f>
        <v>0.18467309233047657</v>
      </c>
      <c r="J612" s="10">
        <f>SUMIFS(inventory[Total Cost],inventory[Rank],"&lt;="&amp;inventory[[#This Row],['#]])</f>
        <v>2378349.3999999985</v>
      </c>
      <c r="K612" s="9">
        <f>inventory[[#This Row],[c Cost]]/MAX(inventory[c Cost])</f>
        <v>0.89840379591989417</v>
      </c>
      <c r="L612" s="11" t="str">
        <f>IF(inventory[[#This Row],[c Units %]]&lt;=$O$7,$N$7,IF(inventory[[#This Row],[c Units %]]&lt;=$O$8,$N$8,$N$9))</f>
        <v>B</v>
      </c>
    </row>
    <row r="613" spans="2:12" x14ac:dyDescent="0.25">
      <c r="B613" s="1">
        <v>607</v>
      </c>
      <c r="C613" t="s">
        <v>607</v>
      </c>
      <c r="D613" s="2">
        <v>34.6</v>
      </c>
      <c r="E613" s="15">
        <v>11</v>
      </c>
      <c r="F613" s="14">
        <f>inventory[[#This Row],[Unit Cost]]*inventory[[#This Row],['# Units]]</f>
        <v>380.6</v>
      </c>
      <c r="G613" s="8">
        <f>_xlfn.RANK.EQ(inventory[[#This Row],[Total Cost]],inventory[Total Cost],0)</f>
        <v>761</v>
      </c>
      <c r="H613" s="8">
        <f>SUMIFS(inventory['# Units],inventory[Rank],"&lt;="&amp;inventory[[#This Row],['#]])</f>
        <v>15291</v>
      </c>
      <c r="I613" s="9">
        <f>inventory[[#This Row],[c Units]]/MAX(inventory[c Units])</f>
        <v>0.18561994707324772</v>
      </c>
      <c r="J613" s="10">
        <f>SUMIFS(inventory[Total Cost],inventory[Rank],"&lt;="&amp;inventory[[#This Row],['#]])</f>
        <v>2379508.5999999987</v>
      </c>
      <c r="K613" s="9">
        <f>inventory[[#This Row],[c Cost]]/MAX(inventory[c Cost])</f>
        <v>0.89884167509787805</v>
      </c>
      <c r="L613" s="11" t="str">
        <f>IF(inventory[[#This Row],[c Units %]]&lt;=$O$7,$N$7,IF(inventory[[#This Row],[c Units %]]&lt;=$O$8,$N$8,$N$9))</f>
        <v>B</v>
      </c>
    </row>
    <row r="614" spans="2:12" x14ac:dyDescent="0.25">
      <c r="B614" s="1">
        <v>608</v>
      </c>
      <c r="C614" t="s">
        <v>608</v>
      </c>
      <c r="D614" s="2">
        <v>23.2</v>
      </c>
      <c r="E614" s="15">
        <v>11</v>
      </c>
      <c r="F614" s="14">
        <f>inventory[[#This Row],[Unit Cost]]*inventory[[#This Row],['# Units]]</f>
        <v>255.2</v>
      </c>
      <c r="G614" s="8">
        <f>_xlfn.RANK.EQ(inventory[[#This Row],[Total Cost]],inventory[Total Cost],0)</f>
        <v>930</v>
      </c>
      <c r="H614" s="8">
        <f>SUMIFS(inventory['# Units],inventory[Rank],"&lt;="&amp;inventory[[#This Row],['#]])</f>
        <v>15291</v>
      </c>
      <c r="I614" s="9">
        <f>inventory[[#This Row],[c Units]]/MAX(inventory[c Units])</f>
        <v>0.18561994707324772</v>
      </c>
      <c r="J614" s="10">
        <f>SUMIFS(inventory[Total Cost],inventory[Rank],"&lt;="&amp;inventory[[#This Row],['#]])</f>
        <v>2379508.5999999987</v>
      </c>
      <c r="K614" s="9">
        <f>inventory[[#This Row],[c Cost]]/MAX(inventory[c Cost])</f>
        <v>0.89884167509787805</v>
      </c>
      <c r="L614" s="11" t="str">
        <f>IF(inventory[[#This Row],[c Units %]]&lt;=$O$7,$N$7,IF(inventory[[#This Row],[c Units %]]&lt;=$O$8,$N$8,$N$9))</f>
        <v>B</v>
      </c>
    </row>
    <row r="615" spans="2:12" x14ac:dyDescent="0.25">
      <c r="B615" s="1">
        <v>609</v>
      </c>
      <c r="C615" t="s">
        <v>609</v>
      </c>
      <c r="D615" s="2">
        <v>36.6</v>
      </c>
      <c r="E615" s="15">
        <v>5</v>
      </c>
      <c r="F615" s="14">
        <f>inventory[[#This Row],[Unit Cost]]*inventory[[#This Row],['# Units]]</f>
        <v>183</v>
      </c>
      <c r="G615" s="8">
        <f>_xlfn.RANK.EQ(inventory[[#This Row],[Total Cost]],inventory[Total Cost],0)</f>
        <v>1061</v>
      </c>
      <c r="H615" s="8">
        <f>SUMIFS(inventory['# Units],inventory[Rank],"&lt;="&amp;inventory[[#This Row],['#]])</f>
        <v>15306</v>
      </c>
      <c r="I615" s="9">
        <f>inventory[[#This Row],[c Units]]/MAX(inventory[c Units])</f>
        <v>0.18580203452378063</v>
      </c>
      <c r="J615" s="10">
        <f>SUMIFS(inventory[Total Cost],inventory[Rank],"&lt;="&amp;inventory[[#This Row],['#]])</f>
        <v>2380086.0999999987</v>
      </c>
      <c r="K615" s="9">
        <f>inventory[[#This Row],[c Cost]]/MAX(inventory[c Cost])</f>
        <v>0.89905982142748964</v>
      </c>
      <c r="L615" s="11" t="str">
        <f>IF(inventory[[#This Row],[c Units %]]&lt;=$O$7,$N$7,IF(inventory[[#This Row],[c Units %]]&lt;=$O$8,$N$8,$N$9))</f>
        <v>B</v>
      </c>
    </row>
    <row r="616" spans="2:12" x14ac:dyDescent="0.25">
      <c r="B616" s="1">
        <v>610</v>
      </c>
      <c r="C616" t="s">
        <v>610</v>
      </c>
      <c r="D616" s="2">
        <v>35.6</v>
      </c>
      <c r="E616" s="15">
        <v>5</v>
      </c>
      <c r="F616" s="14">
        <f>inventory[[#This Row],[Unit Cost]]*inventory[[#This Row],['# Units]]</f>
        <v>178</v>
      </c>
      <c r="G616" s="8">
        <f>_xlfn.RANK.EQ(inventory[[#This Row],[Total Cost]],inventory[Total Cost],0)</f>
        <v>1072</v>
      </c>
      <c r="H616" s="8">
        <f>SUMIFS(inventory['# Units],inventory[Rank],"&lt;="&amp;inventory[[#This Row],['#]])</f>
        <v>15319</v>
      </c>
      <c r="I616" s="9">
        <f>inventory[[#This Row],[c Units]]/MAX(inventory[c Units])</f>
        <v>0.18595984364757581</v>
      </c>
      <c r="J616" s="10">
        <f>SUMIFS(inventory[Total Cost],inventory[Rank],"&lt;="&amp;inventory[[#This Row],['#]])</f>
        <v>2380663.2999999989</v>
      </c>
      <c r="K616" s="9">
        <f>inventory[[#This Row],[c Cost]]/MAX(inventory[c Cost])</f>
        <v>0.8992778544343325</v>
      </c>
      <c r="L616" s="11" t="str">
        <f>IF(inventory[[#This Row],[c Units %]]&lt;=$O$7,$N$7,IF(inventory[[#This Row],[c Units %]]&lt;=$O$8,$N$8,$N$9))</f>
        <v>B</v>
      </c>
    </row>
    <row r="617" spans="2:12" x14ac:dyDescent="0.25">
      <c r="B617" s="1">
        <v>611</v>
      </c>
      <c r="C617" t="s">
        <v>611</v>
      </c>
      <c r="D617" s="2">
        <v>36.6</v>
      </c>
      <c r="E617" s="15">
        <v>11</v>
      </c>
      <c r="F617" s="14">
        <f>inventory[[#This Row],[Unit Cost]]*inventory[[#This Row],['# Units]]</f>
        <v>402.6</v>
      </c>
      <c r="G617" s="8">
        <f>_xlfn.RANK.EQ(inventory[[#This Row],[Total Cost]],inventory[Total Cost],0)</f>
        <v>736</v>
      </c>
      <c r="H617" s="8">
        <f>SUMIFS(inventory['# Units],inventory[Rank],"&lt;="&amp;inventory[[#This Row],['#]])</f>
        <v>15349</v>
      </c>
      <c r="I617" s="9">
        <f>inventory[[#This Row],[c Units]]/MAX(inventory[c Units])</f>
        <v>0.18632401854864164</v>
      </c>
      <c r="J617" s="10">
        <f>SUMIFS(inventory[Total Cost],inventory[Rank],"&lt;="&amp;inventory[[#This Row],['#]])</f>
        <v>2381239.2999999989</v>
      </c>
      <c r="K617" s="9">
        <f>inventory[[#This Row],[c Cost]]/MAX(inventory[c Cost])</f>
        <v>0.89949543415010091</v>
      </c>
      <c r="L617" s="11" t="str">
        <f>IF(inventory[[#This Row],[c Units %]]&lt;=$O$7,$N$7,IF(inventory[[#This Row],[c Units %]]&lt;=$O$8,$N$8,$N$9))</f>
        <v>B</v>
      </c>
    </row>
    <row r="618" spans="2:12" x14ac:dyDescent="0.25">
      <c r="B618" s="1">
        <v>612</v>
      </c>
      <c r="C618" t="s">
        <v>612</v>
      </c>
      <c r="D618" s="2">
        <v>37.9</v>
      </c>
      <c r="E618" s="15">
        <v>16</v>
      </c>
      <c r="F618" s="14">
        <f>inventory[[#This Row],[Unit Cost]]*inventory[[#This Row],['# Units]]</f>
        <v>606.4</v>
      </c>
      <c r="G618" s="8">
        <f>_xlfn.RANK.EQ(inventory[[#This Row],[Total Cost]],inventory[Total Cost],0)</f>
        <v>596</v>
      </c>
      <c r="H618" s="8">
        <f>SUMIFS(inventory['# Units],inventory[Rank],"&lt;="&amp;inventory[[#This Row],['#]])</f>
        <v>15412</v>
      </c>
      <c r="I618" s="9">
        <f>inventory[[#This Row],[c Units]]/MAX(inventory[c Units])</f>
        <v>0.18708878584087985</v>
      </c>
      <c r="J618" s="10">
        <f>SUMIFS(inventory[Total Cost],inventory[Rank],"&lt;="&amp;inventory[[#This Row],['#]])</f>
        <v>2381812.5999999987</v>
      </c>
      <c r="K618" s="9">
        <f>inventory[[#This Row],[c Cost]]/MAX(inventory[c Cost])</f>
        <v>0.89971199396095158</v>
      </c>
      <c r="L618" s="11" t="str">
        <f>IF(inventory[[#This Row],[c Units %]]&lt;=$O$7,$N$7,IF(inventory[[#This Row],[c Units %]]&lt;=$O$8,$N$8,$N$9))</f>
        <v>B</v>
      </c>
    </row>
    <row r="619" spans="2:12" x14ac:dyDescent="0.25">
      <c r="B619" s="1">
        <v>613</v>
      </c>
      <c r="C619" t="s">
        <v>613</v>
      </c>
      <c r="D619" s="2">
        <v>36.9</v>
      </c>
      <c r="E619" s="15">
        <v>47</v>
      </c>
      <c r="F619" s="14">
        <f>inventory[[#This Row],[Unit Cost]]*inventory[[#This Row],['# Units]]</f>
        <v>1734.3</v>
      </c>
      <c r="G619" s="8">
        <f>_xlfn.RANK.EQ(inventory[[#This Row],[Total Cost]],inventory[Total Cost],0)</f>
        <v>313</v>
      </c>
      <c r="H619" s="8">
        <f>SUMIFS(inventory['# Units],inventory[Rank],"&lt;="&amp;inventory[[#This Row],['#]])</f>
        <v>15431</v>
      </c>
      <c r="I619" s="9">
        <f>inventory[[#This Row],[c Units]]/MAX(inventory[c Units])</f>
        <v>0.1873194299448882</v>
      </c>
      <c r="J619" s="10">
        <f>SUMIFS(inventory[Total Cost],inventory[Rank],"&lt;="&amp;inventory[[#This Row],['#]])</f>
        <v>2382384.4999999986</v>
      </c>
      <c r="K619" s="9">
        <f>inventory[[#This Row],[c Cost]]/MAX(inventory[c Cost])</f>
        <v>0.89992802493221524</v>
      </c>
      <c r="L619" s="11" t="str">
        <f>IF(inventory[[#This Row],[c Units %]]&lt;=$O$7,$N$7,IF(inventory[[#This Row],[c Units %]]&lt;=$O$8,$N$8,$N$9))</f>
        <v>B</v>
      </c>
    </row>
    <row r="620" spans="2:12" x14ac:dyDescent="0.25">
      <c r="B620" s="1">
        <v>614</v>
      </c>
      <c r="C620" t="s">
        <v>614</v>
      </c>
      <c r="D620" s="2">
        <v>34.700000000000003</v>
      </c>
      <c r="E620" s="15">
        <v>13</v>
      </c>
      <c r="F620" s="14">
        <f>inventory[[#This Row],[Unit Cost]]*inventory[[#This Row],['# Units]]</f>
        <v>451.1</v>
      </c>
      <c r="G620" s="8">
        <f>_xlfn.RANK.EQ(inventory[[#This Row],[Total Cost]],inventory[Total Cost],0)</f>
        <v>695</v>
      </c>
      <c r="H620" s="8">
        <f>SUMIFS(inventory['# Units],inventory[Rank],"&lt;="&amp;inventory[[#This Row],['#]])</f>
        <v>15469</v>
      </c>
      <c r="I620" s="9">
        <f>inventory[[#This Row],[c Units]]/MAX(inventory[c Units])</f>
        <v>0.1877807181529049</v>
      </c>
      <c r="J620" s="10">
        <f>SUMIFS(inventory[Total Cost],inventory[Rank],"&lt;="&amp;inventory[[#This Row],['#]])</f>
        <v>2382954.4999999986</v>
      </c>
      <c r="K620" s="9">
        <f>inventory[[#This Row],[c Cost]]/MAX(inventory[c Cost])</f>
        <v>0.90014333819261105</v>
      </c>
      <c r="L620" s="11" t="str">
        <f>IF(inventory[[#This Row],[c Units %]]&lt;=$O$7,$N$7,IF(inventory[[#This Row],[c Units %]]&lt;=$O$8,$N$8,$N$9))</f>
        <v>B</v>
      </c>
    </row>
    <row r="621" spans="2:12" x14ac:dyDescent="0.25">
      <c r="B621" s="1">
        <v>615</v>
      </c>
      <c r="C621" t="s">
        <v>615</v>
      </c>
      <c r="D621" s="2">
        <v>36.200000000000003</v>
      </c>
      <c r="E621" s="15">
        <v>6</v>
      </c>
      <c r="F621" s="14">
        <f>inventory[[#This Row],[Unit Cost]]*inventory[[#This Row],['# Units]]</f>
        <v>217.20000000000002</v>
      </c>
      <c r="G621" s="8">
        <f>_xlfn.RANK.EQ(inventory[[#This Row],[Total Cost]],inventory[Total Cost],0)</f>
        <v>996</v>
      </c>
      <c r="H621" s="8">
        <f>SUMIFS(inventory['# Units],inventory[Rank],"&lt;="&amp;inventory[[#This Row],['#]])</f>
        <v>15475</v>
      </c>
      <c r="I621" s="9">
        <f>inventory[[#This Row],[c Units]]/MAX(inventory[c Units])</f>
        <v>0.18785355313311808</v>
      </c>
      <c r="J621" s="10">
        <f>SUMIFS(inventory[Total Cost],inventory[Rank],"&lt;="&amp;inventory[[#This Row],['#]])</f>
        <v>2383523.2999999984</v>
      </c>
      <c r="K621" s="9">
        <f>inventory[[#This Row],[c Cost]]/MAX(inventory[c Cost])</f>
        <v>0.90035819816193219</v>
      </c>
      <c r="L621" s="11" t="str">
        <f>IF(inventory[[#This Row],[c Units %]]&lt;=$O$7,$N$7,IF(inventory[[#This Row],[c Units %]]&lt;=$O$8,$N$8,$N$9))</f>
        <v>B</v>
      </c>
    </row>
    <row r="622" spans="2:12" x14ac:dyDescent="0.25">
      <c r="B622" s="1">
        <v>616</v>
      </c>
      <c r="C622" t="s">
        <v>616</v>
      </c>
      <c r="D622" s="2">
        <v>37</v>
      </c>
      <c r="E622" s="15">
        <v>10</v>
      </c>
      <c r="F622" s="14">
        <f>inventory[[#This Row],[Unit Cost]]*inventory[[#This Row],['# Units]]</f>
        <v>370</v>
      </c>
      <c r="G622" s="8">
        <f>_xlfn.RANK.EQ(inventory[[#This Row],[Total Cost]],inventory[Total Cost],0)</f>
        <v>769</v>
      </c>
      <c r="H622" s="8">
        <f>SUMIFS(inventory['# Units],inventory[Rank],"&lt;="&amp;inventory[[#This Row],['#]])</f>
        <v>15524</v>
      </c>
      <c r="I622" s="9">
        <f>inventory[[#This Row],[c Units]]/MAX(inventory[c Units])</f>
        <v>0.18844837213819224</v>
      </c>
      <c r="J622" s="10">
        <f>SUMIFS(inventory[Total Cost],inventory[Rank],"&lt;="&amp;inventory[[#This Row],['#]])</f>
        <v>2384657.2999999984</v>
      </c>
      <c r="K622" s="9">
        <f>inventory[[#This Row],[c Cost]]/MAX(inventory[c Cost])</f>
        <v>0.90078655822735121</v>
      </c>
      <c r="L622" s="11" t="str">
        <f>IF(inventory[[#This Row],[c Units %]]&lt;=$O$7,$N$7,IF(inventory[[#This Row],[c Units %]]&lt;=$O$8,$N$8,$N$9))</f>
        <v>B</v>
      </c>
    </row>
    <row r="623" spans="2:12" x14ac:dyDescent="0.25">
      <c r="B623" s="1">
        <v>617</v>
      </c>
      <c r="C623" t="s">
        <v>617</v>
      </c>
      <c r="D623" s="2">
        <v>37</v>
      </c>
      <c r="E623" s="15">
        <v>29</v>
      </c>
      <c r="F623" s="14">
        <f>inventory[[#This Row],[Unit Cost]]*inventory[[#This Row],['# Units]]</f>
        <v>1073</v>
      </c>
      <c r="G623" s="8">
        <f>_xlfn.RANK.EQ(inventory[[#This Row],[Total Cost]],inventory[Total Cost],0)</f>
        <v>443</v>
      </c>
      <c r="H623" s="8">
        <f>SUMIFS(inventory['# Units],inventory[Rank],"&lt;="&amp;inventory[[#This Row],['#]])</f>
        <v>15524</v>
      </c>
      <c r="I623" s="9">
        <f>inventory[[#This Row],[c Units]]/MAX(inventory[c Units])</f>
        <v>0.18844837213819224</v>
      </c>
      <c r="J623" s="10">
        <f>SUMIFS(inventory[Total Cost],inventory[Rank],"&lt;="&amp;inventory[[#This Row],['#]])</f>
        <v>2384657.2999999984</v>
      </c>
      <c r="K623" s="9">
        <f>inventory[[#This Row],[c Cost]]/MAX(inventory[c Cost])</f>
        <v>0.90078655822735121</v>
      </c>
      <c r="L623" s="11" t="str">
        <f>IF(inventory[[#This Row],[c Units %]]&lt;=$O$7,$N$7,IF(inventory[[#This Row],[c Units %]]&lt;=$O$8,$N$8,$N$9))</f>
        <v>B</v>
      </c>
    </row>
    <row r="624" spans="2:12" x14ac:dyDescent="0.25">
      <c r="B624" s="1">
        <v>618</v>
      </c>
      <c r="C624" t="s">
        <v>618</v>
      </c>
      <c r="D624" s="2">
        <v>36.299999999999997</v>
      </c>
      <c r="E624" s="15">
        <v>19</v>
      </c>
      <c r="F624" s="14">
        <f>inventory[[#This Row],[Unit Cost]]*inventory[[#This Row],['# Units]]</f>
        <v>689.69999999999993</v>
      </c>
      <c r="G624" s="8">
        <f>_xlfn.RANK.EQ(inventory[[#This Row],[Total Cost]],inventory[Total Cost],0)</f>
        <v>556</v>
      </c>
      <c r="H624" s="8">
        <f>SUMIFS(inventory['# Units],inventory[Rank],"&lt;="&amp;inventory[[#This Row],['#]])</f>
        <v>15536</v>
      </c>
      <c r="I624" s="9">
        <f>inventory[[#This Row],[c Units]]/MAX(inventory[c Units])</f>
        <v>0.18859404209861858</v>
      </c>
      <c r="J624" s="10">
        <f>SUMIFS(inventory[Total Cost],inventory[Rank],"&lt;="&amp;inventory[[#This Row],['#]])</f>
        <v>2385220.0999999982</v>
      </c>
      <c r="K624" s="9">
        <f>inventory[[#This Row],[c Cost]]/MAX(inventory[c Cost])</f>
        <v>0.90099915174129974</v>
      </c>
      <c r="L624" s="11" t="str">
        <f>IF(inventory[[#This Row],[c Units %]]&lt;=$O$7,$N$7,IF(inventory[[#This Row],[c Units %]]&lt;=$O$8,$N$8,$N$9))</f>
        <v>B</v>
      </c>
    </row>
    <row r="625" spans="2:12" x14ac:dyDescent="0.25">
      <c r="B625" s="1">
        <v>619</v>
      </c>
      <c r="C625" t="s">
        <v>619</v>
      </c>
      <c r="D625" s="2">
        <v>37.200000000000003</v>
      </c>
      <c r="E625" s="15">
        <v>25</v>
      </c>
      <c r="F625" s="14">
        <f>inventory[[#This Row],[Unit Cost]]*inventory[[#This Row],['# Units]]</f>
        <v>930.00000000000011</v>
      </c>
      <c r="G625" s="8">
        <f>_xlfn.RANK.EQ(inventory[[#This Row],[Total Cost]],inventory[Total Cost],0)</f>
        <v>480</v>
      </c>
      <c r="H625" s="8">
        <f>SUMIFS(inventory['# Units],inventory[Rank],"&lt;="&amp;inventory[[#This Row],['#]])</f>
        <v>15551</v>
      </c>
      <c r="I625" s="9">
        <f>inventory[[#This Row],[c Units]]/MAX(inventory[c Units])</f>
        <v>0.18877612954915146</v>
      </c>
      <c r="J625" s="10">
        <f>SUMIFS(inventory[Total Cost],inventory[Rank],"&lt;="&amp;inventory[[#This Row],['#]])</f>
        <v>2385781.0999999982</v>
      </c>
      <c r="K625" s="9">
        <f>inventory[[#This Row],[c Cost]]/MAX(inventory[c Cost])</f>
        <v>0.90121106531863671</v>
      </c>
      <c r="L625" s="11" t="str">
        <f>IF(inventory[[#This Row],[c Units %]]&lt;=$O$7,$N$7,IF(inventory[[#This Row],[c Units %]]&lt;=$O$8,$N$8,$N$9))</f>
        <v>B</v>
      </c>
    </row>
    <row r="626" spans="2:12" x14ac:dyDescent="0.25">
      <c r="B626" s="1">
        <v>620</v>
      </c>
      <c r="C626" t="s">
        <v>620</v>
      </c>
      <c r="D626" s="2">
        <v>34.9</v>
      </c>
      <c r="E626" s="15">
        <v>8</v>
      </c>
      <c r="F626" s="14">
        <f>inventory[[#This Row],[Unit Cost]]*inventory[[#This Row],['# Units]]</f>
        <v>279.2</v>
      </c>
      <c r="G626" s="8">
        <f>_xlfn.RANK.EQ(inventory[[#This Row],[Total Cost]],inventory[Total Cost],0)</f>
        <v>890</v>
      </c>
      <c r="H626" s="8">
        <f>SUMIFS(inventory['# Units],inventory[Rank],"&lt;="&amp;inventory[[#This Row],['#]])</f>
        <v>15586</v>
      </c>
      <c r="I626" s="9">
        <f>inventory[[#This Row],[c Units]]/MAX(inventory[c Units])</f>
        <v>0.1892010002670616</v>
      </c>
      <c r="J626" s="10">
        <f>SUMIFS(inventory[Total Cost],inventory[Rank],"&lt;="&amp;inventory[[#This Row],['#]])</f>
        <v>2386341.0999999982</v>
      </c>
      <c r="K626" s="9">
        <f>inventory[[#This Row],[c Cost]]/MAX(inventory[c Cost])</f>
        <v>0.90142260115341144</v>
      </c>
      <c r="L626" s="11" t="str">
        <f>IF(inventory[[#This Row],[c Units %]]&lt;=$O$7,$N$7,IF(inventory[[#This Row],[c Units %]]&lt;=$O$8,$N$8,$N$9))</f>
        <v>B</v>
      </c>
    </row>
    <row r="627" spans="2:12" x14ac:dyDescent="0.25">
      <c r="B627" s="1">
        <v>621</v>
      </c>
      <c r="C627" t="s">
        <v>621</v>
      </c>
      <c r="D627" s="2">
        <v>29.6</v>
      </c>
      <c r="E627" s="15">
        <v>17</v>
      </c>
      <c r="F627" s="14">
        <f>inventory[[#This Row],[Unit Cost]]*inventory[[#This Row],['# Units]]</f>
        <v>503.20000000000005</v>
      </c>
      <c r="G627" s="8">
        <f>_xlfn.RANK.EQ(inventory[[#This Row],[Total Cost]],inventory[Total Cost],0)</f>
        <v>647</v>
      </c>
      <c r="H627" s="8">
        <f>SUMIFS(inventory['# Units],inventory[Rank],"&lt;="&amp;inventory[[#This Row],['#]])</f>
        <v>15611</v>
      </c>
      <c r="I627" s="9">
        <f>inventory[[#This Row],[c Units]]/MAX(inventory[c Units])</f>
        <v>0.18950447935128312</v>
      </c>
      <c r="J627" s="10">
        <f>SUMIFS(inventory[Total Cost],inventory[Rank],"&lt;="&amp;inventory[[#This Row],['#]])</f>
        <v>2386898.5999999982</v>
      </c>
      <c r="K627" s="9">
        <f>inventory[[#This Row],[c Cost]]/MAX(inventory[c Cost])</f>
        <v>0.90163319263178099</v>
      </c>
      <c r="L627" s="11" t="str">
        <f>IF(inventory[[#This Row],[c Units %]]&lt;=$O$7,$N$7,IF(inventory[[#This Row],[c Units %]]&lt;=$O$8,$N$8,$N$9))</f>
        <v>B</v>
      </c>
    </row>
    <row r="628" spans="2:12" x14ac:dyDescent="0.25">
      <c r="B628" s="1">
        <v>622</v>
      </c>
      <c r="C628" t="s">
        <v>622</v>
      </c>
      <c r="D628" s="2">
        <v>33.700000000000003</v>
      </c>
      <c r="E628" s="15">
        <v>5</v>
      </c>
      <c r="F628" s="14">
        <f>inventory[[#This Row],[Unit Cost]]*inventory[[#This Row],['# Units]]</f>
        <v>168.5</v>
      </c>
      <c r="G628" s="8">
        <f>_xlfn.RANK.EQ(inventory[[#This Row],[Total Cost]],inventory[Total Cost],0)</f>
        <v>1094</v>
      </c>
      <c r="H628" s="8">
        <f>SUMIFS(inventory['# Units],inventory[Rank],"&lt;="&amp;inventory[[#This Row],['#]])</f>
        <v>15623</v>
      </c>
      <c r="I628" s="9">
        <f>inventory[[#This Row],[c Units]]/MAX(inventory[c Units])</f>
        <v>0.18965014931170943</v>
      </c>
      <c r="J628" s="10">
        <f>SUMIFS(inventory[Total Cost],inventory[Rank],"&lt;="&amp;inventory[[#This Row],['#]])</f>
        <v>2387455.399999998</v>
      </c>
      <c r="K628" s="9">
        <f>inventory[[#This Row],[c Cost]]/MAX(inventory[c Cost])</f>
        <v>0.90184351969035703</v>
      </c>
      <c r="L628" s="11" t="str">
        <f>IF(inventory[[#This Row],[c Units %]]&lt;=$O$7,$N$7,IF(inventory[[#This Row],[c Units %]]&lt;=$O$8,$N$8,$N$9))</f>
        <v>B</v>
      </c>
    </row>
    <row r="629" spans="2:12" x14ac:dyDescent="0.25">
      <c r="B629" s="1">
        <v>623</v>
      </c>
      <c r="C629" t="s">
        <v>623</v>
      </c>
      <c r="D629" s="2">
        <v>35.799999999999997</v>
      </c>
      <c r="E629" s="15">
        <v>20</v>
      </c>
      <c r="F629" s="14">
        <f>inventory[[#This Row],[Unit Cost]]*inventory[[#This Row],['# Units]]</f>
        <v>716</v>
      </c>
      <c r="G629" s="8">
        <f>_xlfn.RANK.EQ(inventory[[#This Row],[Total Cost]],inventory[Total Cost],0)</f>
        <v>544</v>
      </c>
      <c r="H629" s="8">
        <f>SUMIFS(inventory['# Units],inventory[Rank],"&lt;="&amp;inventory[[#This Row],['#]])</f>
        <v>15674</v>
      </c>
      <c r="I629" s="9">
        <f>inventory[[#This Row],[c Units]]/MAX(inventory[c Units])</f>
        <v>0.19026924664352132</v>
      </c>
      <c r="J629" s="10">
        <f>SUMIFS(inventory[Total Cost],inventory[Rank],"&lt;="&amp;inventory[[#This Row],['#]])</f>
        <v>2388011.299999998</v>
      </c>
      <c r="K629" s="9">
        <f>inventory[[#This Row],[c Cost]]/MAX(inventory[c Cost])</f>
        <v>0.90205350678062723</v>
      </c>
      <c r="L629" s="11" t="str">
        <f>IF(inventory[[#This Row],[c Units %]]&lt;=$O$7,$N$7,IF(inventory[[#This Row],[c Units %]]&lt;=$O$8,$N$8,$N$9))</f>
        <v>B</v>
      </c>
    </row>
    <row r="630" spans="2:12" x14ac:dyDescent="0.25">
      <c r="B630" s="1">
        <v>624</v>
      </c>
      <c r="C630" t="s">
        <v>624</v>
      </c>
      <c r="D630" s="2">
        <v>34.9</v>
      </c>
      <c r="E630" s="15">
        <v>19</v>
      </c>
      <c r="F630" s="14">
        <f>inventory[[#This Row],[Unit Cost]]*inventory[[#This Row],['# Units]]</f>
        <v>663.1</v>
      </c>
      <c r="G630" s="8">
        <f>_xlfn.RANK.EQ(inventory[[#This Row],[Total Cost]],inventory[Total Cost],0)</f>
        <v>572</v>
      </c>
      <c r="H630" s="8">
        <f>SUMIFS(inventory['# Units],inventory[Rank],"&lt;="&amp;inventory[[#This Row],['#]])</f>
        <v>15689</v>
      </c>
      <c r="I630" s="9">
        <f>inventory[[#This Row],[c Units]]/MAX(inventory[c Units])</f>
        <v>0.19045133409405424</v>
      </c>
      <c r="J630" s="10">
        <f>SUMIFS(inventory[Total Cost],inventory[Rank],"&lt;="&amp;inventory[[#This Row],['#]])</f>
        <v>2388564.799999998</v>
      </c>
      <c r="K630" s="9">
        <f>inventory[[#This Row],[c Cost]]/MAX(inventory[c Cost])</f>
        <v>0.90226258728874842</v>
      </c>
      <c r="L630" s="11" t="str">
        <f>IF(inventory[[#This Row],[c Units %]]&lt;=$O$7,$N$7,IF(inventory[[#This Row],[c Units %]]&lt;=$O$8,$N$8,$N$9))</f>
        <v>B</v>
      </c>
    </row>
    <row r="631" spans="2:12" x14ac:dyDescent="0.25">
      <c r="B631" s="1">
        <v>625</v>
      </c>
      <c r="C631" t="s">
        <v>625</v>
      </c>
      <c r="D631" s="2">
        <v>36.700000000000003</v>
      </c>
      <c r="E631" s="15">
        <v>23</v>
      </c>
      <c r="F631" s="14">
        <f>inventory[[#This Row],[Unit Cost]]*inventory[[#This Row],['# Units]]</f>
        <v>844.1</v>
      </c>
      <c r="G631" s="8">
        <f>_xlfn.RANK.EQ(inventory[[#This Row],[Total Cost]],inventory[Total Cost],0)</f>
        <v>502</v>
      </c>
      <c r="H631" s="8">
        <f>SUMIFS(inventory['# Units],inventory[Rank],"&lt;="&amp;inventory[[#This Row],['#]])</f>
        <v>15725</v>
      </c>
      <c r="I631" s="9">
        <f>inventory[[#This Row],[c Units]]/MAX(inventory[c Units])</f>
        <v>0.19088834397533322</v>
      </c>
      <c r="J631" s="10">
        <f>SUMIFS(inventory[Total Cost],inventory[Rank],"&lt;="&amp;inventory[[#This Row],['#]])</f>
        <v>2389111.9999999981</v>
      </c>
      <c r="K631" s="9">
        <f>inventory[[#This Row],[c Cost]]/MAX(inventory[c Cost])</f>
        <v>0.90246928801872839</v>
      </c>
      <c r="L631" s="11" t="str">
        <f>IF(inventory[[#This Row],[c Units %]]&lt;=$O$7,$N$7,IF(inventory[[#This Row],[c Units %]]&lt;=$O$8,$N$8,$N$9))</f>
        <v>B</v>
      </c>
    </row>
    <row r="632" spans="2:12" x14ac:dyDescent="0.25">
      <c r="B632" s="1">
        <v>626</v>
      </c>
      <c r="C632" t="s">
        <v>626</v>
      </c>
      <c r="D632" s="2">
        <v>23.8</v>
      </c>
      <c r="E632" s="15">
        <v>4</v>
      </c>
      <c r="F632" s="14">
        <f>inventory[[#This Row],[Unit Cost]]*inventory[[#This Row],['# Units]]</f>
        <v>95.2</v>
      </c>
      <c r="G632" s="8">
        <f>_xlfn.RANK.EQ(inventory[[#This Row],[Total Cost]],inventory[Total Cost],0)</f>
        <v>1371</v>
      </c>
      <c r="H632" s="8">
        <f>SUMIFS(inventory['# Units],inventory[Rank],"&lt;="&amp;inventory[[#This Row],['#]])</f>
        <v>15754</v>
      </c>
      <c r="I632" s="9">
        <f>inventory[[#This Row],[c Units]]/MAX(inventory[c Units])</f>
        <v>0.19124037971303018</v>
      </c>
      <c r="J632" s="10">
        <f>SUMIFS(inventory[Total Cost],inventory[Rank],"&lt;="&amp;inventory[[#This Row],['#]])</f>
        <v>2389657.1999999983</v>
      </c>
      <c r="K632" s="9">
        <f>inventory[[#This Row],[c Cost]]/MAX(inventory[c Cost])</f>
        <v>0.90267523326358423</v>
      </c>
      <c r="L632" s="11" t="str">
        <f>IF(inventory[[#This Row],[c Units %]]&lt;=$O$7,$N$7,IF(inventory[[#This Row],[c Units %]]&lt;=$O$8,$N$8,$N$9))</f>
        <v>B</v>
      </c>
    </row>
    <row r="633" spans="2:12" x14ac:dyDescent="0.25">
      <c r="B633" s="1">
        <v>627</v>
      </c>
      <c r="C633" t="s">
        <v>627</v>
      </c>
      <c r="D633" s="2">
        <v>35.799999999999997</v>
      </c>
      <c r="E633" s="15">
        <v>45</v>
      </c>
      <c r="F633" s="14">
        <f>inventory[[#This Row],[Unit Cost]]*inventory[[#This Row],['# Units]]</f>
        <v>1610.9999999999998</v>
      </c>
      <c r="G633" s="8">
        <f>_xlfn.RANK.EQ(inventory[[#This Row],[Total Cost]],inventory[Total Cost],0)</f>
        <v>334</v>
      </c>
      <c r="H633" s="8">
        <f>SUMIFS(inventory['# Units],inventory[Rank],"&lt;="&amp;inventory[[#This Row],['#]])</f>
        <v>15796</v>
      </c>
      <c r="I633" s="9">
        <f>inventory[[#This Row],[c Units]]/MAX(inventory[c Units])</f>
        <v>0.19175022457452232</v>
      </c>
      <c r="J633" s="10">
        <f>SUMIFS(inventory[Total Cost],inventory[Rank],"&lt;="&amp;inventory[[#This Row],['#]])</f>
        <v>2390198.9999999981</v>
      </c>
      <c r="K633" s="9">
        <f>inventory[[#This Row],[c Cost]]/MAX(inventory[c Cost])</f>
        <v>0.90287989418372872</v>
      </c>
      <c r="L633" s="11" t="str">
        <f>IF(inventory[[#This Row],[c Units %]]&lt;=$O$7,$N$7,IF(inventory[[#This Row],[c Units %]]&lt;=$O$8,$N$8,$N$9))</f>
        <v>B</v>
      </c>
    </row>
    <row r="634" spans="2:12" x14ac:dyDescent="0.25">
      <c r="B634" s="1">
        <v>628</v>
      </c>
      <c r="C634" t="s">
        <v>628</v>
      </c>
      <c r="D634" s="2">
        <v>33.9</v>
      </c>
      <c r="E634" s="15">
        <v>22</v>
      </c>
      <c r="F634" s="14">
        <f>inventory[[#This Row],[Unit Cost]]*inventory[[#This Row],['# Units]]</f>
        <v>745.8</v>
      </c>
      <c r="G634" s="8">
        <f>_xlfn.RANK.EQ(inventory[[#This Row],[Total Cost]],inventory[Total Cost],0)</f>
        <v>536</v>
      </c>
      <c r="H634" s="8">
        <f>SUMIFS(inventory['# Units],inventory[Rank],"&lt;="&amp;inventory[[#This Row],['#]])</f>
        <v>15803</v>
      </c>
      <c r="I634" s="9">
        <f>inventory[[#This Row],[c Units]]/MAX(inventory[c Units])</f>
        <v>0.19183519871810434</v>
      </c>
      <c r="J634" s="10">
        <f>SUMIFS(inventory[Total Cost],inventory[Rank],"&lt;="&amp;inventory[[#This Row],['#]])</f>
        <v>2390738.6999999983</v>
      </c>
      <c r="K634" s="9">
        <f>inventory[[#This Row],[c Cost]]/MAX(inventory[c Cost])</f>
        <v>0.90308376184449302</v>
      </c>
      <c r="L634" s="11" t="str">
        <f>IF(inventory[[#This Row],[c Units %]]&lt;=$O$7,$N$7,IF(inventory[[#This Row],[c Units %]]&lt;=$O$8,$N$8,$N$9))</f>
        <v>B</v>
      </c>
    </row>
    <row r="635" spans="2:12" x14ac:dyDescent="0.25">
      <c r="B635" s="1">
        <v>629</v>
      </c>
      <c r="C635" t="s">
        <v>629</v>
      </c>
      <c r="D635" s="2">
        <v>35.9</v>
      </c>
      <c r="E635" s="15">
        <v>17</v>
      </c>
      <c r="F635" s="14">
        <f>inventory[[#This Row],[Unit Cost]]*inventory[[#This Row],['# Units]]</f>
        <v>610.29999999999995</v>
      </c>
      <c r="G635" s="8">
        <f>_xlfn.RANK.EQ(inventory[[#This Row],[Total Cost]],inventory[Total Cost],0)</f>
        <v>594</v>
      </c>
      <c r="H635" s="8">
        <f>SUMIFS(inventory['# Units],inventory[Rank],"&lt;="&amp;inventory[[#This Row],['#]])</f>
        <v>15809</v>
      </c>
      <c r="I635" s="9">
        <f>inventory[[#This Row],[c Units]]/MAX(inventory[c Units])</f>
        <v>0.19190803369831752</v>
      </c>
      <c r="J635" s="10">
        <f>SUMIFS(inventory[Total Cost],inventory[Rank],"&lt;="&amp;inventory[[#This Row],['#]])</f>
        <v>2391277.4999999981</v>
      </c>
      <c r="K635" s="9">
        <f>inventory[[#This Row],[c Cost]]/MAX(inventory[c Cost])</f>
        <v>0.90328728953695125</v>
      </c>
      <c r="L635" s="11" t="str">
        <f>IF(inventory[[#This Row],[c Units %]]&lt;=$O$7,$N$7,IF(inventory[[#This Row],[c Units %]]&lt;=$O$8,$N$8,$N$9))</f>
        <v>B</v>
      </c>
    </row>
    <row r="636" spans="2:12" x14ac:dyDescent="0.25">
      <c r="B636" s="1">
        <v>630</v>
      </c>
      <c r="C636" t="s">
        <v>630</v>
      </c>
      <c r="D636" s="2">
        <v>34.5</v>
      </c>
      <c r="E636" s="15">
        <v>17</v>
      </c>
      <c r="F636" s="14">
        <f>inventory[[#This Row],[Unit Cost]]*inventory[[#This Row],['# Units]]</f>
        <v>586.5</v>
      </c>
      <c r="G636" s="8">
        <f>_xlfn.RANK.EQ(inventory[[#This Row],[Total Cost]],inventory[Total Cost],0)</f>
        <v>605</v>
      </c>
      <c r="H636" s="8">
        <f>SUMIFS(inventory['# Units],inventory[Rank],"&lt;="&amp;inventory[[#This Row],['#]])</f>
        <v>15821</v>
      </c>
      <c r="I636" s="9">
        <f>inventory[[#This Row],[c Units]]/MAX(inventory[c Units])</f>
        <v>0.19205370365874383</v>
      </c>
      <c r="J636" s="10">
        <f>SUMIFS(inventory[Total Cost],inventory[Rank],"&lt;="&amp;inventory[[#This Row],['#]])</f>
        <v>2391810.299999998</v>
      </c>
      <c r="K636" s="9">
        <f>inventory[[#This Row],[c Cost]]/MAX(inventory[c Cost])</f>
        <v>0.903488550774037</v>
      </c>
      <c r="L636" s="11" t="str">
        <f>IF(inventory[[#This Row],[c Units %]]&lt;=$O$7,$N$7,IF(inventory[[#This Row],[c Units %]]&lt;=$O$8,$N$8,$N$9))</f>
        <v>B</v>
      </c>
    </row>
    <row r="637" spans="2:12" x14ac:dyDescent="0.25">
      <c r="B637" s="1">
        <v>631</v>
      </c>
      <c r="C637" t="s">
        <v>631</v>
      </c>
      <c r="D637" s="2">
        <v>34.5</v>
      </c>
      <c r="E637" s="15">
        <v>39</v>
      </c>
      <c r="F637" s="14">
        <f>inventory[[#This Row],[Unit Cost]]*inventory[[#This Row],['# Units]]</f>
        <v>1345.5</v>
      </c>
      <c r="G637" s="8">
        <f>_xlfn.RANK.EQ(inventory[[#This Row],[Total Cost]],inventory[Total Cost],0)</f>
        <v>386</v>
      </c>
      <c r="H637" s="8">
        <f>SUMIFS(inventory['# Units],inventory[Rank],"&lt;="&amp;inventory[[#This Row],['#]])</f>
        <v>15838</v>
      </c>
      <c r="I637" s="9">
        <f>inventory[[#This Row],[c Units]]/MAX(inventory[c Units])</f>
        <v>0.19226006943601448</v>
      </c>
      <c r="J637" s="10">
        <f>SUMIFS(inventory[Total Cost],inventory[Rank],"&lt;="&amp;inventory[[#This Row],['#]])</f>
        <v>2392340.6999999979</v>
      </c>
      <c r="K637" s="9">
        <f>inventory[[#This Row],[c Cost]]/MAX(inventory[c Cost])</f>
        <v>0.90368890542897362</v>
      </c>
      <c r="L637" s="11" t="str">
        <f>IF(inventory[[#This Row],[c Units %]]&lt;=$O$7,$N$7,IF(inventory[[#This Row],[c Units %]]&lt;=$O$8,$N$8,$N$9))</f>
        <v>B</v>
      </c>
    </row>
    <row r="638" spans="2:12" x14ac:dyDescent="0.25">
      <c r="B638" s="1">
        <v>632</v>
      </c>
      <c r="C638" t="s">
        <v>632</v>
      </c>
      <c r="D638" s="2">
        <v>33.6</v>
      </c>
      <c r="E638" s="15">
        <v>25</v>
      </c>
      <c r="F638" s="14">
        <f>inventory[[#This Row],[Unit Cost]]*inventory[[#This Row],['# Units]]</f>
        <v>840</v>
      </c>
      <c r="G638" s="8">
        <f>_xlfn.RANK.EQ(inventory[[#This Row],[Total Cost]],inventory[Total Cost],0)</f>
        <v>503</v>
      </c>
      <c r="H638" s="8">
        <f>SUMIFS(inventory['# Units],inventory[Rank],"&lt;="&amp;inventory[[#This Row],['#]])</f>
        <v>15868</v>
      </c>
      <c r="I638" s="9">
        <f>inventory[[#This Row],[c Units]]/MAX(inventory[c Units])</f>
        <v>0.19262424433708028</v>
      </c>
      <c r="J638" s="10">
        <f>SUMIFS(inventory[Total Cost],inventory[Rank],"&lt;="&amp;inventory[[#This Row],['#]])</f>
        <v>2392868.6999999979</v>
      </c>
      <c r="K638" s="9">
        <f>inventory[[#This Row],[c Cost]]/MAX(inventory[c Cost])</f>
        <v>0.90388835350176133</v>
      </c>
      <c r="L638" s="11" t="str">
        <f>IF(inventory[[#This Row],[c Units %]]&lt;=$O$7,$N$7,IF(inventory[[#This Row],[c Units %]]&lt;=$O$8,$N$8,$N$9))</f>
        <v>B</v>
      </c>
    </row>
    <row r="639" spans="2:12" x14ac:dyDescent="0.25">
      <c r="B639" s="1">
        <v>633</v>
      </c>
      <c r="C639" t="s">
        <v>633</v>
      </c>
      <c r="D639" s="2">
        <v>32</v>
      </c>
      <c r="E639" s="15">
        <v>25</v>
      </c>
      <c r="F639" s="14">
        <f>inventory[[#This Row],[Unit Cost]]*inventory[[#This Row],['# Units]]</f>
        <v>800</v>
      </c>
      <c r="G639" s="8">
        <f>_xlfn.RANK.EQ(inventory[[#This Row],[Total Cost]],inventory[Total Cost],0)</f>
        <v>514</v>
      </c>
      <c r="H639" s="8">
        <f>SUMIFS(inventory['# Units],inventory[Rank],"&lt;="&amp;inventory[[#This Row],['#]])</f>
        <v>15883</v>
      </c>
      <c r="I639" s="9">
        <f>inventory[[#This Row],[c Units]]/MAX(inventory[c Units])</f>
        <v>0.19280633178761319</v>
      </c>
      <c r="J639" s="10">
        <f>SUMIFS(inventory[Total Cost],inventory[Rank],"&lt;="&amp;inventory[[#This Row],['#]])</f>
        <v>2393921.4999999977</v>
      </c>
      <c r="K639" s="9">
        <f>inventory[[#This Row],[c Cost]]/MAX(inventory[c Cost])</f>
        <v>0.90428604087113784</v>
      </c>
      <c r="L639" s="11" t="str">
        <f>IF(inventory[[#This Row],[c Units %]]&lt;=$O$7,$N$7,IF(inventory[[#This Row],[c Units %]]&lt;=$O$8,$N$8,$N$9))</f>
        <v>B</v>
      </c>
    </row>
    <row r="640" spans="2:12" x14ac:dyDescent="0.25">
      <c r="B640" s="1">
        <v>634</v>
      </c>
      <c r="C640" t="s">
        <v>634</v>
      </c>
      <c r="D640" s="2">
        <v>33.4</v>
      </c>
      <c r="E640" s="15">
        <v>28</v>
      </c>
      <c r="F640" s="14">
        <f>inventory[[#This Row],[Unit Cost]]*inventory[[#This Row],['# Units]]</f>
        <v>935.19999999999993</v>
      </c>
      <c r="G640" s="8">
        <f>_xlfn.RANK.EQ(inventory[[#This Row],[Total Cost]],inventory[Total Cost],0)</f>
        <v>479</v>
      </c>
      <c r="H640" s="8">
        <f>SUMIFS(inventory['# Units],inventory[Rank],"&lt;="&amp;inventory[[#This Row],['#]])</f>
        <v>15883</v>
      </c>
      <c r="I640" s="9">
        <f>inventory[[#This Row],[c Units]]/MAX(inventory[c Units])</f>
        <v>0.19280633178761319</v>
      </c>
      <c r="J640" s="10">
        <f>SUMIFS(inventory[Total Cost],inventory[Rank],"&lt;="&amp;inventory[[#This Row],['#]])</f>
        <v>2393921.4999999977</v>
      </c>
      <c r="K640" s="9">
        <f>inventory[[#This Row],[c Cost]]/MAX(inventory[c Cost])</f>
        <v>0.90428604087113784</v>
      </c>
      <c r="L640" s="11" t="str">
        <f>IF(inventory[[#This Row],[c Units %]]&lt;=$O$7,$N$7,IF(inventory[[#This Row],[c Units %]]&lt;=$O$8,$N$8,$N$9))</f>
        <v>B</v>
      </c>
    </row>
    <row r="641" spans="2:12" x14ac:dyDescent="0.25">
      <c r="B641" s="1">
        <v>635</v>
      </c>
      <c r="C641" t="s">
        <v>635</v>
      </c>
      <c r="D641" s="2">
        <v>35.4</v>
      </c>
      <c r="E641" s="15">
        <v>19</v>
      </c>
      <c r="F641" s="14">
        <f>inventory[[#This Row],[Unit Cost]]*inventory[[#This Row],['# Units]]</f>
        <v>672.6</v>
      </c>
      <c r="G641" s="8">
        <f>_xlfn.RANK.EQ(inventory[[#This Row],[Total Cost]],inventory[Total Cost],0)</f>
        <v>564</v>
      </c>
      <c r="H641" s="8">
        <f>SUMIFS(inventory['# Units],inventory[Rank],"&lt;="&amp;inventory[[#This Row],['#]])</f>
        <v>15889</v>
      </c>
      <c r="I641" s="9">
        <f>inventory[[#This Row],[c Units]]/MAX(inventory[c Units])</f>
        <v>0.19287916676782635</v>
      </c>
      <c r="J641" s="10">
        <f>SUMIFS(inventory[Total Cost],inventory[Rank],"&lt;="&amp;inventory[[#This Row],['#]])</f>
        <v>2394446.4999999977</v>
      </c>
      <c r="K641" s="9">
        <f>inventory[[#This Row],[c Cost]]/MAX(inventory[c Cost])</f>
        <v>0.9044843557162392</v>
      </c>
      <c r="L641" s="11" t="str">
        <f>IF(inventory[[#This Row],[c Units %]]&lt;=$O$7,$N$7,IF(inventory[[#This Row],[c Units %]]&lt;=$O$8,$N$8,$N$9))</f>
        <v>B</v>
      </c>
    </row>
    <row r="642" spans="2:12" x14ac:dyDescent="0.25">
      <c r="B642" s="1">
        <v>636</v>
      </c>
      <c r="C642" t="s">
        <v>636</v>
      </c>
      <c r="D642" s="2">
        <v>34.9</v>
      </c>
      <c r="E642" s="15">
        <v>24</v>
      </c>
      <c r="F642" s="14">
        <f>inventory[[#This Row],[Unit Cost]]*inventory[[#This Row],['# Units]]</f>
        <v>837.59999999999991</v>
      </c>
      <c r="G642" s="8">
        <f>_xlfn.RANK.EQ(inventory[[#This Row],[Total Cost]],inventory[Total Cost],0)</f>
        <v>504</v>
      </c>
      <c r="H642" s="8">
        <f>SUMIFS(inventory['# Units],inventory[Rank],"&lt;="&amp;inventory[[#This Row],['#]])</f>
        <v>15900</v>
      </c>
      <c r="I642" s="9">
        <f>inventory[[#This Row],[c Units]]/MAX(inventory[c Units])</f>
        <v>0.19301269756488382</v>
      </c>
      <c r="J642" s="10">
        <f>SUMIFS(inventory[Total Cost],inventory[Rank],"&lt;="&amp;inventory[[#This Row],['#]])</f>
        <v>2394971.1999999979</v>
      </c>
      <c r="K642" s="9">
        <f>inventory[[#This Row],[c Cost]]/MAX(inventory[c Cost])</f>
        <v>0.90468255723857205</v>
      </c>
      <c r="L642" s="11" t="str">
        <f>IF(inventory[[#This Row],[c Units %]]&lt;=$O$7,$N$7,IF(inventory[[#This Row],[c Units %]]&lt;=$O$8,$N$8,$N$9))</f>
        <v>B</v>
      </c>
    </row>
    <row r="643" spans="2:12" x14ac:dyDescent="0.25">
      <c r="B643" s="1">
        <v>637</v>
      </c>
      <c r="C643" t="s">
        <v>637</v>
      </c>
      <c r="D643" s="2">
        <v>29</v>
      </c>
      <c r="E643" s="15">
        <v>6</v>
      </c>
      <c r="F643" s="14">
        <f>inventory[[#This Row],[Unit Cost]]*inventory[[#This Row],['# Units]]</f>
        <v>174</v>
      </c>
      <c r="G643" s="8">
        <f>_xlfn.RANK.EQ(inventory[[#This Row],[Total Cost]],inventory[Total Cost],0)</f>
        <v>1082</v>
      </c>
      <c r="H643" s="8">
        <f>SUMIFS(inventory['# Units],inventory[Rank],"&lt;="&amp;inventory[[#This Row],['#]])</f>
        <v>15909</v>
      </c>
      <c r="I643" s="9">
        <f>inventory[[#This Row],[c Units]]/MAX(inventory[c Units])</f>
        <v>0.19312195003520358</v>
      </c>
      <c r="J643" s="10">
        <f>SUMIFS(inventory[Total Cost],inventory[Rank],"&lt;="&amp;inventory[[#This Row],['#]])</f>
        <v>2395494.9999999977</v>
      </c>
      <c r="K643" s="9">
        <f>inventory[[#This Row],[c Cost]]/MAX(inventory[c Cost])</f>
        <v>0.90488041879259884</v>
      </c>
      <c r="L643" s="11" t="str">
        <f>IF(inventory[[#This Row],[c Units %]]&lt;=$O$7,$N$7,IF(inventory[[#This Row],[c Units %]]&lt;=$O$8,$N$8,$N$9))</f>
        <v>B</v>
      </c>
    </row>
    <row r="644" spans="2:12" x14ac:dyDescent="0.25">
      <c r="B644" s="1">
        <v>638</v>
      </c>
      <c r="C644" t="s">
        <v>638</v>
      </c>
      <c r="D644" s="2">
        <v>32.700000000000003</v>
      </c>
      <c r="E644" s="15">
        <v>15</v>
      </c>
      <c r="F644" s="14">
        <f>inventory[[#This Row],[Unit Cost]]*inventory[[#This Row],['# Units]]</f>
        <v>490.50000000000006</v>
      </c>
      <c r="G644" s="8">
        <f>_xlfn.RANK.EQ(inventory[[#This Row],[Total Cost]],inventory[Total Cost],0)</f>
        <v>658</v>
      </c>
      <c r="H644" s="8">
        <f>SUMIFS(inventory['# Units],inventory[Rank],"&lt;="&amp;inventory[[#This Row],['#]])</f>
        <v>15923</v>
      </c>
      <c r="I644" s="9">
        <f>inventory[[#This Row],[c Units]]/MAX(inventory[c Units])</f>
        <v>0.19329189832236762</v>
      </c>
      <c r="J644" s="10">
        <f>SUMIFS(inventory[Total Cost],inventory[Rank],"&lt;="&amp;inventory[[#This Row],['#]])</f>
        <v>2396018.5999999978</v>
      </c>
      <c r="K644" s="9">
        <f>inventory[[#This Row],[c Cost]]/MAX(inventory[c Cost])</f>
        <v>0.90507820479811329</v>
      </c>
      <c r="L644" s="11" t="str">
        <f>IF(inventory[[#This Row],[c Units %]]&lt;=$O$7,$N$7,IF(inventory[[#This Row],[c Units %]]&lt;=$O$8,$N$8,$N$9))</f>
        <v>B</v>
      </c>
    </row>
    <row r="645" spans="2:12" x14ac:dyDescent="0.25">
      <c r="B645" s="1">
        <v>639</v>
      </c>
      <c r="C645" t="s">
        <v>639</v>
      </c>
      <c r="D645" s="2">
        <v>32.299999999999997</v>
      </c>
      <c r="E645" s="15">
        <v>16</v>
      </c>
      <c r="F645" s="14">
        <f>inventory[[#This Row],[Unit Cost]]*inventory[[#This Row],['# Units]]</f>
        <v>516.79999999999995</v>
      </c>
      <c r="G645" s="8">
        <f>_xlfn.RANK.EQ(inventory[[#This Row],[Total Cost]],inventory[Total Cost],0)</f>
        <v>642</v>
      </c>
      <c r="H645" s="8">
        <f>SUMIFS(inventory['# Units],inventory[Rank],"&lt;="&amp;inventory[[#This Row],['#]])</f>
        <v>15954</v>
      </c>
      <c r="I645" s="9">
        <f>inventory[[#This Row],[c Units]]/MAX(inventory[c Units])</f>
        <v>0.19366821238680229</v>
      </c>
      <c r="J645" s="10">
        <f>SUMIFS(inventory[Total Cost],inventory[Rank],"&lt;="&amp;inventory[[#This Row],['#]])</f>
        <v>2396539.3999999976</v>
      </c>
      <c r="K645" s="9">
        <f>inventory[[#This Row],[c Cost]]/MAX(inventory[c Cost])</f>
        <v>0.90527493312445384</v>
      </c>
      <c r="L645" s="11" t="str">
        <f>IF(inventory[[#This Row],[c Units %]]&lt;=$O$7,$N$7,IF(inventory[[#This Row],[c Units %]]&lt;=$O$8,$N$8,$N$9))</f>
        <v>B</v>
      </c>
    </row>
    <row r="646" spans="2:12" x14ac:dyDescent="0.25">
      <c r="B646" s="1">
        <v>640</v>
      </c>
      <c r="C646" t="s">
        <v>640</v>
      </c>
      <c r="D646" s="2">
        <v>32.6</v>
      </c>
      <c r="E646" s="15">
        <v>33</v>
      </c>
      <c r="F646" s="14">
        <f>inventory[[#This Row],[Unit Cost]]*inventory[[#This Row],['# Units]]</f>
        <v>1075.8</v>
      </c>
      <c r="G646" s="8">
        <f>_xlfn.RANK.EQ(inventory[[#This Row],[Total Cost]],inventory[Total Cost],0)</f>
        <v>441</v>
      </c>
      <c r="H646" s="8">
        <f>SUMIFS(inventory['# Units],inventory[Rank],"&lt;="&amp;inventory[[#This Row],['#]])</f>
        <v>15997</v>
      </c>
      <c r="I646" s="9">
        <f>inventory[[#This Row],[c Units]]/MAX(inventory[c Units])</f>
        <v>0.1941901964116633</v>
      </c>
      <c r="J646" s="10">
        <f>SUMIFS(inventory[Total Cost],inventory[Rank],"&lt;="&amp;inventory[[#This Row],['#]])</f>
        <v>2397059.6999999974</v>
      </c>
      <c r="K646" s="9">
        <f>inventory[[#This Row],[c Cost]]/MAX(inventory[c Cost])</f>
        <v>0.90547147257951321</v>
      </c>
      <c r="L646" s="11" t="str">
        <f>IF(inventory[[#This Row],[c Units %]]&lt;=$O$7,$N$7,IF(inventory[[#This Row],[c Units %]]&lt;=$O$8,$N$8,$N$9))</f>
        <v>B</v>
      </c>
    </row>
    <row r="647" spans="2:12" x14ac:dyDescent="0.25">
      <c r="B647" s="1">
        <v>641</v>
      </c>
      <c r="C647" t="s">
        <v>641</v>
      </c>
      <c r="D647" s="2">
        <v>32.9</v>
      </c>
      <c r="E647" s="15">
        <v>40</v>
      </c>
      <c r="F647" s="14">
        <f>inventory[[#This Row],[Unit Cost]]*inventory[[#This Row],['# Units]]</f>
        <v>1316</v>
      </c>
      <c r="G647" s="8">
        <f>_xlfn.RANK.EQ(inventory[[#This Row],[Total Cost]],inventory[Total Cost],0)</f>
        <v>392</v>
      </c>
      <c r="H647" s="8">
        <f>SUMIFS(inventory['# Units],inventory[Rank],"&lt;="&amp;inventory[[#This Row],['#]])</f>
        <v>16004</v>
      </c>
      <c r="I647" s="9">
        <f>inventory[[#This Row],[c Units]]/MAX(inventory[c Units])</f>
        <v>0.19427517055524532</v>
      </c>
      <c r="J647" s="10">
        <f>SUMIFS(inventory[Total Cost],inventory[Rank],"&lt;="&amp;inventory[[#This Row],['#]])</f>
        <v>2397579.7999999975</v>
      </c>
      <c r="K647" s="9">
        <f>inventory[[#This Row],[c Cost]]/MAX(inventory[c Cost])</f>
        <v>0.90566793648606037</v>
      </c>
      <c r="L647" s="11" t="str">
        <f>IF(inventory[[#This Row],[c Units %]]&lt;=$O$7,$N$7,IF(inventory[[#This Row],[c Units %]]&lt;=$O$8,$N$8,$N$9))</f>
        <v>B</v>
      </c>
    </row>
    <row r="648" spans="2:12" x14ac:dyDescent="0.25">
      <c r="B648" s="1">
        <v>642</v>
      </c>
      <c r="C648" t="s">
        <v>642</v>
      </c>
      <c r="D648" s="2">
        <v>33</v>
      </c>
      <c r="E648" s="15">
        <v>13</v>
      </c>
      <c r="F648" s="14">
        <f>inventory[[#This Row],[Unit Cost]]*inventory[[#This Row],['# Units]]</f>
        <v>429</v>
      </c>
      <c r="G648" s="8">
        <f>_xlfn.RANK.EQ(inventory[[#This Row],[Total Cost]],inventory[Total Cost],0)</f>
        <v>710</v>
      </c>
      <c r="H648" s="8">
        <f>SUMIFS(inventory['# Units],inventory[Rank],"&lt;="&amp;inventory[[#This Row],['#]])</f>
        <v>16020</v>
      </c>
      <c r="I648" s="9">
        <f>inventory[[#This Row],[c Units]]/MAX(inventory[c Units])</f>
        <v>0.1944693971691471</v>
      </c>
      <c r="J648" s="10">
        <f>SUMIFS(inventory[Total Cost],inventory[Rank],"&lt;="&amp;inventory[[#This Row],['#]])</f>
        <v>2398096.5999999973</v>
      </c>
      <c r="K648" s="9">
        <f>inventory[[#This Row],[c Cost]]/MAX(inventory[c Cost])</f>
        <v>0.90586315384215244</v>
      </c>
      <c r="L648" s="11" t="str">
        <f>IF(inventory[[#This Row],[c Units %]]&lt;=$O$7,$N$7,IF(inventory[[#This Row],[c Units %]]&lt;=$O$8,$N$8,$N$9))</f>
        <v>B</v>
      </c>
    </row>
    <row r="649" spans="2:12" x14ac:dyDescent="0.25">
      <c r="B649" s="1">
        <v>643</v>
      </c>
      <c r="C649" t="s">
        <v>643</v>
      </c>
      <c r="D649" s="2">
        <v>33.299999999999997</v>
      </c>
      <c r="E649" s="15">
        <v>44</v>
      </c>
      <c r="F649" s="14">
        <f>inventory[[#This Row],[Unit Cost]]*inventory[[#This Row],['# Units]]</f>
        <v>1465.1999999999998</v>
      </c>
      <c r="G649" s="8">
        <f>_xlfn.RANK.EQ(inventory[[#This Row],[Total Cost]],inventory[Total Cost],0)</f>
        <v>360</v>
      </c>
      <c r="H649" s="8">
        <f>SUMIFS(inventory['# Units],inventory[Rank],"&lt;="&amp;inventory[[#This Row],['#]])</f>
        <v>16048</v>
      </c>
      <c r="I649" s="9">
        <f>inventory[[#This Row],[c Units]]/MAX(inventory[c Units])</f>
        <v>0.19480929374347519</v>
      </c>
      <c r="J649" s="10">
        <f>SUMIFS(inventory[Total Cost],inventory[Rank],"&lt;="&amp;inventory[[#This Row],['#]])</f>
        <v>2399120.5999999973</v>
      </c>
      <c r="K649" s="9">
        <f>inventory[[#This Row],[c Cost]]/MAX(inventory[c Cost])</f>
        <v>0.90624996222574061</v>
      </c>
      <c r="L649" s="11" t="str">
        <f>IF(inventory[[#This Row],[c Units %]]&lt;=$O$7,$N$7,IF(inventory[[#This Row],[c Units %]]&lt;=$O$8,$N$8,$N$9))</f>
        <v>B</v>
      </c>
    </row>
    <row r="650" spans="2:12" x14ac:dyDescent="0.25">
      <c r="B650" s="1">
        <v>644</v>
      </c>
      <c r="C650" t="s">
        <v>644</v>
      </c>
      <c r="D650" s="2">
        <v>33.299999999999997</v>
      </c>
      <c r="E650" s="15">
        <v>20</v>
      </c>
      <c r="F650" s="14">
        <f>inventory[[#This Row],[Unit Cost]]*inventory[[#This Row],['# Units]]</f>
        <v>666</v>
      </c>
      <c r="G650" s="8">
        <f>_xlfn.RANK.EQ(inventory[[#This Row],[Total Cost]],inventory[Total Cost],0)</f>
        <v>569</v>
      </c>
      <c r="H650" s="8">
        <f>SUMIFS(inventory['# Units],inventory[Rank],"&lt;="&amp;inventory[[#This Row],['#]])</f>
        <v>16048</v>
      </c>
      <c r="I650" s="9">
        <f>inventory[[#This Row],[c Units]]/MAX(inventory[c Units])</f>
        <v>0.19480929374347519</v>
      </c>
      <c r="J650" s="10">
        <f>SUMIFS(inventory[Total Cost],inventory[Rank],"&lt;="&amp;inventory[[#This Row],['#]])</f>
        <v>2399120.5999999973</v>
      </c>
      <c r="K650" s="9">
        <f>inventory[[#This Row],[c Cost]]/MAX(inventory[c Cost])</f>
        <v>0.90624996222574061</v>
      </c>
      <c r="L650" s="11" t="str">
        <f>IF(inventory[[#This Row],[c Units %]]&lt;=$O$7,$N$7,IF(inventory[[#This Row],[c Units %]]&lt;=$O$8,$N$8,$N$9))</f>
        <v>B</v>
      </c>
    </row>
    <row r="651" spans="2:12" x14ac:dyDescent="0.25">
      <c r="B651" s="1">
        <v>645</v>
      </c>
      <c r="C651" t="s">
        <v>645</v>
      </c>
      <c r="D651" s="2">
        <v>33.9</v>
      </c>
      <c r="E651" s="15">
        <v>24</v>
      </c>
      <c r="F651" s="14">
        <f>inventory[[#This Row],[Unit Cost]]*inventory[[#This Row],['# Units]]</f>
        <v>813.59999999999991</v>
      </c>
      <c r="G651" s="8">
        <f>_xlfn.RANK.EQ(inventory[[#This Row],[Total Cost]],inventory[Total Cost],0)</f>
        <v>510</v>
      </c>
      <c r="H651" s="8">
        <f>SUMIFS(inventory['# Units],inventory[Rank],"&lt;="&amp;inventory[[#This Row],['#]])</f>
        <v>16057</v>
      </c>
      <c r="I651" s="9">
        <f>inventory[[#This Row],[c Units]]/MAX(inventory[c Units])</f>
        <v>0.19491854621379495</v>
      </c>
      <c r="J651" s="10">
        <f>SUMIFS(inventory[Total Cost],inventory[Rank],"&lt;="&amp;inventory[[#This Row],['#]])</f>
        <v>2399629.9999999972</v>
      </c>
      <c r="K651" s="9">
        <f>inventory[[#This Row],[c Cost]]/MAX(inventory[c Cost])</f>
        <v>0.90644238428687329</v>
      </c>
      <c r="L651" s="11" t="str">
        <f>IF(inventory[[#This Row],[c Units %]]&lt;=$O$7,$N$7,IF(inventory[[#This Row],[c Units %]]&lt;=$O$8,$N$8,$N$9))</f>
        <v>B</v>
      </c>
    </row>
    <row r="652" spans="2:12" x14ac:dyDescent="0.25">
      <c r="B652" s="1">
        <v>646</v>
      </c>
      <c r="C652" t="s">
        <v>646</v>
      </c>
      <c r="D652" s="2">
        <v>34.700000000000003</v>
      </c>
      <c r="E652" s="15">
        <v>27</v>
      </c>
      <c r="F652" s="14">
        <f>inventory[[#This Row],[Unit Cost]]*inventory[[#This Row],['# Units]]</f>
        <v>936.90000000000009</v>
      </c>
      <c r="G652" s="8">
        <f>_xlfn.RANK.EQ(inventory[[#This Row],[Total Cost]],inventory[Total Cost],0)</f>
        <v>478</v>
      </c>
      <c r="H652" s="8">
        <f>SUMIFS(inventory['# Units],inventory[Rank],"&lt;="&amp;inventory[[#This Row],['#]])</f>
        <v>16068</v>
      </c>
      <c r="I652" s="9">
        <f>inventory[[#This Row],[c Units]]/MAX(inventory[c Units])</f>
        <v>0.19505207701085242</v>
      </c>
      <c r="J652" s="10">
        <f>SUMIFS(inventory[Total Cost],inventory[Rank],"&lt;="&amp;inventory[[#This Row],['#]])</f>
        <v>2400135.9999999972</v>
      </c>
      <c r="K652" s="9">
        <f>inventory[[#This Row],[c Cost]]/MAX(inventory[c Cost])</f>
        <v>0.90663352202329484</v>
      </c>
      <c r="L652" s="11" t="str">
        <f>IF(inventory[[#This Row],[c Units %]]&lt;=$O$7,$N$7,IF(inventory[[#This Row],[c Units %]]&lt;=$O$8,$N$8,$N$9))</f>
        <v>B</v>
      </c>
    </row>
    <row r="653" spans="2:12" x14ac:dyDescent="0.25">
      <c r="B653" s="1">
        <v>647</v>
      </c>
      <c r="C653" t="s">
        <v>647</v>
      </c>
      <c r="D653" s="2">
        <v>34.299999999999997</v>
      </c>
      <c r="E653" s="15">
        <v>50</v>
      </c>
      <c r="F653" s="14">
        <f>inventory[[#This Row],[Unit Cost]]*inventory[[#This Row],['# Units]]</f>
        <v>1714.9999999999998</v>
      </c>
      <c r="G653" s="8">
        <f>_xlfn.RANK.EQ(inventory[[#This Row],[Total Cost]],inventory[Total Cost],0)</f>
        <v>318</v>
      </c>
      <c r="H653" s="8">
        <f>SUMIFS(inventory['# Units],inventory[Rank],"&lt;="&amp;inventory[[#This Row],['#]])</f>
        <v>16085</v>
      </c>
      <c r="I653" s="9">
        <f>inventory[[#This Row],[c Units]]/MAX(inventory[c Units])</f>
        <v>0.19525844278812304</v>
      </c>
      <c r="J653" s="10">
        <f>SUMIFS(inventory[Total Cost],inventory[Rank],"&lt;="&amp;inventory[[#This Row],['#]])</f>
        <v>2400639.1999999974</v>
      </c>
      <c r="K653" s="9">
        <f>inventory[[#This Row],[c Cost]]/MAX(inventory[c Cost])</f>
        <v>0.90682360208054247</v>
      </c>
      <c r="L653" s="11" t="str">
        <f>IF(inventory[[#This Row],[c Units %]]&lt;=$O$7,$N$7,IF(inventory[[#This Row],[c Units %]]&lt;=$O$8,$N$8,$N$9))</f>
        <v>B</v>
      </c>
    </row>
    <row r="654" spans="2:12" x14ac:dyDescent="0.25">
      <c r="B654" s="1">
        <v>648</v>
      </c>
      <c r="C654" t="s">
        <v>648</v>
      </c>
      <c r="D654" s="2">
        <v>31.5</v>
      </c>
      <c r="E654" s="15">
        <v>4</v>
      </c>
      <c r="F654" s="14">
        <f>inventory[[#This Row],[Unit Cost]]*inventory[[#This Row],['# Units]]</f>
        <v>126</v>
      </c>
      <c r="G654" s="8">
        <f>_xlfn.RANK.EQ(inventory[[#This Row],[Total Cost]],inventory[Total Cost],0)</f>
        <v>1222</v>
      </c>
      <c r="H654" s="8">
        <f>SUMIFS(inventory['# Units],inventory[Rank],"&lt;="&amp;inventory[[#This Row],['#]])</f>
        <v>16135</v>
      </c>
      <c r="I654" s="9">
        <f>inventory[[#This Row],[c Units]]/MAX(inventory[c Units])</f>
        <v>0.19586540095656607</v>
      </c>
      <c r="J654" s="10">
        <f>SUMIFS(inventory[Total Cost],inventory[Rank],"&lt;="&amp;inventory[[#This Row],['#]])</f>
        <v>2401139.1999999974</v>
      </c>
      <c r="K654" s="9">
        <f>inventory[[#This Row],[c Cost]]/MAX(inventory[c Cost])</f>
        <v>0.90701247336159141</v>
      </c>
      <c r="L654" s="11" t="str">
        <f>IF(inventory[[#This Row],[c Units %]]&lt;=$O$7,$N$7,IF(inventory[[#This Row],[c Units %]]&lt;=$O$8,$N$8,$N$9))</f>
        <v>B</v>
      </c>
    </row>
    <row r="655" spans="2:12" x14ac:dyDescent="0.25">
      <c r="B655" s="1">
        <v>649</v>
      </c>
      <c r="C655" t="s">
        <v>649</v>
      </c>
      <c r="D655" s="2">
        <v>32.5</v>
      </c>
      <c r="E655" s="15">
        <v>15</v>
      </c>
      <c r="F655" s="14">
        <f>inventory[[#This Row],[Unit Cost]]*inventory[[#This Row],['# Units]]</f>
        <v>487.5</v>
      </c>
      <c r="G655" s="8">
        <f>_xlfn.RANK.EQ(inventory[[#This Row],[Total Cost]],inventory[Total Cost],0)</f>
        <v>663</v>
      </c>
      <c r="H655" s="8">
        <f>SUMIFS(inventory['# Units],inventory[Rank],"&lt;="&amp;inventory[[#This Row],['#]])</f>
        <v>16153</v>
      </c>
      <c r="I655" s="9">
        <f>inventory[[#This Row],[c Units]]/MAX(inventory[c Units])</f>
        <v>0.19608390589720556</v>
      </c>
      <c r="J655" s="10">
        <f>SUMIFS(inventory[Total Cost],inventory[Rank],"&lt;="&amp;inventory[[#This Row],['#]])</f>
        <v>2401637.7999999975</v>
      </c>
      <c r="K655" s="9">
        <f>inventory[[#This Row],[c Cost]]/MAX(inventory[c Cost])</f>
        <v>0.90720081580305345</v>
      </c>
      <c r="L655" s="11" t="str">
        <f>IF(inventory[[#This Row],[c Units %]]&lt;=$O$7,$N$7,IF(inventory[[#This Row],[c Units %]]&lt;=$O$8,$N$8,$N$9))</f>
        <v>B</v>
      </c>
    </row>
    <row r="656" spans="2:12" x14ac:dyDescent="0.25">
      <c r="B656" s="1">
        <v>650</v>
      </c>
      <c r="C656" t="s">
        <v>650</v>
      </c>
      <c r="D656" s="2">
        <v>28.9</v>
      </c>
      <c r="E656" s="15">
        <v>15</v>
      </c>
      <c r="F656" s="14">
        <f>inventory[[#This Row],[Unit Cost]]*inventory[[#This Row],['# Units]]</f>
        <v>433.5</v>
      </c>
      <c r="G656" s="8">
        <f>_xlfn.RANK.EQ(inventory[[#This Row],[Total Cost]],inventory[Total Cost],0)</f>
        <v>706</v>
      </c>
      <c r="H656" s="8">
        <f>SUMIFS(inventory['# Units],inventory[Rank],"&lt;="&amp;inventory[[#This Row],['#]])</f>
        <v>16181</v>
      </c>
      <c r="I656" s="9">
        <f>inventory[[#This Row],[c Units]]/MAX(inventory[c Units])</f>
        <v>0.19642380247153365</v>
      </c>
      <c r="J656" s="10">
        <f>SUMIFS(inventory[Total Cost],inventory[Rank],"&lt;="&amp;inventory[[#This Row],['#]])</f>
        <v>2402136.1999999974</v>
      </c>
      <c r="K656" s="9">
        <f>inventory[[#This Row],[c Cost]]/MAX(inventory[c Cost])</f>
        <v>0.90738908269600294</v>
      </c>
      <c r="L656" s="11" t="str">
        <f>IF(inventory[[#This Row],[c Units %]]&lt;=$O$7,$N$7,IF(inventory[[#This Row],[c Units %]]&lt;=$O$8,$N$8,$N$9))</f>
        <v>B</v>
      </c>
    </row>
    <row r="657" spans="2:12" x14ac:dyDescent="0.25">
      <c r="B657" s="1">
        <v>651</v>
      </c>
      <c r="C657" t="s">
        <v>651</v>
      </c>
      <c r="D657" s="2">
        <v>32.200000000000003</v>
      </c>
      <c r="E657" s="15">
        <v>15</v>
      </c>
      <c r="F657" s="14">
        <f>inventory[[#This Row],[Unit Cost]]*inventory[[#This Row],['# Units]]</f>
        <v>483.00000000000006</v>
      </c>
      <c r="G657" s="8">
        <f>_xlfn.RANK.EQ(inventory[[#This Row],[Total Cost]],inventory[Total Cost],0)</f>
        <v>666</v>
      </c>
      <c r="H657" s="8">
        <f>SUMIFS(inventory['# Units],inventory[Rank],"&lt;="&amp;inventory[[#This Row],['#]])</f>
        <v>16249</v>
      </c>
      <c r="I657" s="9">
        <f>inventory[[#This Row],[c Units]]/MAX(inventory[c Units])</f>
        <v>0.19724926558061617</v>
      </c>
      <c r="J657" s="10">
        <f>SUMIFS(inventory[Total Cost],inventory[Rank],"&lt;="&amp;inventory[[#This Row],['#]])</f>
        <v>2402632.5999999973</v>
      </c>
      <c r="K657" s="9">
        <f>inventory[[#This Row],[c Cost]]/MAX(inventory[c Cost])</f>
        <v>0.90757659410382829</v>
      </c>
      <c r="L657" s="11" t="str">
        <f>IF(inventory[[#This Row],[c Units %]]&lt;=$O$7,$N$7,IF(inventory[[#This Row],[c Units %]]&lt;=$O$8,$N$8,$N$9))</f>
        <v>B</v>
      </c>
    </row>
    <row r="658" spans="2:12" x14ac:dyDescent="0.25">
      <c r="B658" s="1">
        <v>652</v>
      </c>
      <c r="C658" t="s">
        <v>652</v>
      </c>
      <c r="D658" s="2">
        <v>31.2</v>
      </c>
      <c r="E658" s="15">
        <v>17</v>
      </c>
      <c r="F658" s="14">
        <f>inventory[[#This Row],[Unit Cost]]*inventory[[#This Row],['# Units]]</f>
        <v>530.4</v>
      </c>
      <c r="G658" s="8">
        <f>_xlfn.RANK.EQ(inventory[[#This Row],[Total Cost]],inventory[Total Cost],0)</f>
        <v>631</v>
      </c>
      <c r="H658" s="8">
        <f>SUMIFS(inventory['# Units],inventory[Rank],"&lt;="&amp;inventory[[#This Row],['#]])</f>
        <v>16290</v>
      </c>
      <c r="I658" s="9">
        <f>inventory[[#This Row],[c Units]]/MAX(inventory[c Units])</f>
        <v>0.19774697127873947</v>
      </c>
      <c r="J658" s="10">
        <f>SUMIFS(inventory[Total Cost],inventory[Rank],"&lt;="&amp;inventory[[#This Row],['#]])</f>
        <v>2403128.6999999974</v>
      </c>
      <c r="K658" s="9">
        <f>inventory[[#This Row],[c Cost]]/MAX(inventory[c Cost])</f>
        <v>0.90776399218888515</v>
      </c>
      <c r="L658" s="11" t="str">
        <f>IF(inventory[[#This Row],[c Units %]]&lt;=$O$7,$N$7,IF(inventory[[#This Row],[c Units %]]&lt;=$O$8,$N$8,$N$9))</f>
        <v>B</v>
      </c>
    </row>
    <row r="659" spans="2:12" x14ac:dyDescent="0.25">
      <c r="B659" s="1">
        <v>653</v>
      </c>
      <c r="C659" t="s">
        <v>653</v>
      </c>
      <c r="D659" s="2">
        <v>30.3</v>
      </c>
      <c r="E659" s="15">
        <v>48</v>
      </c>
      <c r="F659" s="14">
        <f>inventory[[#This Row],[Unit Cost]]*inventory[[#This Row],['# Units]]</f>
        <v>1454.4</v>
      </c>
      <c r="G659" s="8">
        <f>_xlfn.RANK.EQ(inventory[[#This Row],[Total Cost]],inventory[Total Cost],0)</f>
        <v>365</v>
      </c>
      <c r="H659" s="8">
        <f>SUMIFS(inventory['# Units],inventory[Rank],"&lt;="&amp;inventory[[#This Row],['#]])</f>
        <v>16332</v>
      </c>
      <c r="I659" s="9">
        <f>inventory[[#This Row],[c Units]]/MAX(inventory[c Units])</f>
        <v>0.19825681614023161</v>
      </c>
      <c r="J659" s="10">
        <f>SUMIFS(inventory[Total Cost],inventory[Rank],"&lt;="&amp;inventory[[#This Row],['#]])</f>
        <v>2404119.8999999976</v>
      </c>
      <c r="K659" s="9">
        <f>inventory[[#This Row],[c Cost]]/MAX(inventory[c Cost])</f>
        <v>0.90813841061643652</v>
      </c>
      <c r="L659" s="11" t="str">
        <f>IF(inventory[[#This Row],[c Units %]]&lt;=$O$7,$N$7,IF(inventory[[#This Row],[c Units %]]&lt;=$O$8,$N$8,$N$9))</f>
        <v>B</v>
      </c>
    </row>
    <row r="660" spans="2:12" x14ac:dyDescent="0.25">
      <c r="B660" s="1">
        <v>654</v>
      </c>
      <c r="C660" t="s">
        <v>654</v>
      </c>
      <c r="D660" s="2">
        <v>32</v>
      </c>
      <c r="E660" s="15">
        <v>20</v>
      </c>
      <c r="F660" s="14">
        <f>inventory[[#This Row],[Unit Cost]]*inventory[[#This Row],['# Units]]</f>
        <v>640</v>
      </c>
      <c r="G660" s="8">
        <f>_xlfn.RANK.EQ(inventory[[#This Row],[Total Cost]],inventory[Total Cost],0)</f>
        <v>578</v>
      </c>
      <c r="H660" s="8">
        <f>SUMIFS(inventory['# Units],inventory[Rank],"&lt;="&amp;inventory[[#This Row],['#]])</f>
        <v>16332</v>
      </c>
      <c r="I660" s="9">
        <f>inventory[[#This Row],[c Units]]/MAX(inventory[c Units])</f>
        <v>0.19825681614023161</v>
      </c>
      <c r="J660" s="10">
        <f>SUMIFS(inventory[Total Cost],inventory[Rank],"&lt;="&amp;inventory[[#This Row],['#]])</f>
        <v>2404119.8999999976</v>
      </c>
      <c r="K660" s="9">
        <f>inventory[[#This Row],[c Cost]]/MAX(inventory[c Cost])</f>
        <v>0.90813841061643652</v>
      </c>
      <c r="L660" s="11" t="str">
        <f>IF(inventory[[#This Row],[c Units %]]&lt;=$O$7,$N$7,IF(inventory[[#This Row],[c Units %]]&lt;=$O$8,$N$8,$N$9))</f>
        <v>B</v>
      </c>
    </row>
    <row r="661" spans="2:12" x14ac:dyDescent="0.25">
      <c r="B661" s="1">
        <v>655</v>
      </c>
      <c r="C661" t="s">
        <v>655</v>
      </c>
      <c r="D661" s="2">
        <v>30.2</v>
      </c>
      <c r="E661" s="15">
        <v>10</v>
      </c>
      <c r="F661" s="14">
        <f>inventory[[#This Row],[Unit Cost]]*inventory[[#This Row],['# Units]]</f>
        <v>302</v>
      </c>
      <c r="G661" s="8">
        <f>_xlfn.RANK.EQ(inventory[[#This Row],[Total Cost]],inventory[Total Cost],0)</f>
        <v>853</v>
      </c>
      <c r="H661" s="8">
        <f>SUMIFS(inventory['# Units],inventory[Rank],"&lt;="&amp;inventory[[#This Row],['#]])</f>
        <v>16376</v>
      </c>
      <c r="I661" s="9">
        <f>inventory[[#This Row],[c Units]]/MAX(inventory[c Units])</f>
        <v>0.19879093932846148</v>
      </c>
      <c r="J661" s="10">
        <f>SUMIFS(inventory[Total Cost],inventory[Rank],"&lt;="&amp;inventory[[#This Row],['#]])</f>
        <v>2404612.6999999974</v>
      </c>
      <c r="K661" s="9">
        <f>inventory[[#This Row],[c Cost]]/MAX(inventory[c Cost])</f>
        <v>0.90832456215103829</v>
      </c>
      <c r="L661" s="11" t="str">
        <f>IF(inventory[[#This Row],[c Units %]]&lt;=$O$7,$N$7,IF(inventory[[#This Row],[c Units %]]&lt;=$O$8,$N$8,$N$9))</f>
        <v>B</v>
      </c>
    </row>
    <row r="662" spans="2:12" x14ac:dyDescent="0.25">
      <c r="B662" s="1">
        <v>656</v>
      </c>
      <c r="C662" t="s">
        <v>656</v>
      </c>
      <c r="D662" s="2">
        <v>30.5</v>
      </c>
      <c r="E662" s="15">
        <v>4</v>
      </c>
      <c r="F662" s="14">
        <f>inventory[[#This Row],[Unit Cost]]*inventory[[#This Row],['# Units]]</f>
        <v>122</v>
      </c>
      <c r="G662" s="8">
        <f>_xlfn.RANK.EQ(inventory[[#This Row],[Total Cost]],inventory[Total Cost],0)</f>
        <v>1240</v>
      </c>
      <c r="H662" s="8">
        <f>SUMIFS(inventory['# Units],inventory[Rank],"&lt;="&amp;inventory[[#This Row],['#]])</f>
        <v>16386</v>
      </c>
      <c r="I662" s="9">
        <f>inventory[[#This Row],[c Units]]/MAX(inventory[c Units])</f>
        <v>0.19891233096215008</v>
      </c>
      <c r="J662" s="10">
        <f>SUMIFS(inventory[Total Cost],inventory[Rank],"&lt;="&amp;inventory[[#This Row],['#]])</f>
        <v>2405104.6999999974</v>
      </c>
      <c r="K662" s="9">
        <f>inventory[[#This Row],[c Cost]]/MAX(inventory[c Cost])</f>
        <v>0.90851041149159051</v>
      </c>
      <c r="L662" s="11" t="str">
        <f>IF(inventory[[#This Row],[c Units %]]&lt;=$O$7,$N$7,IF(inventory[[#This Row],[c Units %]]&lt;=$O$8,$N$8,$N$9))</f>
        <v>B</v>
      </c>
    </row>
    <row r="663" spans="2:12" x14ac:dyDescent="0.25">
      <c r="B663" s="1">
        <v>657</v>
      </c>
      <c r="C663" t="s">
        <v>657</v>
      </c>
      <c r="D663" s="2">
        <v>34.4</v>
      </c>
      <c r="E663" s="15">
        <v>36</v>
      </c>
      <c r="F663" s="14">
        <f>inventory[[#This Row],[Unit Cost]]*inventory[[#This Row],['# Units]]</f>
        <v>1238.3999999999999</v>
      </c>
      <c r="G663" s="8">
        <f>_xlfn.RANK.EQ(inventory[[#This Row],[Total Cost]],inventory[Total Cost],0)</f>
        <v>407</v>
      </c>
      <c r="H663" s="8">
        <f>SUMIFS(inventory['# Units],inventory[Rank],"&lt;="&amp;inventory[[#This Row],['#]])</f>
        <v>16412</v>
      </c>
      <c r="I663" s="9">
        <f>inventory[[#This Row],[c Units]]/MAX(inventory[c Units])</f>
        <v>0.19922794920974046</v>
      </c>
      <c r="J663" s="10">
        <f>SUMIFS(inventory[Total Cost],inventory[Rank],"&lt;="&amp;inventory[[#This Row],['#]])</f>
        <v>2405596.0999999973</v>
      </c>
      <c r="K663" s="9">
        <f>inventory[[#This Row],[c Cost]]/MAX(inventory[c Cost])</f>
        <v>0.90869603418660527</v>
      </c>
      <c r="L663" s="11" t="str">
        <f>IF(inventory[[#This Row],[c Units %]]&lt;=$O$7,$N$7,IF(inventory[[#This Row],[c Units %]]&lt;=$O$8,$N$8,$N$9))</f>
        <v>B</v>
      </c>
    </row>
    <row r="664" spans="2:12" x14ac:dyDescent="0.25">
      <c r="B664" s="1">
        <v>658</v>
      </c>
      <c r="C664" t="s">
        <v>658</v>
      </c>
      <c r="D664" s="2">
        <v>28.2</v>
      </c>
      <c r="E664" s="15">
        <v>11</v>
      </c>
      <c r="F664" s="14">
        <f>inventory[[#This Row],[Unit Cost]]*inventory[[#This Row],['# Units]]</f>
        <v>310.2</v>
      </c>
      <c r="G664" s="8">
        <f>_xlfn.RANK.EQ(inventory[[#This Row],[Total Cost]],inventory[Total Cost],0)</f>
        <v>844</v>
      </c>
      <c r="H664" s="8">
        <f>SUMIFS(inventory['# Units],inventory[Rank],"&lt;="&amp;inventory[[#This Row],['#]])</f>
        <v>16427</v>
      </c>
      <c r="I664" s="9">
        <f>inventory[[#This Row],[c Units]]/MAX(inventory[c Units])</f>
        <v>0.19941003666027338</v>
      </c>
      <c r="J664" s="10">
        <f>SUMIFS(inventory[Total Cost],inventory[Rank],"&lt;="&amp;inventory[[#This Row],['#]])</f>
        <v>2406086.5999999973</v>
      </c>
      <c r="K664" s="9">
        <f>inventory[[#This Row],[c Cost]]/MAX(inventory[c Cost])</f>
        <v>0.90888131691331431</v>
      </c>
      <c r="L664" s="11" t="str">
        <f>IF(inventory[[#This Row],[c Units %]]&lt;=$O$7,$N$7,IF(inventory[[#This Row],[c Units %]]&lt;=$O$8,$N$8,$N$9))</f>
        <v>B</v>
      </c>
    </row>
    <row r="665" spans="2:12" x14ac:dyDescent="0.25">
      <c r="B665" s="1">
        <v>659</v>
      </c>
      <c r="C665" t="s">
        <v>659</v>
      </c>
      <c r="D665" s="2">
        <v>26.1</v>
      </c>
      <c r="E665" s="15">
        <v>14</v>
      </c>
      <c r="F665" s="14">
        <f>inventory[[#This Row],[Unit Cost]]*inventory[[#This Row],['# Units]]</f>
        <v>365.40000000000003</v>
      </c>
      <c r="G665" s="8">
        <f>_xlfn.RANK.EQ(inventory[[#This Row],[Total Cost]],inventory[Total Cost],0)</f>
        <v>775</v>
      </c>
      <c r="H665" s="8">
        <f>SUMIFS(inventory['# Units],inventory[Rank],"&lt;="&amp;inventory[[#This Row],['#]])</f>
        <v>16470</v>
      </c>
      <c r="I665" s="9">
        <f>inventory[[#This Row],[c Units]]/MAX(inventory[c Units])</f>
        <v>0.19993202068513438</v>
      </c>
      <c r="J665" s="10">
        <f>SUMIFS(inventory[Total Cost],inventory[Rank],"&lt;="&amp;inventory[[#This Row],['#]])</f>
        <v>2406576.7999999975</v>
      </c>
      <c r="K665" s="9">
        <f>inventory[[#This Row],[c Cost]]/MAX(inventory[c Cost])</f>
        <v>0.90906648631725473</v>
      </c>
      <c r="L665" s="11" t="str">
        <f>IF(inventory[[#This Row],[c Units %]]&lt;=$O$7,$N$7,IF(inventory[[#This Row],[c Units %]]&lt;=$O$8,$N$8,$N$9))</f>
        <v>B</v>
      </c>
    </row>
    <row r="666" spans="2:12" x14ac:dyDescent="0.25">
      <c r="B666" s="1">
        <v>660</v>
      </c>
      <c r="C666" t="s">
        <v>660</v>
      </c>
      <c r="D666" s="2">
        <v>32.700000000000003</v>
      </c>
      <c r="E666" s="15">
        <v>23</v>
      </c>
      <c r="F666" s="14">
        <f>inventory[[#This Row],[Unit Cost]]*inventory[[#This Row],['# Units]]</f>
        <v>752.1</v>
      </c>
      <c r="G666" s="8">
        <f>_xlfn.RANK.EQ(inventory[[#This Row],[Total Cost]],inventory[Total Cost],0)</f>
        <v>535</v>
      </c>
      <c r="H666" s="8">
        <f>SUMIFS(inventory['# Units],inventory[Rank],"&lt;="&amp;inventory[[#This Row],['#]])</f>
        <v>16520</v>
      </c>
      <c r="I666" s="9">
        <f>inventory[[#This Row],[c Units]]/MAX(inventory[c Units])</f>
        <v>0.20053897885357741</v>
      </c>
      <c r="J666" s="10">
        <f>SUMIFS(inventory[Total Cost],inventory[Rank],"&lt;="&amp;inventory[[#This Row],['#]])</f>
        <v>2407066.7999999975</v>
      </c>
      <c r="K666" s="9">
        <f>inventory[[#This Row],[c Cost]]/MAX(inventory[c Cost])</f>
        <v>0.90925158017268271</v>
      </c>
      <c r="L666" s="11" t="str">
        <f>IF(inventory[[#This Row],[c Units %]]&lt;=$O$7,$N$7,IF(inventory[[#This Row],[c Units %]]&lt;=$O$8,$N$8,$N$9))</f>
        <v>C</v>
      </c>
    </row>
    <row r="667" spans="2:12" x14ac:dyDescent="0.25">
      <c r="B667" s="1">
        <v>661</v>
      </c>
      <c r="C667" t="s">
        <v>661</v>
      </c>
      <c r="D667" s="2">
        <v>31.1</v>
      </c>
      <c r="E667" s="15">
        <v>22</v>
      </c>
      <c r="F667" s="14">
        <f>inventory[[#This Row],[Unit Cost]]*inventory[[#This Row],['# Units]]</f>
        <v>684.2</v>
      </c>
      <c r="G667" s="8">
        <f>_xlfn.RANK.EQ(inventory[[#This Row],[Total Cost]],inventory[Total Cost],0)</f>
        <v>557</v>
      </c>
      <c r="H667" s="8">
        <f>SUMIFS(inventory['# Units],inventory[Rank],"&lt;="&amp;inventory[[#This Row],['#]])</f>
        <v>16529</v>
      </c>
      <c r="I667" s="9">
        <f>inventory[[#This Row],[c Units]]/MAX(inventory[c Units])</f>
        <v>0.20064823132389717</v>
      </c>
      <c r="J667" s="10">
        <f>SUMIFS(inventory[Total Cost],inventory[Rank],"&lt;="&amp;inventory[[#This Row],['#]])</f>
        <v>2407555.4999999977</v>
      </c>
      <c r="K667" s="9">
        <f>inventory[[#This Row],[c Cost]]/MAX(inventory[c Cost])</f>
        <v>0.90943618296277995</v>
      </c>
      <c r="L667" s="11" t="str">
        <f>IF(inventory[[#This Row],[c Units %]]&lt;=$O$7,$N$7,IF(inventory[[#This Row],[c Units %]]&lt;=$O$8,$N$8,$N$9))</f>
        <v>C</v>
      </c>
    </row>
    <row r="668" spans="2:12" x14ac:dyDescent="0.25">
      <c r="B668" s="1">
        <v>662</v>
      </c>
      <c r="C668" t="s">
        <v>662</v>
      </c>
      <c r="D668" s="2">
        <v>31</v>
      </c>
      <c r="E668" s="15">
        <v>39</v>
      </c>
      <c r="F668" s="14">
        <f>inventory[[#This Row],[Unit Cost]]*inventory[[#This Row],['# Units]]</f>
        <v>1209</v>
      </c>
      <c r="G668" s="8">
        <f>_xlfn.RANK.EQ(inventory[[#This Row],[Total Cost]],inventory[Total Cost],0)</f>
        <v>414</v>
      </c>
      <c r="H668" s="8">
        <f>SUMIFS(inventory['# Units],inventory[Rank],"&lt;="&amp;inventory[[#This Row],['#]])</f>
        <v>16562</v>
      </c>
      <c r="I668" s="9">
        <f>inventory[[#This Row],[c Units]]/MAX(inventory[c Units])</f>
        <v>0.20104882371506955</v>
      </c>
      <c r="J668" s="10">
        <f>SUMIFS(inventory[Total Cost],inventory[Rank],"&lt;="&amp;inventory[[#This Row],['#]])</f>
        <v>2408043.8999999976</v>
      </c>
      <c r="K668" s="9">
        <f>inventory[[#This Row],[c Cost]]/MAX(inventory[c Cost])</f>
        <v>0.90962067243010858</v>
      </c>
      <c r="L668" s="11" t="str">
        <f>IF(inventory[[#This Row],[c Units %]]&lt;=$O$7,$N$7,IF(inventory[[#This Row],[c Units %]]&lt;=$O$8,$N$8,$N$9))</f>
        <v>C</v>
      </c>
    </row>
    <row r="669" spans="2:12" x14ac:dyDescent="0.25">
      <c r="B669" s="1">
        <v>663</v>
      </c>
      <c r="C669" t="s">
        <v>663</v>
      </c>
      <c r="D669" s="2">
        <v>28.6</v>
      </c>
      <c r="E669" s="15">
        <v>15</v>
      </c>
      <c r="F669" s="14">
        <f>inventory[[#This Row],[Unit Cost]]*inventory[[#This Row],['# Units]]</f>
        <v>429</v>
      </c>
      <c r="G669" s="8">
        <f>_xlfn.RANK.EQ(inventory[[#This Row],[Total Cost]],inventory[Total Cost],0)</f>
        <v>710</v>
      </c>
      <c r="H669" s="8">
        <f>SUMIFS(inventory['# Units],inventory[Rank],"&lt;="&amp;inventory[[#This Row],['#]])</f>
        <v>16577</v>
      </c>
      <c r="I669" s="9">
        <f>inventory[[#This Row],[c Units]]/MAX(inventory[c Units])</f>
        <v>0.20123091116560246</v>
      </c>
      <c r="J669" s="10">
        <f>SUMIFS(inventory[Total Cost],inventory[Rank],"&lt;="&amp;inventory[[#This Row],['#]])</f>
        <v>2408531.3999999976</v>
      </c>
      <c r="K669" s="9">
        <f>inventory[[#This Row],[c Cost]]/MAX(inventory[c Cost])</f>
        <v>0.90980482192913126</v>
      </c>
      <c r="L669" s="11" t="str">
        <f>IF(inventory[[#This Row],[c Units %]]&lt;=$O$7,$N$7,IF(inventory[[#This Row],[c Units %]]&lt;=$O$8,$N$8,$N$9))</f>
        <v>C</v>
      </c>
    </row>
    <row r="670" spans="2:12" x14ac:dyDescent="0.25">
      <c r="B670" s="1">
        <v>664</v>
      </c>
      <c r="C670" t="s">
        <v>664</v>
      </c>
      <c r="D670" s="2">
        <v>33.5</v>
      </c>
      <c r="E670" s="15">
        <v>18</v>
      </c>
      <c r="F670" s="14">
        <f>inventory[[#This Row],[Unit Cost]]*inventory[[#This Row],['# Units]]</f>
        <v>603</v>
      </c>
      <c r="G670" s="8">
        <f>_xlfn.RANK.EQ(inventory[[#This Row],[Total Cost]],inventory[Total Cost],0)</f>
        <v>598</v>
      </c>
      <c r="H670" s="8">
        <f>SUMIFS(inventory['# Units],inventory[Rank],"&lt;="&amp;inventory[[#This Row],['#]])</f>
        <v>16586</v>
      </c>
      <c r="I670" s="9">
        <f>inventory[[#This Row],[c Units]]/MAX(inventory[c Units])</f>
        <v>0.20134016363592222</v>
      </c>
      <c r="J670" s="10">
        <f>SUMIFS(inventory[Total Cost],inventory[Rank],"&lt;="&amp;inventory[[#This Row],['#]])</f>
        <v>2409015.5999999978</v>
      </c>
      <c r="K670" s="9">
        <f>inventory[[#This Row],[c Cost]]/MAX(inventory[c Cost])</f>
        <v>0.90998772487769908</v>
      </c>
      <c r="L670" s="11" t="str">
        <f>IF(inventory[[#This Row],[c Units %]]&lt;=$O$7,$N$7,IF(inventory[[#This Row],[c Units %]]&lt;=$O$8,$N$8,$N$9))</f>
        <v>C</v>
      </c>
    </row>
    <row r="671" spans="2:12" x14ac:dyDescent="0.25">
      <c r="B671" s="1">
        <v>665</v>
      </c>
      <c r="C671" t="s">
        <v>665</v>
      </c>
      <c r="D671" s="2">
        <v>32.700000000000003</v>
      </c>
      <c r="E671" s="15">
        <v>14</v>
      </c>
      <c r="F671" s="14">
        <f>inventory[[#This Row],[Unit Cost]]*inventory[[#This Row],['# Units]]</f>
        <v>457.80000000000007</v>
      </c>
      <c r="G671" s="8">
        <f>_xlfn.RANK.EQ(inventory[[#This Row],[Total Cost]],inventory[Total Cost],0)</f>
        <v>687</v>
      </c>
      <c r="H671" s="8">
        <f>SUMIFS(inventory['# Units],inventory[Rank],"&lt;="&amp;inventory[[#This Row],['#]])</f>
        <v>16595</v>
      </c>
      <c r="I671" s="9">
        <f>inventory[[#This Row],[c Units]]/MAX(inventory[c Units])</f>
        <v>0.20144941610624195</v>
      </c>
      <c r="J671" s="10">
        <f>SUMIFS(inventory[Total Cost],inventory[Rank],"&lt;="&amp;inventory[[#This Row],['#]])</f>
        <v>2409498.8999999976</v>
      </c>
      <c r="K671" s="9">
        <f>inventory[[#This Row],[c Cost]]/MAX(inventory[c Cost])</f>
        <v>0.91017028785796095</v>
      </c>
      <c r="L671" s="11" t="str">
        <f>IF(inventory[[#This Row],[c Units %]]&lt;=$O$7,$N$7,IF(inventory[[#This Row],[c Units %]]&lt;=$O$8,$N$8,$N$9))</f>
        <v>C</v>
      </c>
    </row>
    <row r="672" spans="2:12" x14ac:dyDescent="0.25">
      <c r="B672" s="1">
        <v>666</v>
      </c>
      <c r="C672" t="s">
        <v>666</v>
      </c>
      <c r="D672" s="2">
        <v>30.1</v>
      </c>
      <c r="E672" s="15">
        <v>15</v>
      </c>
      <c r="F672" s="14">
        <f>inventory[[#This Row],[Unit Cost]]*inventory[[#This Row],['# Units]]</f>
        <v>451.5</v>
      </c>
      <c r="G672" s="8">
        <f>_xlfn.RANK.EQ(inventory[[#This Row],[Total Cost]],inventory[Total Cost],0)</f>
        <v>694</v>
      </c>
      <c r="H672" s="8">
        <f>SUMIFS(inventory['# Units],inventory[Rank],"&lt;="&amp;inventory[[#This Row],['#]])</f>
        <v>16610</v>
      </c>
      <c r="I672" s="9">
        <f>inventory[[#This Row],[c Units]]/MAX(inventory[c Units])</f>
        <v>0.20163150355677487</v>
      </c>
      <c r="J672" s="10">
        <f>SUMIFS(inventory[Total Cost],inventory[Rank],"&lt;="&amp;inventory[[#This Row],['#]])</f>
        <v>2409981.8999999976</v>
      </c>
      <c r="K672" s="9">
        <f>inventory[[#This Row],[c Cost]]/MAX(inventory[c Cost])</f>
        <v>0.9103527375154542</v>
      </c>
      <c r="L672" s="11" t="str">
        <f>IF(inventory[[#This Row],[c Units %]]&lt;=$O$7,$N$7,IF(inventory[[#This Row],[c Units %]]&lt;=$O$8,$N$8,$N$9))</f>
        <v>C</v>
      </c>
    </row>
    <row r="673" spans="2:12" x14ac:dyDescent="0.25">
      <c r="B673" s="1">
        <v>667</v>
      </c>
      <c r="C673" t="s">
        <v>667</v>
      </c>
      <c r="D673" s="2">
        <v>32.1</v>
      </c>
      <c r="E673" s="15">
        <v>36</v>
      </c>
      <c r="F673" s="14">
        <f>inventory[[#This Row],[Unit Cost]]*inventory[[#This Row],['# Units]]</f>
        <v>1155.6000000000001</v>
      </c>
      <c r="G673" s="8">
        <f>_xlfn.RANK.EQ(inventory[[#This Row],[Total Cost]],inventory[Total Cost],0)</f>
        <v>424</v>
      </c>
      <c r="H673" s="8">
        <f>SUMIFS(inventory['# Units],inventory[Rank],"&lt;="&amp;inventory[[#This Row],['#]])</f>
        <v>16631</v>
      </c>
      <c r="I673" s="9">
        <f>inventory[[#This Row],[c Units]]/MAX(inventory[c Units])</f>
        <v>0.20188642598752093</v>
      </c>
      <c r="J673" s="10">
        <f>SUMIFS(inventory[Total Cost],inventory[Rank],"&lt;="&amp;inventory[[#This Row],['#]])</f>
        <v>2410464.8999999976</v>
      </c>
      <c r="K673" s="9">
        <f>inventory[[#This Row],[c Cost]]/MAX(inventory[c Cost])</f>
        <v>0.91053518717294746</v>
      </c>
      <c r="L673" s="11" t="str">
        <f>IF(inventory[[#This Row],[c Units %]]&lt;=$O$7,$N$7,IF(inventory[[#This Row],[c Units %]]&lt;=$O$8,$N$8,$N$9))</f>
        <v>C</v>
      </c>
    </row>
    <row r="674" spans="2:12" x14ac:dyDescent="0.25">
      <c r="B674" s="1">
        <v>668</v>
      </c>
      <c r="C674" t="s">
        <v>668</v>
      </c>
      <c r="D674" s="2">
        <v>28.9</v>
      </c>
      <c r="E674" s="15">
        <v>11</v>
      </c>
      <c r="F674" s="14">
        <f>inventory[[#This Row],[Unit Cost]]*inventory[[#This Row],['# Units]]</f>
        <v>317.89999999999998</v>
      </c>
      <c r="G674" s="8">
        <f>_xlfn.RANK.EQ(inventory[[#This Row],[Total Cost]],inventory[Total Cost],0)</f>
        <v>833</v>
      </c>
      <c r="H674" s="8">
        <f>SUMIFS(inventory['# Units],inventory[Rank],"&lt;="&amp;inventory[[#This Row],['#]])</f>
        <v>16651</v>
      </c>
      <c r="I674" s="9">
        <f>inventory[[#This Row],[c Units]]/MAX(inventory[c Units])</f>
        <v>0.20212920925489816</v>
      </c>
      <c r="J674" s="10">
        <f>SUMIFS(inventory[Total Cost],inventory[Rank],"&lt;="&amp;inventory[[#This Row],['#]])</f>
        <v>2410946.8999999976</v>
      </c>
      <c r="K674" s="9">
        <f>inventory[[#This Row],[c Cost]]/MAX(inventory[c Cost])</f>
        <v>0.91071725908787859</v>
      </c>
      <c r="L674" s="11" t="str">
        <f>IF(inventory[[#This Row],[c Units %]]&lt;=$O$7,$N$7,IF(inventory[[#This Row],[c Units %]]&lt;=$O$8,$N$8,$N$9))</f>
        <v>C</v>
      </c>
    </row>
    <row r="675" spans="2:12" x14ac:dyDescent="0.25">
      <c r="B675" s="1">
        <v>669</v>
      </c>
      <c r="C675" t="s">
        <v>669</v>
      </c>
      <c r="D675" s="2">
        <v>32</v>
      </c>
      <c r="E675" s="15">
        <v>38</v>
      </c>
      <c r="F675" s="14">
        <f>inventory[[#This Row],[Unit Cost]]*inventory[[#This Row],['# Units]]</f>
        <v>1216</v>
      </c>
      <c r="G675" s="8">
        <f>_xlfn.RANK.EQ(inventory[[#This Row],[Total Cost]],inventory[Total Cost],0)</f>
        <v>411</v>
      </c>
      <c r="H675" s="8">
        <f>SUMIFS(inventory['# Units],inventory[Rank],"&lt;="&amp;inventory[[#This Row],['#]])</f>
        <v>16656</v>
      </c>
      <c r="I675" s="9">
        <f>inventory[[#This Row],[c Units]]/MAX(inventory[c Units])</f>
        <v>0.20218990507174245</v>
      </c>
      <c r="J675" s="10">
        <f>SUMIFS(inventory[Total Cost],inventory[Rank],"&lt;="&amp;inventory[[#This Row],['#]])</f>
        <v>2411428.3999999976</v>
      </c>
      <c r="K675" s="9">
        <f>inventory[[#This Row],[c Cost]]/MAX(inventory[c Cost])</f>
        <v>0.91089914213152878</v>
      </c>
      <c r="L675" s="11" t="str">
        <f>IF(inventory[[#This Row],[c Units %]]&lt;=$O$7,$N$7,IF(inventory[[#This Row],[c Units %]]&lt;=$O$8,$N$8,$N$9))</f>
        <v>C</v>
      </c>
    </row>
    <row r="676" spans="2:12" x14ac:dyDescent="0.25">
      <c r="B676" s="1">
        <v>670</v>
      </c>
      <c r="C676" t="s">
        <v>670</v>
      </c>
      <c r="D676" s="2">
        <v>30.4</v>
      </c>
      <c r="E676" s="15">
        <v>11</v>
      </c>
      <c r="F676" s="14">
        <f>inventory[[#This Row],[Unit Cost]]*inventory[[#This Row],['# Units]]</f>
        <v>334.4</v>
      </c>
      <c r="G676" s="8">
        <f>_xlfn.RANK.EQ(inventory[[#This Row],[Total Cost]],inventory[Total Cost],0)</f>
        <v>811</v>
      </c>
      <c r="H676" s="8">
        <f>SUMIFS(inventory['# Units],inventory[Rank],"&lt;="&amp;inventory[[#This Row],['#]])</f>
        <v>16662</v>
      </c>
      <c r="I676" s="9">
        <f>inventory[[#This Row],[c Units]]/MAX(inventory[c Units])</f>
        <v>0.20226274005195563</v>
      </c>
      <c r="J676" s="10">
        <f>SUMIFS(inventory[Total Cost],inventory[Rank],"&lt;="&amp;inventory[[#This Row],['#]])</f>
        <v>2411905.9999999977</v>
      </c>
      <c r="K676" s="9">
        <f>inventory[[#This Row],[c Cost]]/MAX(inventory[c Cost])</f>
        <v>0.91107955197918666</v>
      </c>
      <c r="L676" s="11" t="str">
        <f>IF(inventory[[#This Row],[c Units %]]&lt;=$O$7,$N$7,IF(inventory[[#This Row],[c Units %]]&lt;=$O$8,$N$8,$N$9))</f>
        <v>C</v>
      </c>
    </row>
    <row r="677" spans="2:12" x14ac:dyDescent="0.25">
      <c r="B677" s="1">
        <v>671</v>
      </c>
      <c r="C677" t="s">
        <v>671</v>
      </c>
      <c r="D677" s="2">
        <v>30.1</v>
      </c>
      <c r="E677" s="15">
        <v>19</v>
      </c>
      <c r="F677" s="14">
        <f>inventory[[#This Row],[Unit Cost]]*inventory[[#This Row],['# Units]]</f>
        <v>571.9</v>
      </c>
      <c r="G677" s="8">
        <f>_xlfn.RANK.EQ(inventory[[#This Row],[Total Cost]],inventory[Total Cost],0)</f>
        <v>613</v>
      </c>
      <c r="H677" s="8">
        <f>SUMIFS(inventory['# Units],inventory[Rank],"&lt;="&amp;inventory[[#This Row],['#]])</f>
        <v>16669</v>
      </c>
      <c r="I677" s="9">
        <f>inventory[[#This Row],[c Units]]/MAX(inventory[c Units])</f>
        <v>0.20234771419553765</v>
      </c>
      <c r="J677" s="10">
        <f>SUMIFS(inventory[Total Cost],inventory[Rank],"&lt;="&amp;inventory[[#This Row],['#]])</f>
        <v>2412379.8999999976</v>
      </c>
      <c r="K677" s="9">
        <f>inventory[[#This Row],[c Cost]]/MAX(inventory[c Cost])</f>
        <v>0.9112585641793649</v>
      </c>
      <c r="L677" s="11" t="str">
        <f>IF(inventory[[#This Row],[c Units %]]&lt;=$O$7,$N$7,IF(inventory[[#This Row],[c Units %]]&lt;=$O$8,$N$8,$N$9))</f>
        <v>C</v>
      </c>
    </row>
    <row r="678" spans="2:12" x14ac:dyDescent="0.25">
      <c r="B678" s="1">
        <v>672</v>
      </c>
      <c r="C678" t="s">
        <v>672</v>
      </c>
      <c r="D678" s="2">
        <v>28.7</v>
      </c>
      <c r="E678" s="15">
        <v>16</v>
      </c>
      <c r="F678" s="14">
        <f>inventory[[#This Row],[Unit Cost]]*inventory[[#This Row],['# Units]]</f>
        <v>459.2</v>
      </c>
      <c r="G678" s="8">
        <f>_xlfn.RANK.EQ(inventory[[#This Row],[Total Cost]],inventory[Total Cost],0)</f>
        <v>685</v>
      </c>
      <c r="H678" s="8">
        <f>SUMIFS(inventory['# Units],inventory[Rank],"&lt;="&amp;inventory[[#This Row],['#]])</f>
        <v>16675</v>
      </c>
      <c r="I678" s="9">
        <f>inventory[[#This Row],[c Units]]/MAX(inventory[c Units])</f>
        <v>0.20242054917575081</v>
      </c>
      <c r="J678" s="10">
        <f>SUMIFS(inventory[Total Cost],inventory[Rank],"&lt;="&amp;inventory[[#This Row],['#]])</f>
        <v>2412853.2999999975</v>
      </c>
      <c r="K678" s="9">
        <f>inventory[[#This Row],[c Cost]]/MAX(inventory[c Cost])</f>
        <v>0.91143738750826198</v>
      </c>
      <c r="L678" s="11" t="str">
        <f>IF(inventory[[#This Row],[c Units %]]&lt;=$O$7,$N$7,IF(inventory[[#This Row],[c Units %]]&lt;=$O$8,$N$8,$N$9))</f>
        <v>C</v>
      </c>
    </row>
    <row r="679" spans="2:12" x14ac:dyDescent="0.25">
      <c r="B679" s="1">
        <v>673</v>
      </c>
      <c r="C679" t="s">
        <v>673</v>
      </c>
      <c r="D679" s="2">
        <v>29.8</v>
      </c>
      <c r="E679" s="15">
        <v>21</v>
      </c>
      <c r="F679" s="14">
        <f>inventory[[#This Row],[Unit Cost]]*inventory[[#This Row],['# Units]]</f>
        <v>625.80000000000007</v>
      </c>
      <c r="G679" s="8">
        <f>_xlfn.RANK.EQ(inventory[[#This Row],[Total Cost]],inventory[Total Cost],0)</f>
        <v>586</v>
      </c>
      <c r="H679" s="8">
        <f>SUMIFS(inventory['# Units],inventory[Rank],"&lt;="&amp;inventory[[#This Row],['#]])</f>
        <v>16689</v>
      </c>
      <c r="I679" s="9">
        <f>inventory[[#This Row],[c Units]]/MAX(inventory[c Units])</f>
        <v>0.20259049746291485</v>
      </c>
      <c r="J679" s="10">
        <f>SUMIFS(inventory[Total Cost],inventory[Rank],"&lt;="&amp;inventory[[#This Row],['#]])</f>
        <v>2413326.4999999977</v>
      </c>
      <c r="K679" s="9">
        <f>inventory[[#This Row],[c Cost]]/MAX(inventory[c Cost])</f>
        <v>0.91161613528864671</v>
      </c>
      <c r="L679" s="11" t="str">
        <f>IF(inventory[[#This Row],[c Units %]]&lt;=$O$7,$N$7,IF(inventory[[#This Row],[c Units %]]&lt;=$O$8,$N$8,$N$9))</f>
        <v>C</v>
      </c>
    </row>
    <row r="680" spans="2:12" x14ac:dyDescent="0.25">
      <c r="B680" s="1">
        <v>674</v>
      </c>
      <c r="C680" t="s">
        <v>674</v>
      </c>
      <c r="D680" s="2">
        <v>30</v>
      </c>
      <c r="E680" s="15">
        <v>4</v>
      </c>
      <c r="F680" s="14">
        <f>inventory[[#This Row],[Unit Cost]]*inventory[[#This Row],['# Units]]</f>
        <v>120</v>
      </c>
      <c r="G680" s="8">
        <f>_xlfn.RANK.EQ(inventory[[#This Row],[Total Cost]],inventory[Total Cost],0)</f>
        <v>1247</v>
      </c>
      <c r="H680" s="8">
        <f>SUMIFS(inventory['# Units],inventory[Rank],"&lt;="&amp;inventory[[#This Row],['#]])</f>
        <v>16699</v>
      </c>
      <c r="I680" s="9">
        <f>inventory[[#This Row],[c Units]]/MAX(inventory[c Units])</f>
        <v>0.20271188909660345</v>
      </c>
      <c r="J680" s="10">
        <f>SUMIFS(inventory[Total Cost],inventory[Rank],"&lt;="&amp;inventory[[#This Row],['#]])</f>
        <v>2413795.4999999977</v>
      </c>
      <c r="K680" s="9">
        <f>inventory[[#This Row],[c Cost]]/MAX(inventory[c Cost])</f>
        <v>0.91179329655027064</v>
      </c>
      <c r="L680" s="11" t="str">
        <f>IF(inventory[[#This Row],[c Units %]]&lt;=$O$7,$N$7,IF(inventory[[#This Row],[c Units %]]&lt;=$O$8,$N$8,$N$9))</f>
        <v>C</v>
      </c>
    </row>
    <row r="681" spans="2:12" x14ac:dyDescent="0.25">
      <c r="B681" s="1">
        <v>675</v>
      </c>
      <c r="C681" t="s">
        <v>675</v>
      </c>
      <c r="D681" s="2">
        <v>25.5</v>
      </c>
      <c r="E681" s="15">
        <v>9</v>
      </c>
      <c r="F681" s="14">
        <f>inventory[[#This Row],[Unit Cost]]*inventory[[#This Row],['# Units]]</f>
        <v>229.5</v>
      </c>
      <c r="G681" s="8">
        <f>_xlfn.RANK.EQ(inventory[[#This Row],[Total Cost]],inventory[Total Cost],0)</f>
        <v>975</v>
      </c>
      <c r="H681" s="8">
        <f>SUMIFS(inventory['# Units],inventory[Rank],"&lt;="&amp;inventory[[#This Row],['#]])</f>
        <v>16819</v>
      </c>
      <c r="I681" s="9">
        <f>inventory[[#This Row],[c Units]]/MAX(inventory[c Units])</f>
        <v>0.20416858870086674</v>
      </c>
      <c r="J681" s="10">
        <f>SUMIFS(inventory[Total Cost],inventory[Rank],"&lt;="&amp;inventory[[#This Row],['#]])</f>
        <v>2414731.4999999977</v>
      </c>
      <c r="K681" s="9">
        <f>inventory[[#This Row],[c Cost]]/MAX(inventory[c Cost])</f>
        <v>0.91214686358839425</v>
      </c>
      <c r="L681" s="11" t="str">
        <f>IF(inventory[[#This Row],[c Units %]]&lt;=$O$7,$N$7,IF(inventory[[#This Row],[c Units %]]&lt;=$O$8,$N$8,$N$9))</f>
        <v>C</v>
      </c>
    </row>
    <row r="682" spans="2:12" x14ac:dyDescent="0.25">
      <c r="B682" s="1">
        <v>676</v>
      </c>
      <c r="C682" t="s">
        <v>676</v>
      </c>
      <c r="D682" s="2">
        <v>30.5</v>
      </c>
      <c r="E682" s="15">
        <v>33</v>
      </c>
      <c r="F682" s="14">
        <f>inventory[[#This Row],[Unit Cost]]*inventory[[#This Row],['# Units]]</f>
        <v>1006.5</v>
      </c>
      <c r="G682" s="8">
        <f>_xlfn.RANK.EQ(inventory[[#This Row],[Total Cost]],inventory[Total Cost],0)</f>
        <v>460</v>
      </c>
      <c r="H682" s="8">
        <f>SUMIFS(inventory['# Units],inventory[Rank],"&lt;="&amp;inventory[[#This Row],['#]])</f>
        <v>16819</v>
      </c>
      <c r="I682" s="9">
        <f>inventory[[#This Row],[c Units]]/MAX(inventory[c Units])</f>
        <v>0.20416858870086674</v>
      </c>
      <c r="J682" s="10">
        <f>SUMIFS(inventory[Total Cost],inventory[Rank],"&lt;="&amp;inventory[[#This Row],['#]])</f>
        <v>2414731.4999999977</v>
      </c>
      <c r="K682" s="9">
        <f>inventory[[#This Row],[c Cost]]/MAX(inventory[c Cost])</f>
        <v>0.91214686358839425</v>
      </c>
      <c r="L682" s="11" t="str">
        <f>IF(inventory[[#This Row],[c Units %]]&lt;=$O$7,$N$7,IF(inventory[[#This Row],[c Units %]]&lt;=$O$8,$N$8,$N$9))</f>
        <v>C</v>
      </c>
    </row>
    <row r="683" spans="2:12" x14ac:dyDescent="0.25">
      <c r="B683" s="1">
        <v>677</v>
      </c>
      <c r="C683" t="s">
        <v>677</v>
      </c>
      <c r="D683" s="2">
        <v>30.8</v>
      </c>
      <c r="E683" s="15">
        <v>37</v>
      </c>
      <c r="F683" s="14">
        <f>inventory[[#This Row],[Unit Cost]]*inventory[[#This Row],['# Units]]</f>
        <v>1139.6000000000001</v>
      </c>
      <c r="G683" s="8">
        <f>_xlfn.RANK.EQ(inventory[[#This Row],[Total Cost]],inventory[Total Cost],0)</f>
        <v>430</v>
      </c>
      <c r="H683" s="8">
        <f>SUMIFS(inventory['# Units],inventory[Rank],"&lt;="&amp;inventory[[#This Row],['#]])</f>
        <v>16846</v>
      </c>
      <c r="I683" s="9">
        <f>inventory[[#This Row],[c Units]]/MAX(inventory[c Units])</f>
        <v>0.20449634611182596</v>
      </c>
      <c r="J683" s="10">
        <f>SUMIFS(inventory[Total Cost],inventory[Rank],"&lt;="&amp;inventory[[#This Row],['#]])</f>
        <v>2415198.5999999978</v>
      </c>
      <c r="K683" s="9">
        <f>inventory[[#This Row],[c Cost]]/MAX(inventory[c Cost])</f>
        <v>0.91232330713915011</v>
      </c>
      <c r="L683" s="11" t="str">
        <f>IF(inventory[[#This Row],[c Units %]]&lt;=$O$7,$N$7,IF(inventory[[#This Row],[c Units %]]&lt;=$O$8,$N$8,$N$9))</f>
        <v>C</v>
      </c>
    </row>
    <row r="684" spans="2:12" x14ac:dyDescent="0.25">
      <c r="B684" s="1">
        <v>678</v>
      </c>
      <c r="C684" t="s">
        <v>678</v>
      </c>
      <c r="D684" s="2">
        <v>27</v>
      </c>
      <c r="E684" s="15">
        <v>15</v>
      </c>
      <c r="F684" s="14">
        <f>inventory[[#This Row],[Unit Cost]]*inventory[[#This Row],['# Units]]</f>
        <v>405</v>
      </c>
      <c r="G684" s="8">
        <f>_xlfn.RANK.EQ(inventory[[#This Row],[Total Cost]],inventory[Total Cost],0)</f>
        <v>732</v>
      </c>
      <c r="H684" s="8">
        <f>SUMIFS(inventory['# Units],inventory[Rank],"&lt;="&amp;inventory[[#This Row],['#]])</f>
        <v>16900</v>
      </c>
      <c r="I684" s="9">
        <f>inventory[[#This Row],[c Units]]/MAX(inventory[c Units])</f>
        <v>0.20515186093374443</v>
      </c>
      <c r="J684" s="10">
        <f>SUMIFS(inventory[Total Cost],inventory[Rank],"&lt;="&amp;inventory[[#This Row],['#]])</f>
        <v>2416127.3999999976</v>
      </c>
      <c r="K684" s="9">
        <f>inventory[[#This Row],[c Cost]]/MAX(inventory[c Cost])</f>
        <v>0.91267415443082656</v>
      </c>
      <c r="L684" s="11" t="str">
        <f>IF(inventory[[#This Row],[c Units %]]&lt;=$O$7,$N$7,IF(inventory[[#This Row],[c Units %]]&lt;=$O$8,$N$8,$N$9))</f>
        <v>C</v>
      </c>
    </row>
    <row r="685" spans="2:12" x14ac:dyDescent="0.25">
      <c r="B685" s="1">
        <v>679</v>
      </c>
      <c r="C685" t="s">
        <v>679</v>
      </c>
      <c r="D685" s="2">
        <v>30.3</v>
      </c>
      <c r="E685" s="15">
        <v>8</v>
      </c>
      <c r="F685" s="14">
        <f>inventory[[#This Row],[Unit Cost]]*inventory[[#This Row],['# Units]]</f>
        <v>242.4</v>
      </c>
      <c r="G685" s="8">
        <f>_xlfn.RANK.EQ(inventory[[#This Row],[Total Cost]],inventory[Total Cost],0)</f>
        <v>948</v>
      </c>
      <c r="H685" s="8">
        <f>SUMIFS(inventory['# Units],inventory[Rank],"&lt;="&amp;inventory[[#This Row],['#]])</f>
        <v>16900</v>
      </c>
      <c r="I685" s="9">
        <f>inventory[[#This Row],[c Units]]/MAX(inventory[c Units])</f>
        <v>0.20515186093374443</v>
      </c>
      <c r="J685" s="10">
        <f>SUMIFS(inventory[Total Cost],inventory[Rank],"&lt;="&amp;inventory[[#This Row],['#]])</f>
        <v>2416127.3999999976</v>
      </c>
      <c r="K685" s="9">
        <f>inventory[[#This Row],[c Cost]]/MAX(inventory[c Cost])</f>
        <v>0.91267415443082656</v>
      </c>
      <c r="L685" s="11" t="str">
        <f>IF(inventory[[#This Row],[c Units %]]&lt;=$O$7,$N$7,IF(inventory[[#This Row],[c Units %]]&lt;=$O$8,$N$8,$N$9))</f>
        <v>C</v>
      </c>
    </row>
    <row r="686" spans="2:12" x14ac:dyDescent="0.25">
      <c r="B686" s="1">
        <v>680</v>
      </c>
      <c r="C686" t="s">
        <v>680</v>
      </c>
      <c r="D686" s="2">
        <v>28.9</v>
      </c>
      <c r="E686" s="15">
        <v>13</v>
      </c>
      <c r="F686" s="14">
        <f>inventory[[#This Row],[Unit Cost]]*inventory[[#This Row],['# Units]]</f>
        <v>375.7</v>
      </c>
      <c r="G686" s="8">
        <f>_xlfn.RANK.EQ(inventory[[#This Row],[Total Cost]],inventory[Total Cost],0)</f>
        <v>766</v>
      </c>
      <c r="H686" s="8">
        <f>SUMIFS(inventory['# Units],inventory[Rank],"&lt;="&amp;inventory[[#This Row],['#]])</f>
        <v>16922</v>
      </c>
      <c r="I686" s="9">
        <f>inventory[[#This Row],[c Units]]/MAX(inventory[c Units])</f>
        <v>0.20541892252785937</v>
      </c>
      <c r="J686" s="10">
        <f>SUMIFS(inventory[Total Cost],inventory[Rank],"&lt;="&amp;inventory[[#This Row],['#]])</f>
        <v>2416591.5999999978</v>
      </c>
      <c r="K686" s="9">
        <f>inventory[[#This Row],[c Cost]]/MAX(inventory[c Cost])</f>
        <v>0.91284950252815245</v>
      </c>
      <c r="L686" s="11" t="str">
        <f>IF(inventory[[#This Row],[c Units %]]&lt;=$O$7,$N$7,IF(inventory[[#This Row],[c Units %]]&lt;=$O$8,$N$8,$N$9))</f>
        <v>C</v>
      </c>
    </row>
    <row r="687" spans="2:12" x14ac:dyDescent="0.25">
      <c r="B687" s="1">
        <v>681</v>
      </c>
      <c r="C687" t="s">
        <v>681</v>
      </c>
      <c r="D687" s="2">
        <v>27.7</v>
      </c>
      <c r="E687" s="15">
        <v>18</v>
      </c>
      <c r="F687" s="14">
        <f>inventory[[#This Row],[Unit Cost]]*inventory[[#This Row],['# Units]]</f>
        <v>498.59999999999997</v>
      </c>
      <c r="G687" s="8">
        <f>_xlfn.RANK.EQ(inventory[[#This Row],[Total Cost]],inventory[Total Cost],0)</f>
        <v>649</v>
      </c>
      <c r="H687" s="8">
        <f>SUMIFS(inventory['# Units],inventory[Rank],"&lt;="&amp;inventory[[#This Row],['#]])</f>
        <v>16934</v>
      </c>
      <c r="I687" s="9">
        <f>inventory[[#This Row],[c Units]]/MAX(inventory[c Units])</f>
        <v>0.20556459248828571</v>
      </c>
      <c r="J687" s="10">
        <f>SUMIFS(inventory[Total Cost],inventory[Rank],"&lt;="&amp;inventory[[#This Row],['#]])</f>
        <v>2417054.799999998</v>
      </c>
      <c r="K687" s="9">
        <f>inventory[[#This Row],[c Cost]]/MAX(inventory[c Cost])</f>
        <v>0.91302447288291622</v>
      </c>
      <c r="L687" s="11" t="str">
        <f>IF(inventory[[#This Row],[c Units %]]&lt;=$O$7,$N$7,IF(inventory[[#This Row],[c Units %]]&lt;=$O$8,$N$8,$N$9))</f>
        <v>C</v>
      </c>
    </row>
    <row r="688" spans="2:12" x14ac:dyDescent="0.25">
      <c r="B688" s="1">
        <v>682</v>
      </c>
      <c r="C688" t="s">
        <v>682</v>
      </c>
      <c r="D688" s="2">
        <v>0.1</v>
      </c>
      <c r="E688" s="15">
        <v>6</v>
      </c>
      <c r="F688" s="14">
        <f>inventory[[#This Row],[Unit Cost]]*inventory[[#This Row],['# Units]]</f>
        <v>0.60000000000000009</v>
      </c>
      <c r="G688" s="8">
        <f>_xlfn.RANK.EQ(inventory[[#This Row],[Total Cost]],inventory[Total Cost],0)</f>
        <v>4582</v>
      </c>
      <c r="H688" s="8">
        <f>SUMIFS(inventory['# Units],inventory[Rank],"&lt;="&amp;inventory[[#This Row],['#]])</f>
        <v>16986</v>
      </c>
      <c r="I688" s="9">
        <f>inventory[[#This Row],[c Units]]/MAX(inventory[c Units])</f>
        <v>0.20619582898346647</v>
      </c>
      <c r="J688" s="10">
        <f>SUMIFS(inventory[Total Cost],inventory[Rank],"&lt;="&amp;inventory[[#This Row],['#]])</f>
        <v>2417517.5999999978</v>
      </c>
      <c r="K688" s="9">
        <f>inventory[[#This Row],[c Cost]]/MAX(inventory[c Cost])</f>
        <v>0.91319929214065509</v>
      </c>
      <c r="L688" s="11" t="str">
        <f>IF(inventory[[#This Row],[c Units %]]&lt;=$O$7,$N$7,IF(inventory[[#This Row],[c Units %]]&lt;=$O$8,$N$8,$N$9))</f>
        <v>C</v>
      </c>
    </row>
    <row r="689" spans="2:12" x14ac:dyDescent="0.25">
      <c r="B689" s="1">
        <v>683</v>
      </c>
      <c r="C689" t="s">
        <v>683</v>
      </c>
      <c r="D689" s="2">
        <v>28</v>
      </c>
      <c r="E689" s="15">
        <v>25</v>
      </c>
      <c r="F689" s="14">
        <f>inventory[[#This Row],[Unit Cost]]*inventory[[#This Row],['# Units]]</f>
        <v>700</v>
      </c>
      <c r="G689" s="8">
        <f>_xlfn.RANK.EQ(inventory[[#This Row],[Total Cost]],inventory[Total Cost],0)</f>
        <v>552</v>
      </c>
      <c r="H689" s="8">
        <f>SUMIFS(inventory['# Units],inventory[Rank],"&lt;="&amp;inventory[[#This Row],['#]])</f>
        <v>16997</v>
      </c>
      <c r="I689" s="9">
        <f>inventory[[#This Row],[c Units]]/MAX(inventory[c Units])</f>
        <v>0.20632935978052391</v>
      </c>
      <c r="J689" s="10">
        <f>SUMIFS(inventory[Total Cost],inventory[Rank],"&lt;="&amp;inventory[[#This Row],['#]])</f>
        <v>2417978.4999999977</v>
      </c>
      <c r="K689" s="9">
        <f>inventory[[#This Row],[c Cost]]/MAX(inventory[c Cost])</f>
        <v>0.9133733936875259</v>
      </c>
      <c r="L689" s="11" t="str">
        <f>IF(inventory[[#This Row],[c Units %]]&lt;=$O$7,$N$7,IF(inventory[[#This Row],[c Units %]]&lt;=$O$8,$N$8,$N$9))</f>
        <v>C</v>
      </c>
    </row>
    <row r="690" spans="2:12" x14ac:dyDescent="0.25">
      <c r="B690" s="1">
        <v>684</v>
      </c>
      <c r="C690" t="s">
        <v>684</v>
      </c>
      <c r="D690" s="2">
        <v>28.5</v>
      </c>
      <c r="E690" s="15">
        <v>9</v>
      </c>
      <c r="F690" s="14">
        <f>inventory[[#This Row],[Unit Cost]]*inventory[[#This Row],['# Units]]</f>
        <v>256.5</v>
      </c>
      <c r="G690" s="8">
        <f>_xlfn.RANK.EQ(inventory[[#This Row],[Total Cost]],inventory[Total Cost],0)</f>
        <v>928</v>
      </c>
      <c r="H690" s="8">
        <f>SUMIFS(inventory['# Units],inventory[Rank],"&lt;="&amp;inventory[[#This Row],['#]])</f>
        <v>17033</v>
      </c>
      <c r="I690" s="9">
        <f>inventory[[#This Row],[c Units]]/MAX(inventory[c Units])</f>
        <v>0.2067663696618029</v>
      </c>
      <c r="J690" s="10">
        <f>SUMIFS(inventory[Total Cost],inventory[Rank],"&lt;="&amp;inventory[[#This Row],['#]])</f>
        <v>2418439.2999999975</v>
      </c>
      <c r="K690" s="9">
        <f>inventory[[#This Row],[c Cost]]/MAX(inventory[c Cost])</f>
        <v>0.91354745746014054</v>
      </c>
      <c r="L690" s="11" t="str">
        <f>IF(inventory[[#This Row],[c Units %]]&lt;=$O$7,$N$7,IF(inventory[[#This Row],[c Units %]]&lt;=$O$8,$N$8,$N$9))</f>
        <v>C</v>
      </c>
    </row>
    <row r="691" spans="2:12" x14ac:dyDescent="0.25">
      <c r="B691" s="1">
        <v>685</v>
      </c>
      <c r="C691" t="s">
        <v>685</v>
      </c>
      <c r="D691" s="2">
        <v>26.8</v>
      </c>
      <c r="E691" s="15">
        <v>15</v>
      </c>
      <c r="F691" s="14">
        <f>inventory[[#This Row],[Unit Cost]]*inventory[[#This Row],['# Units]]</f>
        <v>402</v>
      </c>
      <c r="G691" s="8">
        <f>_xlfn.RANK.EQ(inventory[[#This Row],[Total Cost]],inventory[Total Cost],0)</f>
        <v>737</v>
      </c>
      <c r="H691" s="8">
        <f>SUMIFS(inventory['# Units],inventory[Rank],"&lt;="&amp;inventory[[#This Row],['#]])</f>
        <v>17049</v>
      </c>
      <c r="I691" s="9">
        <f>inventory[[#This Row],[c Units]]/MAX(inventory[c Units])</f>
        <v>0.20696059627570468</v>
      </c>
      <c r="J691" s="10">
        <f>SUMIFS(inventory[Total Cost],inventory[Rank],"&lt;="&amp;inventory[[#This Row],['#]])</f>
        <v>2418898.4999999977</v>
      </c>
      <c r="K691" s="9">
        <f>inventory[[#This Row],[c Cost]]/MAX(inventory[c Cost])</f>
        <v>0.91372091684465595</v>
      </c>
      <c r="L691" s="11" t="str">
        <f>IF(inventory[[#This Row],[c Units %]]&lt;=$O$7,$N$7,IF(inventory[[#This Row],[c Units %]]&lt;=$O$8,$N$8,$N$9))</f>
        <v>C</v>
      </c>
    </row>
    <row r="692" spans="2:12" x14ac:dyDescent="0.25">
      <c r="B692" s="1">
        <v>686</v>
      </c>
      <c r="C692" t="s">
        <v>686</v>
      </c>
      <c r="D692" s="2">
        <v>26.3</v>
      </c>
      <c r="E692" s="15">
        <v>9</v>
      </c>
      <c r="F692" s="14">
        <f>inventory[[#This Row],[Unit Cost]]*inventory[[#This Row],['# Units]]</f>
        <v>236.70000000000002</v>
      </c>
      <c r="G692" s="8">
        <f>_xlfn.RANK.EQ(inventory[[#This Row],[Total Cost]],inventory[Total Cost],0)</f>
        <v>963</v>
      </c>
      <c r="H692" s="8">
        <f>SUMIFS(inventory['# Units],inventory[Rank],"&lt;="&amp;inventory[[#This Row],['#]])</f>
        <v>17066</v>
      </c>
      <c r="I692" s="9">
        <f>inventory[[#This Row],[c Units]]/MAX(inventory[c Units])</f>
        <v>0.2071669620529753</v>
      </c>
      <c r="J692" s="10">
        <f>SUMIFS(inventory[Total Cost],inventory[Rank],"&lt;="&amp;inventory[[#This Row],['#]])</f>
        <v>2419357.4999999977</v>
      </c>
      <c r="K692" s="9">
        <f>inventory[[#This Row],[c Cost]]/MAX(inventory[c Cost])</f>
        <v>0.91389430068065891</v>
      </c>
      <c r="L692" s="11" t="str">
        <f>IF(inventory[[#This Row],[c Units %]]&lt;=$O$7,$N$7,IF(inventory[[#This Row],[c Units %]]&lt;=$O$8,$N$8,$N$9))</f>
        <v>C</v>
      </c>
    </row>
    <row r="693" spans="2:12" x14ac:dyDescent="0.25">
      <c r="B693" s="1">
        <v>687</v>
      </c>
      <c r="C693" t="s">
        <v>687</v>
      </c>
      <c r="D693" s="2">
        <v>23.1</v>
      </c>
      <c r="E693" s="15">
        <v>8</v>
      </c>
      <c r="F693" s="14">
        <f>inventory[[#This Row],[Unit Cost]]*inventory[[#This Row],['# Units]]</f>
        <v>184.8</v>
      </c>
      <c r="G693" s="8">
        <f>_xlfn.RANK.EQ(inventory[[#This Row],[Total Cost]],inventory[Total Cost],0)</f>
        <v>1058</v>
      </c>
      <c r="H693" s="8">
        <f>SUMIFS(inventory['# Units],inventory[Rank],"&lt;="&amp;inventory[[#This Row],['#]])</f>
        <v>17080</v>
      </c>
      <c r="I693" s="9">
        <f>inventory[[#This Row],[c Units]]/MAX(inventory[c Units])</f>
        <v>0.20733691034013935</v>
      </c>
      <c r="J693" s="10">
        <f>SUMIFS(inventory[Total Cost],inventory[Rank],"&lt;="&amp;inventory[[#This Row],['#]])</f>
        <v>2419815.2999999975</v>
      </c>
      <c r="K693" s="9">
        <f>inventory[[#This Row],[c Cost]]/MAX(inventory[c Cost])</f>
        <v>0.9140672312255872</v>
      </c>
      <c r="L693" s="11" t="str">
        <f>IF(inventory[[#This Row],[c Units %]]&lt;=$O$7,$N$7,IF(inventory[[#This Row],[c Units %]]&lt;=$O$8,$N$8,$N$9))</f>
        <v>C</v>
      </c>
    </row>
    <row r="694" spans="2:12" x14ac:dyDescent="0.25">
      <c r="B694" s="1">
        <v>688</v>
      </c>
      <c r="C694" t="s">
        <v>688</v>
      </c>
      <c r="D694" s="2">
        <v>27</v>
      </c>
      <c r="E694" s="15">
        <v>17</v>
      </c>
      <c r="F694" s="14">
        <f>inventory[[#This Row],[Unit Cost]]*inventory[[#This Row],['# Units]]</f>
        <v>459</v>
      </c>
      <c r="G694" s="8">
        <f>_xlfn.RANK.EQ(inventory[[#This Row],[Total Cost]],inventory[Total Cost],0)</f>
        <v>686</v>
      </c>
      <c r="H694" s="8">
        <f>SUMIFS(inventory['# Units],inventory[Rank],"&lt;="&amp;inventory[[#This Row],['#]])</f>
        <v>17103</v>
      </c>
      <c r="I694" s="9">
        <f>inventory[[#This Row],[c Units]]/MAX(inventory[c Units])</f>
        <v>0.20761611109762315</v>
      </c>
      <c r="J694" s="10">
        <f>SUMIFS(inventory[Total Cost],inventory[Rank],"&lt;="&amp;inventory[[#This Row],['#]])</f>
        <v>2420272.9999999977</v>
      </c>
      <c r="K694" s="9">
        <f>inventory[[#This Row],[c Cost]]/MAX(inventory[c Cost])</f>
        <v>0.91424012399625942</v>
      </c>
      <c r="L694" s="11" t="str">
        <f>IF(inventory[[#This Row],[c Units %]]&lt;=$O$7,$N$7,IF(inventory[[#This Row],[c Units %]]&lt;=$O$8,$N$8,$N$9))</f>
        <v>C</v>
      </c>
    </row>
    <row r="695" spans="2:12" x14ac:dyDescent="0.25">
      <c r="B695" s="1">
        <v>689</v>
      </c>
      <c r="C695" t="s">
        <v>689</v>
      </c>
      <c r="D695" s="2">
        <v>28.3</v>
      </c>
      <c r="E695" s="15">
        <v>11</v>
      </c>
      <c r="F695" s="14">
        <f>inventory[[#This Row],[Unit Cost]]*inventory[[#This Row],['# Units]]</f>
        <v>311.3</v>
      </c>
      <c r="G695" s="8">
        <f>_xlfn.RANK.EQ(inventory[[#This Row],[Total Cost]],inventory[Total Cost],0)</f>
        <v>840</v>
      </c>
      <c r="H695" s="8">
        <f>SUMIFS(inventory['# Units],inventory[Rank],"&lt;="&amp;inventory[[#This Row],['#]])</f>
        <v>17125</v>
      </c>
      <c r="I695" s="9">
        <f>inventory[[#This Row],[c Units]]/MAX(inventory[c Units])</f>
        <v>0.20788317269173809</v>
      </c>
      <c r="J695" s="10">
        <f>SUMIFS(inventory[Total Cost],inventory[Rank],"&lt;="&amp;inventory[[#This Row],['#]])</f>
        <v>2420730.5999999978</v>
      </c>
      <c r="K695" s="9">
        <f>inventory[[#This Row],[c Cost]]/MAX(inventory[c Cost])</f>
        <v>0.91441297899267548</v>
      </c>
      <c r="L695" s="11" t="str">
        <f>IF(inventory[[#This Row],[c Units %]]&lt;=$O$7,$N$7,IF(inventory[[#This Row],[c Units %]]&lt;=$O$8,$N$8,$N$9))</f>
        <v>C</v>
      </c>
    </row>
    <row r="696" spans="2:12" x14ac:dyDescent="0.25">
      <c r="B696" s="1">
        <v>690</v>
      </c>
      <c r="C696" t="s">
        <v>690</v>
      </c>
      <c r="D696" s="2">
        <v>23.1</v>
      </c>
      <c r="E696" s="15">
        <v>10</v>
      </c>
      <c r="F696" s="14">
        <f>inventory[[#This Row],[Unit Cost]]*inventory[[#This Row],['# Units]]</f>
        <v>231</v>
      </c>
      <c r="G696" s="8">
        <f>_xlfn.RANK.EQ(inventory[[#This Row],[Total Cost]],inventory[Total Cost],0)</f>
        <v>972</v>
      </c>
      <c r="H696" s="8">
        <f>SUMIFS(inventory['# Units],inventory[Rank],"&lt;="&amp;inventory[[#This Row],['#]])</f>
        <v>17180</v>
      </c>
      <c r="I696" s="9">
        <f>inventory[[#This Row],[c Units]]/MAX(inventory[c Units])</f>
        <v>0.20855082667702543</v>
      </c>
      <c r="J696" s="10">
        <f>SUMIFS(inventory[Total Cost],inventory[Rank],"&lt;="&amp;inventory[[#This Row],['#]])</f>
        <v>2421187.0999999978</v>
      </c>
      <c r="K696" s="9">
        <f>inventory[[#This Row],[c Cost]]/MAX(inventory[c Cost])</f>
        <v>0.91458541847227315</v>
      </c>
      <c r="L696" s="11" t="str">
        <f>IF(inventory[[#This Row],[c Units %]]&lt;=$O$7,$N$7,IF(inventory[[#This Row],[c Units %]]&lt;=$O$8,$N$8,$N$9))</f>
        <v>C</v>
      </c>
    </row>
    <row r="697" spans="2:12" x14ac:dyDescent="0.25">
      <c r="B697" s="1">
        <v>691</v>
      </c>
      <c r="C697" t="s">
        <v>691</v>
      </c>
      <c r="D697" s="2">
        <v>28.4</v>
      </c>
      <c r="E697" s="15">
        <v>16</v>
      </c>
      <c r="F697" s="14">
        <f>inventory[[#This Row],[Unit Cost]]*inventory[[#This Row],['# Units]]</f>
        <v>454.4</v>
      </c>
      <c r="G697" s="8">
        <f>_xlfn.RANK.EQ(inventory[[#This Row],[Total Cost]],inventory[Total Cost],0)</f>
        <v>692</v>
      </c>
      <c r="H697" s="8">
        <f>SUMIFS(inventory['# Units],inventory[Rank],"&lt;="&amp;inventory[[#This Row],['#]])</f>
        <v>17249</v>
      </c>
      <c r="I697" s="9">
        <f>inventory[[#This Row],[c Units]]/MAX(inventory[c Units])</f>
        <v>0.20938842894947679</v>
      </c>
      <c r="J697" s="10">
        <f>SUMIFS(inventory[Total Cost],inventory[Rank],"&lt;="&amp;inventory[[#This Row],['#]])</f>
        <v>2421642.4999999977</v>
      </c>
      <c r="K697" s="9">
        <f>inventory[[#This Row],[c Cost]]/MAX(inventory[c Cost])</f>
        <v>0.91475744243505253</v>
      </c>
      <c r="L697" s="11" t="str">
        <f>IF(inventory[[#This Row],[c Units %]]&lt;=$O$7,$N$7,IF(inventory[[#This Row],[c Units %]]&lt;=$O$8,$N$8,$N$9))</f>
        <v>C</v>
      </c>
    </row>
    <row r="698" spans="2:12" x14ac:dyDescent="0.25">
      <c r="B698" s="1">
        <v>692</v>
      </c>
      <c r="C698" t="s">
        <v>692</v>
      </c>
      <c r="D698" s="2">
        <v>29.2</v>
      </c>
      <c r="E698" s="15">
        <v>23</v>
      </c>
      <c r="F698" s="14">
        <f>inventory[[#This Row],[Unit Cost]]*inventory[[#This Row],['# Units]]</f>
        <v>671.6</v>
      </c>
      <c r="G698" s="8">
        <f>_xlfn.RANK.EQ(inventory[[#This Row],[Total Cost]],inventory[Total Cost],0)</f>
        <v>565</v>
      </c>
      <c r="H698" s="8">
        <f>SUMIFS(inventory['# Units],inventory[Rank],"&lt;="&amp;inventory[[#This Row],['#]])</f>
        <v>17265</v>
      </c>
      <c r="I698" s="9">
        <f>inventory[[#This Row],[c Units]]/MAX(inventory[c Units])</f>
        <v>0.20958265556337857</v>
      </c>
      <c r="J698" s="10">
        <f>SUMIFS(inventory[Total Cost],inventory[Rank],"&lt;="&amp;inventory[[#This Row],['#]])</f>
        <v>2422096.8999999976</v>
      </c>
      <c r="K698" s="9">
        <f>inventory[[#This Row],[c Cost]]/MAX(inventory[c Cost])</f>
        <v>0.91492908865526967</v>
      </c>
      <c r="L698" s="11" t="str">
        <f>IF(inventory[[#This Row],[c Units %]]&lt;=$O$7,$N$7,IF(inventory[[#This Row],[c Units %]]&lt;=$O$8,$N$8,$N$9))</f>
        <v>C</v>
      </c>
    </row>
    <row r="699" spans="2:12" x14ac:dyDescent="0.25">
      <c r="B699" s="1">
        <v>693</v>
      </c>
      <c r="C699" t="s">
        <v>693</v>
      </c>
      <c r="D699" s="2">
        <v>27</v>
      </c>
      <c r="E699" s="15">
        <v>30</v>
      </c>
      <c r="F699" s="14">
        <f>inventory[[#This Row],[Unit Cost]]*inventory[[#This Row],['# Units]]</f>
        <v>810</v>
      </c>
      <c r="G699" s="8">
        <f>_xlfn.RANK.EQ(inventory[[#This Row],[Total Cost]],inventory[Total Cost],0)</f>
        <v>511</v>
      </c>
      <c r="H699" s="8">
        <f>SUMIFS(inventory['# Units],inventory[Rank],"&lt;="&amp;inventory[[#This Row],['#]])</f>
        <v>17282</v>
      </c>
      <c r="I699" s="9">
        <f>inventory[[#This Row],[c Units]]/MAX(inventory[c Units])</f>
        <v>0.2097890213406492</v>
      </c>
      <c r="J699" s="10">
        <f>SUMIFS(inventory[Total Cost],inventory[Rank],"&lt;="&amp;inventory[[#This Row],['#]])</f>
        <v>2422550.7999999975</v>
      </c>
      <c r="K699" s="9">
        <f>inventory[[#This Row],[c Cost]]/MAX(inventory[c Cost])</f>
        <v>0.91510054600420587</v>
      </c>
      <c r="L699" s="11" t="str">
        <f>IF(inventory[[#This Row],[c Units %]]&lt;=$O$7,$N$7,IF(inventory[[#This Row],[c Units %]]&lt;=$O$8,$N$8,$N$9))</f>
        <v>C</v>
      </c>
    </row>
    <row r="700" spans="2:12" x14ac:dyDescent="0.25">
      <c r="B700" s="1">
        <v>694</v>
      </c>
      <c r="C700" t="s">
        <v>694</v>
      </c>
      <c r="D700" s="2">
        <v>28.2</v>
      </c>
      <c r="E700" s="15">
        <v>2</v>
      </c>
      <c r="F700" s="14">
        <f>inventory[[#This Row],[Unit Cost]]*inventory[[#This Row],['# Units]]</f>
        <v>56.4</v>
      </c>
      <c r="G700" s="8">
        <f>_xlfn.RANK.EQ(inventory[[#This Row],[Total Cost]],inventory[Total Cost],0)</f>
        <v>1742</v>
      </c>
      <c r="H700" s="8">
        <f>SUMIFS(inventory['# Units],inventory[Rank],"&lt;="&amp;inventory[[#This Row],['#]])</f>
        <v>17297</v>
      </c>
      <c r="I700" s="9">
        <f>inventory[[#This Row],[c Units]]/MAX(inventory[c Units])</f>
        <v>0.20997110879118211</v>
      </c>
      <c r="J700" s="10">
        <f>SUMIFS(inventory[Total Cost],inventory[Rank],"&lt;="&amp;inventory[[#This Row],['#]])</f>
        <v>2423002.2999999975</v>
      </c>
      <c r="K700" s="9">
        <f>inventory[[#This Row],[c Cost]]/MAX(inventory[c Cost])</f>
        <v>0.91527109677099305</v>
      </c>
      <c r="L700" s="11" t="str">
        <f>IF(inventory[[#This Row],[c Units %]]&lt;=$O$7,$N$7,IF(inventory[[#This Row],[c Units %]]&lt;=$O$8,$N$8,$N$9))</f>
        <v>C</v>
      </c>
    </row>
    <row r="701" spans="2:12" x14ac:dyDescent="0.25">
      <c r="B701" s="1">
        <v>695</v>
      </c>
      <c r="C701" t="s">
        <v>695</v>
      </c>
      <c r="D701" s="2">
        <v>25.8</v>
      </c>
      <c r="E701" s="15">
        <v>15</v>
      </c>
      <c r="F701" s="14">
        <f>inventory[[#This Row],[Unit Cost]]*inventory[[#This Row],['# Units]]</f>
        <v>387</v>
      </c>
      <c r="G701" s="8">
        <f>_xlfn.RANK.EQ(inventory[[#This Row],[Total Cost]],inventory[Total Cost],0)</f>
        <v>755</v>
      </c>
      <c r="H701" s="8">
        <f>SUMIFS(inventory['# Units],inventory[Rank],"&lt;="&amp;inventory[[#This Row],['#]])</f>
        <v>17310</v>
      </c>
      <c r="I701" s="9">
        <f>inventory[[#This Row],[c Units]]/MAX(inventory[c Units])</f>
        <v>0.21012891791497729</v>
      </c>
      <c r="J701" s="10">
        <f>SUMIFS(inventory[Total Cost],inventory[Rank],"&lt;="&amp;inventory[[#This Row],['#]])</f>
        <v>2423453.3999999976</v>
      </c>
      <c r="K701" s="9">
        <f>inventory[[#This Row],[c Cost]]/MAX(inventory[c Cost])</f>
        <v>0.91544149644075545</v>
      </c>
      <c r="L701" s="11" t="str">
        <f>IF(inventory[[#This Row],[c Units %]]&lt;=$O$7,$N$7,IF(inventory[[#This Row],[c Units %]]&lt;=$O$8,$N$8,$N$9))</f>
        <v>C</v>
      </c>
    </row>
    <row r="702" spans="2:12" x14ac:dyDescent="0.25">
      <c r="B702" s="1">
        <v>696</v>
      </c>
      <c r="C702" t="s">
        <v>696</v>
      </c>
      <c r="D702" s="2">
        <v>29.1</v>
      </c>
      <c r="E702" s="15">
        <v>34</v>
      </c>
      <c r="F702" s="14">
        <f>inventory[[#This Row],[Unit Cost]]*inventory[[#This Row],['# Units]]</f>
        <v>989.40000000000009</v>
      </c>
      <c r="G702" s="8">
        <f>_xlfn.RANK.EQ(inventory[[#This Row],[Total Cost]],inventory[Total Cost],0)</f>
        <v>466</v>
      </c>
      <c r="H702" s="8">
        <f>SUMIFS(inventory['# Units],inventory[Rank],"&lt;="&amp;inventory[[#This Row],['#]])</f>
        <v>17338</v>
      </c>
      <c r="I702" s="9">
        <f>inventory[[#This Row],[c Units]]/MAX(inventory[c Units])</f>
        <v>0.21046881448930541</v>
      </c>
      <c r="J702" s="10">
        <f>SUMIFS(inventory[Total Cost],inventory[Rank],"&lt;="&amp;inventory[[#This Row],['#]])</f>
        <v>2423904.1999999974</v>
      </c>
      <c r="K702" s="9">
        <f>inventory[[#This Row],[c Cost]]/MAX(inventory[c Cost])</f>
        <v>0.91561178278774913</v>
      </c>
      <c r="L702" s="11" t="str">
        <f>IF(inventory[[#This Row],[c Units %]]&lt;=$O$7,$N$7,IF(inventory[[#This Row],[c Units %]]&lt;=$O$8,$N$8,$N$9))</f>
        <v>C</v>
      </c>
    </row>
    <row r="703" spans="2:12" x14ac:dyDescent="0.25">
      <c r="B703" s="1">
        <v>697</v>
      </c>
      <c r="C703" t="s">
        <v>697</v>
      </c>
      <c r="D703" s="2">
        <v>27</v>
      </c>
      <c r="E703" s="15">
        <v>13</v>
      </c>
      <c r="F703" s="14">
        <f>inventory[[#This Row],[Unit Cost]]*inventory[[#This Row],['# Units]]</f>
        <v>351</v>
      </c>
      <c r="G703" s="8">
        <f>_xlfn.RANK.EQ(inventory[[#This Row],[Total Cost]],inventory[Total Cost],0)</f>
        <v>789</v>
      </c>
      <c r="H703" s="8">
        <f>SUMIFS(inventory['# Units],inventory[Rank],"&lt;="&amp;inventory[[#This Row],['#]])</f>
        <v>17403</v>
      </c>
      <c r="I703" s="9">
        <f>inventory[[#This Row],[c Units]]/MAX(inventory[c Units])</f>
        <v>0.21125786010828135</v>
      </c>
      <c r="J703" s="10">
        <f>SUMIFS(inventory[Total Cost],inventory[Rank],"&lt;="&amp;inventory[[#This Row],['#]])</f>
        <v>2424352.6999999974</v>
      </c>
      <c r="K703" s="9">
        <f>inventory[[#This Row],[c Cost]]/MAX(inventory[c Cost])</f>
        <v>0.91578120032684995</v>
      </c>
      <c r="L703" s="11" t="str">
        <f>IF(inventory[[#This Row],[c Units %]]&lt;=$O$7,$N$7,IF(inventory[[#This Row],[c Units %]]&lt;=$O$8,$N$8,$N$9))</f>
        <v>C</v>
      </c>
    </row>
    <row r="704" spans="2:12" x14ac:dyDescent="0.25">
      <c r="B704" s="1">
        <v>698</v>
      </c>
      <c r="C704" t="s">
        <v>698</v>
      </c>
      <c r="D704" s="2">
        <v>21.2</v>
      </c>
      <c r="E704" s="15">
        <v>7</v>
      </c>
      <c r="F704" s="14">
        <f>inventory[[#This Row],[Unit Cost]]*inventory[[#This Row],['# Units]]</f>
        <v>148.4</v>
      </c>
      <c r="G704" s="8">
        <f>_xlfn.RANK.EQ(inventory[[#This Row],[Total Cost]],inventory[Total Cost],0)</f>
        <v>1146</v>
      </c>
      <c r="H704" s="8">
        <f>SUMIFS(inventory['# Units],inventory[Rank],"&lt;="&amp;inventory[[#This Row],['#]])</f>
        <v>17410</v>
      </c>
      <c r="I704" s="9">
        <f>inventory[[#This Row],[c Units]]/MAX(inventory[c Units])</f>
        <v>0.21134283425186337</v>
      </c>
      <c r="J704" s="10">
        <f>SUMIFS(inventory[Total Cost],inventory[Rank],"&lt;="&amp;inventory[[#This Row],['#]])</f>
        <v>2424799.9999999972</v>
      </c>
      <c r="K704" s="9">
        <f>inventory[[#This Row],[c Cost]]/MAX(inventory[c Cost])</f>
        <v>0.91595016457487632</v>
      </c>
      <c r="L704" s="11" t="str">
        <f>IF(inventory[[#This Row],[c Units %]]&lt;=$O$7,$N$7,IF(inventory[[#This Row],[c Units %]]&lt;=$O$8,$N$8,$N$9))</f>
        <v>C</v>
      </c>
    </row>
    <row r="705" spans="2:12" x14ac:dyDescent="0.25">
      <c r="B705" s="1">
        <v>699</v>
      </c>
      <c r="C705" t="s">
        <v>699</v>
      </c>
      <c r="D705" s="2">
        <v>27.2</v>
      </c>
      <c r="E705" s="15">
        <v>4</v>
      </c>
      <c r="F705" s="14">
        <f>inventory[[#This Row],[Unit Cost]]*inventory[[#This Row],['# Units]]</f>
        <v>108.8</v>
      </c>
      <c r="G705" s="8">
        <f>_xlfn.RANK.EQ(inventory[[#This Row],[Total Cost]],inventory[Total Cost],0)</f>
        <v>1302</v>
      </c>
      <c r="H705" s="8">
        <f>SUMIFS(inventory['# Units],inventory[Rank],"&lt;="&amp;inventory[[#This Row],['#]])</f>
        <v>17432</v>
      </c>
      <c r="I705" s="9">
        <f>inventory[[#This Row],[c Units]]/MAX(inventory[c Units])</f>
        <v>0.21160989584597831</v>
      </c>
      <c r="J705" s="10">
        <f>SUMIFS(inventory[Total Cost],inventory[Rank],"&lt;="&amp;inventory[[#This Row],['#]])</f>
        <v>2425244.3999999971</v>
      </c>
      <c r="K705" s="9">
        <f>inventory[[#This Row],[c Cost]]/MAX(inventory[c Cost])</f>
        <v>0.91611803336947251</v>
      </c>
      <c r="L705" s="11" t="str">
        <f>IF(inventory[[#This Row],[c Units %]]&lt;=$O$7,$N$7,IF(inventory[[#This Row],[c Units %]]&lt;=$O$8,$N$8,$N$9))</f>
        <v>C</v>
      </c>
    </row>
    <row r="706" spans="2:12" x14ac:dyDescent="0.25">
      <c r="B706" s="1">
        <v>700</v>
      </c>
      <c r="C706" t="s">
        <v>700</v>
      </c>
      <c r="D706" s="2">
        <v>26.7</v>
      </c>
      <c r="E706" s="15">
        <v>10</v>
      </c>
      <c r="F706" s="14">
        <f>inventory[[#This Row],[Unit Cost]]*inventory[[#This Row],['# Units]]</f>
        <v>267</v>
      </c>
      <c r="G706" s="8">
        <f>_xlfn.RANK.EQ(inventory[[#This Row],[Total Cost]],inventory[Total Cost],0)</f>
        <v>906</v>
      </c>
      <c r="H706" s="8">
        <f>SUMIFS(inventory['# Units],inventory[Rank],"&lt;="&amp;inventory[[#This Row],['#]])</f>
        <v>17444</v>
      </c>
      <c r="I706" s="9">
        <f>inventory[[#This Row],[c Units]]/MAX(inventory[c Units])</f>
        <v>0.21175556580640462</v>
      </c>
      <c r="J706" s="10">
        <f>SUMIFS(inventory[Total Cost],inventory[Rank],"&lt;="&amp;inventory[[#This Row],['#]])</f>
        <v>2425685.9999999972</v>
      </c>
      <c r="K706" s="9">
        <f>inventory[[#This Row],[c Cost]]/MAX(inventory[c Cost])</f>
        <v>0.916284844484895</v>
      </c>
      <c r="L706" s="11" t="str">
        <f>IF(inventory[[#This Row],[c Units %]]&lt;=$O$7,$N$7,IF(inventory[[#This Row],[c Units %]]&lt;=$O$8,$N$8,$N$9))</f>
        <v>C</v>
      </c>
    </row>
    <row r="707" spans="2:12" x14ac:dyDescent="0.25">
      <c r="B707" s="1">
        <v>701</v>
      </c>
      <c r="C707" t="s">
        <v>701</v>
      </c>
      <c r="D707" s="2">
        <v>23.9</v>
      </c>
      <c r="E707" s="15">
        <v>16</v>
      </c>
      <c r="F707" s="14">
        <f>inventory[[#This Row],[Unit Cost]]*inventory[[#This Row],['# Units]]</f>
        <v>382.4</v>
      </c>
      <c r="G707" s="8">
        <f>_xlfn.RANK.EQ(inventory[[#This Row],[Total Cost]],inventory[Total Cost],0)</f>
        <v>759</v>
      </c>
      <c r="H707" s="8">
        <f>SUMIFS(inventory['# Units],inventory[Rank],"&lt;="&amp;inventory[[#This Row],['#]])</f>
        <v>17451</v>
      </c>
      <c r="I707" s="9">
        <f>inventory[[#This Row],[c Units]]/MAX(inventory[c Units])</f>
        <v>0.21184053994998664</v>
      </c>
      <c r="J707" s="10">
        <f>SUMIFS(inventory[Total Cost],inventory[Rank],"&lt;="&amp;inventory[[#This Row],['#]])</f>
        <v>2426126.299999997</v>
      </c>
      <c r="K707" s="9">
        <f>inventory[[#This Row],[c Cost]]/MAX(inventory[c Cost])</f>
        <v>0.91645116453498654</v>
      </c>
      <c r="L707" s="11" t="str">
        <f>IF(inventory[[#This Row],[c Units %]]&lt;=$O$7,$N$7,IF(inventory[[#This Row],[c Units %]]&lt;=$O$8,$N$8,$N$9))</f>
        <v>C</v>
      </c>
    </row>
    <row r="708" spans="2:12" x14ac:dyDescent="0.25">
      <c r="B708" s="1">
        <v>702</v>
      </c>
      <c r="C708" t="s">
        <v>702</v>
      </c>
      <c r="D708" s="2">
        <v>27.1</v>
      </c>
      <c r="E708" s="15">
        <v>3</v>
      </c>
      <c r="F708" s="14">
        <f>inventory[[#This Row],[Unit Cost]]*inventory[[#This Row],['# Units]]</f>
        <v>81.300000000000011</v>
      </c>
      <c r="G708" s="8">
        <f>_xlfn.RANK.EQ(inventory[[#This Row],[Total Cost]],inventory[Total Cost],0)</f>
        <v>1483</v>
      </c>
      <c r="H708" s="8">
        <f>SUMIFS(inventory['# Units],inventory[Rank],"&lt;="&amp;inventory[[#This Row],['#]])</f>
        <v>17474</v>
      </c>
      <c r="I708" s="9">
        <f>inventory[[#This Row],[c Units]]/MAX(inventory[c Units])</f>
        <v>0.21211974070747044</v>
      </c>
      <c r="J708" s="10">
        <f>SUMIFS(inventory[Total Cost],inventory[Rank],"&lt;="&amp;inventory[[#This Row],['#]])</f>
        <v>2426565.5999999968</v>
      </c>
      <c r="K708" s="9">
        <f>inventory[[#This Row],[c Cost]]/MAX(inventory[c Cost])</f>
        <v>0.91661710684251607</v>
      </c>
      <c r="L708" s="11" t="str">
        <f>IF(inventory[[#This Row],[c Units %]]&lt;=$O$7,$N$7,IF(inventory[[#This Row],[c Units %]]&lt;=$O$8,$N$8,$N$9))</f>
        <v>C</v>
      </c>
    </row>
    <row r="709" spans="2:12" x14ac:dyDescent="0.25">
      <c r="B709" s="1">
        <v>703</v>
      </c>
      <c r="C709" t="s">
        <v>703</v>
      </c>
      <c r="D709" s="2">
        <v>28</v>
      </c>
      <c r="E709" s="15">
        <v>15</v>
      </c>
      <c r="F709" s="14">
        <f>inventory[[#This Row],[Unit Cost]]*inventory[[#This Row],['# Units]]</f>
        <v>420</v>
      </c>
      <c r="G709" s="8">
        <f>_xlfn.RANK.EQ(inventory[[#This Row],[Total Cost]],inventory[Total Cost],0)</f>
        <v>718</v>
      </c>
      <c r="H709" s="8">
        <f>SUMIFS(inventory['# Units],inventory[Rank],"&lt;="&amp;inventory[[#This Row],['#]])</f>
        <v>17535</v>
      </c>
      <c r="I709" s="9">
        <f>inventory[[#This Row],[c Units]]/MAX(inventory[c Units])</f>
        <v>0.21286022967297094</v>
      </c>
      <c r="J709" s="10">
        <f>SUMIFS(inventory[Total Cost],inventory[Rank],"&lt;="&amp;inventory[[#This Row],['#]])</f>
        <v>2427004.799999997</v>
      </c>
      <c r="K709" s="9">
        <f>inventory[[#This Row],[c Cost]]/MAX(inventory[c Cost])</f>
        <v>0.91678301137578955</v>
      </c>
      <c r="L709" s="11" t="str">
        <f>IF(inventory[[#This Row],[c Units %]]&lt;=$O$7,$N$7,IF(inventory[[#This Row],[c Units %]]&lt;=$O$8,$N$8,$N$9))</f>
        <v>C</v>
      </c>
    </row>
    <row r="710" spans="2:12" x14ac:dyDescent="0.25">
      <c r="B710" s="1">
        <v>704</v>
      </c>
      <c r="C710" t="s">
        <v>704</v>
      </c>
      <c r="D710" s="2">
        <v>28</v>
      </c>
      <c r="E710" s="15">
        <v>36</v>
      </c>
      <c r="F710" s="14">
        <f>inventory[[#This Row],[Unit Cost]]*inventory[[#This Row],['# Units]]</f>
        <v>1008</v>
      </c>
      <c r="G710" s="8">
        <f>_xlfn.RANK.EQ(inventory[[#This Row],[Total Cost]],inventory[Total Cost],0)</f>
        <v>459</v>
      </c>
      <c r="H710" s="8">
        <f>SUMIFS(inventory['# Units],inventory[Rank],"&lt;="&amp;inventory[[#This Row],['#]])</f>
        <v>17589</v>
      </c>
      <c r="I710" s="9">
        <f>inventory[[#This Row],[c Units]]/MAX(inventory[c Units])</f>
        <v>0.21351574449488941</v>
      </c>
      <c r="J710" s="10">
        <f>SUMIFS(inventory[Total Cost],inventory[Rank],"&lt;="&amp;inventory[[#This Row],['#]])</f>
        <v>2427442.1999999969</v>
      </c>
      <c r="K710" s="9">
        <f>inventory[[#This Row],[c Cost]]/MAX(inventory[c Cost])</f>
        <v>0.91694823597245112</v>
      </c>
      <c r="L710" s="11" t="str">
        <f>IF(inventory[[#This Row],[c Units %]]&lt;=$O$7,$N$7,IF(inventory[[#This Row],[c Units %]]&lt;=$O$8,$N$8,$N$9))</f>
        <v>C</v>
      </c>
    </row>
    <row r="711" spans="2:12" x14ac:dyDescent="0.25">
      <c r="B711" s="1">
        <v>705</v>
      </c>
      <c r="C711" t="s">
        <v>705</v>
      </c>
      <c r="D711" s="2">
        <v>26.6</v>
      </c>
      <c r="E711" s="15">
        <v>27</v>
      </c>
      <c r="F711" s="14">
        <f>inventory[[#This Row],[Unit Cost]]*inventory[[#This Row],['# Units]]</f>
        <v>718.2</v>
      </c>
      <c r="G711" s="8">
        <f>_xlfn.RANK.EQ(inventory[[#This Row],[Total Cost]],inventory[Total Cost],0)</f>
        <v>541</v>
      </c>
      <c r="H711" s="8">
        <f>SUMIFS(inventory['# Units],inventory[Rank],"&lt;="&amp;inventory[[#This Row],['#]])</f>
        <v>17597</v>
      </c>
      <c r="I711" s="9">
        <f>inventory[[#This Row],[c Units]]/MAX(inventory[c Units])</f>
        <v>0.21361285780184031</v>
      </c>
      <c r="J711" s="10">
        <f>SUMIFS(inventory[Total Cost],inventory[Rank],"&lt;="&amp;inventory[[#This Row],['#]])</f>
        <v>2427875.799999997</v>
      </c>
      <c r="K711" s="9">
        <f>inventory[[#This Row],[c Cost]]/MAX(inventory[c Cost])</f>
        <v>0.91711202514737677</v>
      </c>
      <c r="L711" s="11" t="str">
        <f>IF(inventory[[#This Row],[c Units %]]&lt;=$O$7,$N$7,IF(inventory[[#This Row],[c Units %]]&lt;=$O$8,$N$8,$N$9))</f>
        <v>C</v>
      </c>
    </row>
    <row r="712" spans="2:12" x14ac:dyDescent="0.25">
      <c r="B712" s="1">
        <v>706</v>
      </c>
      <c r="C712" t="s">
        <v>706</v>
      </c>
      <c r="D712" s="2">
        <v>22.6</v>
      </c>
      <c r="E712" s="15">
        <v>6</v>
      </c>
      <c r="F712" s="14">
        <f>inventory[[#This Row],[Unit Cost]]*inventory[[#This Row],['# Units]]</f>
        <v>135.60000000000002</v>
      </c>
      <c r="G712" s="8">
        <f>_xlfn.RANK.EQ(inventory[[#This Row],[Total Cost]],inventory[Total Cost],0)</f>
        <v>1188</v>
      </c>
      <c r="H712" s="8">
        <f>SUMIFS(inventory['# Units],inventory[Rank],"&lt;="&amp;inventory[[#This Row],['#]])</f>
        <v>17612</v>
      </c>
      <c r="I712" s="9">
        <f>inventory[[#This Row],[c Units]]/MAX(inventory[c Units])</f>
        <v>0.21379494525237322</v>
      </c>
      <c r="J712" s="10">
        <f>SUMIFS(inventory[Total Cost],inventory[Rank],"&lt;="&amp;inventory[[#This Row],['#]])</f>
        <v>2428309.299999997</v>
      </c>
      <c r="K712" s="9">
        <f>inventory[[#This Row],[c Cost]]/MAX(inventory[c Cost])</f>
        <v>0.91727577654804615</v>
      </c>
      <c r="L712" s="11" t="str">
        <f>IF(inventory[[#This Row],[c Units %]]&lt;=$O$7,$N$7,IF(inventory[[#This Row],[c Units %]]&lt;=$O$8,$N$8,$N$9))</f>
        <v>C</v>
      </c>
    </row>
    <row r="713" spans="2:12" x14ac:dyDescent="0.25">
      <c r="B713" s="1">
        <v>707</v>
      </c>
      <c r="C713" t="s">
        <v>707</v>
      </c>
      <c r="D713" s="2">
        <v>27.4</v>
      </c>
      <c r="E713" s="15">
        <v>8</v>
      </c>
      <c r="F713" s="14">
        <f>inventory[[#This Row],[Unit Cost]]*inventory[[#This Row],['# Units]]</f>
        <v>219.2</v>
      </c>
      <c r="G713" s="8">
        <f>_xlfn.RANK.EQ(inventory[[#This Row],[Total Cost]],inventory[Total Cost],0)</f>
        <v>994</v>
      </c>
      <c r="H713" s="8">
        <f>SUMIFS(inventory['# Units],inventory[Rank],"&lt;="&amp;inventory[[#This Row],['#]])</f>
        <v>17635</v>
      </c>
      <c r="I713" s="9">
        <f>inventory[[#This Row],[c Units]]/MAX(inventory[c Units])</f>
        <v>0.214074146009857</v>
      </c>
      <c r="J713" s="10">
        <f>SUMIFS(inventory[Total Cost],inventory[Rank],"&lt;="&amp;inventory[[#This Row],['#]])</f>
        <v>2428741.6999999969</v>
      </c>
      <c r="K713" s="9">
        <f>inventory[[#This Row],[c Cost]]/MAX(inventory[c Cost])</f>
        <v>0.91743911243189724</v>
      </c>
      <c r="L713" s="11" t="str">
        <f>IF(inventory[[#This Row],[c Units %]]&lt;=$O$7,$N$7,IF(inventory[[#This Row],[c Units %]]&lt;=$O$8,$N$8,$N$9))</f>
        <v>C</v>
      </c>
    </row>
    <row r="714" spans="2:12" x14ac:dyDescent="0.25">
      <c r="B714" s="1">
        <v>708</v>
      </c>
      <c r="C714" t="s">
        <v>708</v>
      </c>
      <c r="D714" s="2">
        <v>27.3</v>
      </c>
      <c r="E714" s="15">
        <v>31</v>
      </c>
      <c r="F714" s="14">
        <f>inventory[[#This Row],[Unit Cost]]*inventory[[#This Row],['# Units]]</f>
        <v>846.30000000000007</v>
      </c>
      <c r="G714" s="8">
        <f>_xlfn.RANK.EQ(inventory[[#This Row],[Total Cost]],inventory[Total Cost],0)</f>
        <v>501</v>
      </c>
      <c r="H714" s="8">
        <f>SUMIFS(inventory['# Units],inventory[Rank],"&lt;="&amp;inventory[[#This Row],['#]])</f>
        <v>17675</v>
      </c>
      <c r="I714" s="9">
        <f>inventory[[#This Row],[c Units]]/MAX(inventory[c Units])</f>
        <v>0.21455971254461143</v>
      </c>
      <c r="J714" s="10">
        <f>SUMIFS(inventory[Total Cost],inventory[Rank],"&lt;="&amp;inventory[[#This Row],['#]])</f>
        <v>2429173.6999999969</v>
      </c>
      <c r="K714" s="9">
        <f>inventory[[#This Row],[c Cost]]/MAX(inventory[c Cost])</f>
        <v>0.91760229721872355</v>
      </c>
      <c r="L714" s="11" t="str">
        <f>IF(inventory[[#This Row],[c Units %]]&lt;=$O$7,$N$7,IF(inventory[[#This Row],[c Units %]]&lt;=$O$8,$N$8,$N$9))</f>
        <v>C</v>
      </c>
    </row>
    <row r="715" spans="2:12" x14ac:dyDescent="0.25">
      <c r="B715" s="1">
        <v>709</v>
      </c>
      <c r="C715" t="s">
        <v>709</v>
      </c>
      <c r="D715" s="2">
        <v>23.1</v>
      </c>
      <c r="E715" s="15">
        <v>10</v>
      </c>
      <c r="F715" s="14">
        <f>inventory[[#This Row],[Unit Cost]]*inventory[[#This Row],['# Units]]</f>
        <v>231</v>
      </c>
      <c r="G715" s="8">
        <f>_xlfn.RANK.EQ(inventory[[#This Row],[Total Cost]],inventory[Total Cost],0)</f>
        <v>972</v>
      </c>
      <c r="H715" s="8">
        <f>SUMIFS(inventory['# Units],inventory[Rank],"&lt;="&amp;inventory[[#This Row],['#]])</f>
        <v>17683</v>
      </c>
      <c r="I715" s="9">
        <f>inventory[[#This Row],[c Units]]/MAX(inventory[c Units])</f>
        <v>0.21465682585156232</v>
      </c>
      <c r="J715" s="10">
        <f>SUMIFS(inventory[Total Cost],inventory[Rank],"&lt;="&amp;inventory[[#This Row],['#]])</f>
        <v>2429604.8999999971</v>
      </c>
      <c r="K715" s="9">
        <f>inventory[[#This Row],[c Cost]]/MAX(inventory[c Cost])</f>
        <v>0.91776517981150019</v>
      </c>
      <c r="L715" s="11" t="str">
        <f>IF(inventory[[#This Row],[c Units %]]&lt;=$O$7,$N$7,IF(inventory[[#This Row],[c Units %]]&lt;=$O$8,$N$8,$N$9))</f>
        <v>C</v>
      </c>
    </row>
    <row r="716" spans="2:12" x14ac:dyDescent="0.25">
      <c r="B716" s="1">
        <v>710</v>
      </c>
      <c r="C716" t="s">
        <v>710</v>
      </c>
      <c r="D716" s="2">
        <v>27.4</v>
      </c>
      <c r="E716" s="15">
        <v>31</v>
      </c>
      <c r="F716" s="14">
        <f>inventory[[#This Row],[Unit Cost]]*inventory[[#This Row],['# Units]]</f>
        <v>849.4</v>
      </c>
      <c r="G716" s="8">
        <f>_xlfn.RANK.EQ(inventory[[#This Row],[Total Cost]],inventory[Total Cost],0)</f>
        <v>500</v>
      </c>
      <c r="H716" s="8">
        <f>SUMIFS(inventory['# Units],inventory[Rank],"&lt;="&amp;inventory[[#This Row],['#]])</f>
        <v>17721</v>
      </c>
      <c r="I716" s="9">
        <f>inventory[[#This Row],[c Units]]/MAX(inventory[c Units])</f>
        <v>0.21511811405957901</v>
      </c>
      <c r="J716" s="10">
        <f>SUMIFS(inventory[Total Cost],inventory[Rank],"&lt;="&amp;inventory[[#This Row],['#]])</f>
        <v>2430891.8999999971</v>
      </c>
      <c r="K716" s="9">
        <f>inventory[[#This Row],[c Cost]]/MAX(inventory[c Cost])</f>
        <v>0.91825133448892016</v>
      </c>
      <c r="L716" s="11" t="str">
        <f>IF(inventory[[#This Row],[c Units %]]&lt;=$O$7,$N$7,IF(inventory[[#This Row],[c Units %]]&lt;=$O$8,$N$8,$N$9))</f>
        <v>C</v>
      </c>
    </row>
    <row r="717" spans="2:12" x14ac:dyDescent="0.25">
      <c r="B717" s="1">
        <v>711</v>
      </c>
      <c r="C717" t="s">
        <v>711</v>
      </c>
      <c r="D717" s="2">
        <v>25.9</v>
      </c>
      <c r="E717" s="15">
        <v>25</v>
      </c>
      <c r="F717" s="14">
        <f>inventory[[#This Row],[Unit Cost]]*inventory[[#This Row],['# Units]]</f>
        <v>647.5</v>
      </c>
      <c r="G717" s="8">
        <f>_xlfn.RANK.EQ(inventory[[#This Row],[Total Cost]],inventory[Total Cost],0)</f>
        <v>576</v>
      </c>
      <c r="H717" s="8">
        <f>SUMIFS(inventory['# Units],inventory[Rank],"&lt;="&amp;inventory[[#This Row],['#]])</f>
        <v>17721</v>
      </c>
      <c r="I717" s="9">
        <f>inventory[[#This Row],[c Units]]/MAX(inventory[c Units])</f>
        <v>0.21511811405957901</v>
      </c>
      <c r="J717" s="10">
        <f>SUMIFS(inventory[Total Cost],inventory[Rank],"&lt;="&amp;inventory[[#This Row],['#]])</f>
        <v>2430891.8999999971</v>
      </c>
      <c r="K717" s="9">
        <f>inventory[[#This Row],[c Cost]]/MAX(inventory[c Cost])</f>
        <v>0.91825133448892016</v>
      </c>
      <c r="L717" s="11" t="str">
        <f>IF(inventory[[#This Row],[c Units %]]&lt;=$O$7,$N$7,IF(inventory[[#This Row],[c Units %]]&lt;=$O$8,$N$8,$N$9))</f>
        <v>C</v>
      </c>
    </row>
    <row r="718" spans="2:12" x14ac:dyDescent="0.25">
      <c r="B718" s="1">
        <v>712</v>
      </c>
      <c r="C718" t="s">
        <v>712</v>
      </c>
      <c r="D718" s="2">
        <v>24.6</v>
      </c>
      <c r="E718" s="15">
        <v>16</v>
      </c>
      <c r="F718" s="14">
        <f>inventory[[#This Row],[Unit Cost]]*inventory[[#This Row],['# Units]]</f>
        <v>393.6</v>
      </c>
      <c r="G718" s="8">
        <f>_xlfn.RANK.EQ(inventory[[#This Row],[Total Cost]],inventory[Total Cost],0)</f>
        <v>747</v>
      </c>
      <c r="H718" s="8">
        <f>SUMIFS(inventory['# Units],inventory[Rank],"&lt;="&amp;inventory[[#This Row],['#]])</f>
        <v>17721</v>
      </c>
      <c r="I718" s="9">
        <f>inventory[[#This Row],[c Units]]/MAX(inventory[c Units])</f>
        <v>0.21511811405957901</v>
      </c>
      <c r="J718" s="10">
        <f>SUMIFS(inventory[Total Cost],inventory[Rank],"&lt;="&amp;inventory[[#This Row],['#]])</f>
        <v>2430891.8999999971</v>
      </c>
      <c r="K718" s="9">
        <f>inventory[[#This Row],[c Cost]]/MAX(inventory[c Cost])</f>
        <v>0.91825133448892016</v>
      </c>
      <c r="L718" s="11" t="str">
        <f>IF(inventory[[#This Row],[c Units %]]&lt;=$O$7,$N$7,IF(inventory[[#This Row],[c Units %]]&lt;=$O$8,$N$8,$N$9))</f>
        <v>C</v>
      </c>
    </row>
    <row r="719" spans="2:12" x14ac:dyDescent="0.25">
      <c r="B719" s="1">
        <v>713</v>
      </c>
      <c r="C719" t="s">
        <v>713</v>
      </c>
      <c r="D719" s="2">
        <v>25</v>
      </c>
      <c r="E719" s="15">
        <v>24</v>
      </c>
      <c r="F719" s="14">
        <f>inventory[[#This Row],[Unit Cost]]*inventory[[#This Row],['# Units]]</f>
        <v>600</v>
      </c>
      <c r="G719" s="8">
        <f>_xlfn.RANK.EQ(inventory[[#This Row],[Total Cost]],inventory[Total Cost],0)</f>
        <v>600</v>
      </c>
      <c r="H719" s="8">
        <f>SUMIFS(inventory['# Units],inventory[Rank],"&lt;="&amp;inventory[[#This Row],['#]])</f>
        <v>17732</v>
      </c>
      <c r="I719" s="9">
        <f>inventory[[#This Row],[c Units]]/MAX(inventory[c Units])</f>
        <v>0.21525164485663648</v>
      </c>
      <c r="J719" s="10">
        <f>SUMIFS(inventory[Total Cost],inventory[Rank],"&lt;="&amp;inventory[[#This Row],['#]])</f>
        <v>2431318.6999999969</v>
      </c>
      <c r="K719" s="9">
        <f>inventory[[#This Row],[c Cost]]/MAX(inventory[c Cost])</f>
        <v>0.91841255501442343</v>
      </c>
      <c r="L719" s="11" t="str">
        <f>IF(inventory[[#This Row],[c Units %]]&lt;=$O$7,$N$7,IF(inventory[[#This Row],[c Units %]]&lt;=$O$8,$N$8,$N$9))</f>
        <v>C</v>
      </c>
    </row>
    <row r="720" spans="2:12" x14ac:dyDescent="0.25">
      <c r="B720" s="1">
        <v>714</v>
      </c>
      <c r="C720" t="s">
        <v>714</v>
      </c>
      <c r="D720" s="2">
        <v>26.8</v>
      </c>
      <c r="E720" s="15">
        <v>13</v>
      </c>
      <c r="F720" s="14">
        <f>inventory[[#This Row],[Unit Cost]]*inventory[[#This Row],['# Units]]</f>
        <v>348.40000000000003</v>
      </c>
      <c r="G720" s="8">
        <f>_xlfn.RANK.EQ(inventory[[#This Row],[Total Cost]],inventory[Total Cost],0)</f>
        <v>793</v>
      </c>
      <c r="H720" s="8">
        <f>SUMIFS(inventory['# Units],inventory[Rank],"&lt;="&amp;inventory[[#This Row],['#]])</f>
        <v>17742</v>
      </c>
      <c r="I720" s="9">
        <f>inventory[[#This Row],[c Units]]/MAX(inventory[c Units])</f>
        <v>0.21537303649032508</v>
      </c>
      <c r="J720" s="10">
        <f>SUMIFS(inventory[Total Cost],inventory[Rank],"&lt;="&amp;inventory[[#This Row],['#]])</f>
        <v>2431744.6999999969</v>
      </c>
      <c r="K720" s="9">
        <f>inventory[[#This Row],[c Cost]]/MAX(inventory[c Cost])</f>
        <v>0.91857347334587713</v>
      </c>
      <c r="L720" s="11" t="str">
        <f>IF(inventory[[#This Row],[c Units %]]&lt;=$O$7,$N$7,IF(inventory[[#This Row],[c Units %]]&lt;=$O$8,$N$8,$N$9))</f>
        <v>C</v>
      </c>
    </row>
    <row r="721" spans="2:12" x14ac:dyDescent="0.25">
      <c r="B721" s="1">
        <v>715</v>
      </c>
      <c r="C721" t="s">
        <v>715</v>
      </c>
      <c r="D721" s="2">
        <v>25.5</v>
      </c>
      <c r="E721" s="15">
        <v>15</v>
      </c>
      <c r="F721" s="14">
        <f>inventory[[#This Row],[Unit Cost]]*inventory[[#This Row],['# Units]]</f>
        <v>382.5</v>
      </c>
      <c r="G721" s="8">
        <f>_xlfn.RANK.EQ(inventory[[#This Row],[Total Cost]],inventory[Total Cost],0)</f>
        <v>758</v>
      </c>
      <c r="H721" s="8">
        <f>SUMIFS(inventory['# Units],inventory[Rank],"&lt;="&amp;inventory[[#This Row],['#]])</f>
        <v>17792</v>
      </c>
      <c r="I721" s="9">
        <f>inventory[[#This Row],[c Units]]/MAX(inventory[c Units])</f>
        <v>0.2159799946587681</v>
      </c>
      <c r="J721" s="10">
        <f>SUMIFS(inventory[Total Cost],inventory[Rank],"&lt;="&amp;inventory[[#This Row],['#]])</f>
        <v>2432169.6999999969</v>
      </c>
      <c r="K721" s="9">
        <f>inventory[[#This Row],[c Cost]]/MAX(inventory[c Cost])</f>
        <v>0.91873401393476872</v>
      </c>
      <c r="L721" s="11" t="str">
        <f>IF(inventory[[#This Row],[c Units %]]&lt;=$O$7,$N$7,IF(inventory[[#This Row],[c Units %]]&lt;=$O$8,$N$8,$N$9))</f>
        <v>C</v>
      </c>
    </row>
    <row r="722" spans="2:12" x14ac:dyDescent="0.25">
      <c r="B722" s="1">
        <v>716</v>
      </c>
      <c r="C722" t="s">
        <v>716</v>
      </c>
      <c r="D722" s="2">
        <v>25.4</v>
      </c>
      <c r="E722" s="15">
        <v>6</v>
      </c>
      <c r="F722" s="14">
        <f>inventory[[#This Row],[Unit Cost]]*inventory[[#This Row],['# Units]]</f>
        <v>152.39999999999998</v>
      </c>
      <c r="G722" s="8">
        <f>_xlfn.RANK.EQ(inventory[[#This Row],[Total Cost]],inventory[Total Cost],0)</f>
        <v>1136</v>
      </c>
      <c r="H722" s="8">
        <f>SUMIFS(inventory['# Units],inventory[Rank],"&lt;="&amp;inventory[[#This Row],['#]])</f>
        <v>17808</v>
      </c>
      <c r="I722" s="9">
        <f>inventory[[#This Row],[c Units]]/MAX(inventory[c Units])</f>
        <v>0.21617422127266989</v>
      </c>
      <c r="J722" s="10">
        <f>SUMIFS(inventory[Total Cost],inventory[Rank],"&lt;="&amp;inventory[[#This Row],['#]])</f>
        <v>2432593.6999999969</v>
      </c>
      <c r="K722" s="9">
        <f>inventory[[#This Row],[c Cost]]/MAX(inventory[c Cost])</f>
        <v>0.91889417678109819</v>
      </c>
      <c r="L722" s="11" t="str">
        <f>IF(inventory[[#This Row],[c Units %]]&lt;=$O$7,$N$7,IF(inventory[[#This Row],[c Units %]]&lt;=$O$8,$N$8,$N$9))</f>
        <v>C</v>
      </c>
    </row>
    <row r="723" spans="2:12" x14ac:dyDescent="0.25">
      <c r="B723" s="1">
        <v>717</v>
      </c>
      <c r="C723" t="s">
        <v>717</v>
      </c>
      <c r="D723" s="2">
        <v>26.5</v>
      </c>
      <c r="E723" s="15">
        <v>16</v>
      </c>
      <c r="F723" s="14">
        <f>inventory[[#This Row],[Unit Cost]]*inventory[[#This Row],['# Units]]</f>
        <v>424</v>
      </c>
      <c r="G723" s="8">
        <f>_xlfn.RANK.EQ(inventory[[#This Row],[Total Cost]],inventory[Total Cost],0)</f>
        <v>716</v>
      </c>
      <c r="H723" s="8">
        <f>SUMIFS(inventory['# Units],inventory[Rank],"&lt;="&amp;inventory[[#This Row],['#]])</f>
        <v>17828</v>
      </c>
      <c r="I723" s="9">
        <f>inventory[[#This Row],[c Units]]/MAX(inventory[c Units])</f>
        <v>0.21641700454004709</v>
      </c>
      <c r="J723" s="10">
        <f>SUMIFS(inventory[Total Cost],inventory[Rank],"&lt;="&amp;inventory[[#This Row],['#]])</f>
        <v>2433015.6999999969</v>
      </c>
      <c r="K723" s="9">
        <f>inventory[[#This Row],[c Cost]]/MAX(inventory[c Cost])</f>
        <v>0.91905358414230354</v>
      </c>
      <c r="L723" s="11" t="str">
        <f>IF(inventory[[#This Row],[c Units %]]&lt;=$O$7,$N$7,IF(inventory[[#This Row],[c Units %]]&lt;=$O$8,$N$8,$N$9))</f>
        <v>C</v>
      </c>
    </row>
    <row r="724" spans="2:12" x14ac:dyDescent="0.25">
      <c r="B724" s="1">
        <v>718</v>
      </c>
      <c r="C724" t="s">
        <v>718</v>
      </c>
      <c r="D724" s="2">
        <v>27.8</v>
      </c>
      <c r="E724" s="15">
        <v>29</v>
      </c>
      <c r="F724" s="14">
        <f>inventory[[#This Row],[Unit Cost]]*inventory[[#This Row],['# Units]]</f>
        <v>806.2</v>
      </c>
      <c r="G724" s="8">
        <f>_xlfn.RANK.EQ(inventory[[#This Row],[Total Cost]],inventory[Total Cost],0)</f>
        <v>513</v>
      </c>
      <c r="H724" s="8">
        <f>SUMIFS(inventory['# Units],inventory[Rank],"&lt;="&amp;inventory[[#This Row],['#]])</f>
        <v>17843</v>
      </c>
      <c r="I724" s="9">
        <f>inventory[[#This Row],[c Units]]/MAX(inventory[c Units])</f>
        <v>0.21659909199058</v>
      </c>
      <c r="J724" s="10">
        <f>SUMIFS(inventory[Total Cost],inventory[Rank],"&lt;="&amp;inventory[[#This Row],['#]])</f>
        <v>2433435.6999999969</v>
      </c>
      <c r="K724" s="9">
        <f>inventory[[#This Row],[c Cost]]/MAX(inventory[c Cost])</f>
        <v>0.91921223601838464</v>
      </c>
      <c r="L724" s="11" t="str">
        <f>IF(inventory[[#This Row],[c Units %]]&lt;=$O$7,$N$7,IF(inventory[[#This Row],[c Units %]]&lt;=$O$8,$N$8,$N$9))</f>
        <v>C</v>
      </c>
    </row>
    <row r="725" spans="2:12" x14ac:dyDescent="0.25">
      <c r="B725" s="1">
        <v>719</v>
      </c>
      <c r="C725" t="s">
        <v>719</v>
      </c>
      <c r="D725" s="2">
        <v>26.7</v>
      </c>
      <c r="E725" s="15">
        <v>17</v>
      </c>
      <c r="F725" s="14">
        <f>inventory[[#This Row],[Unit Cost]]*inventory[[#This Row],['# Units]]</f>
        <v>453.9</v>
      </c>
      <c r="G725" s="8">
        <f>_xlfn.RANK.EQ(inventory[[#This Row],[Total Cost]],inventory[Total Cost],0)</f>
        <v>693</v>
      </c>
      <c r="H725" s="8">
        <f>SUMIFS(inventory['# Units],inventory[Rank],"&lt;="&amp;inventory[[#This Row],['#]])</f>
        <v>17934</v>
      </c>
      <c r="I725" s="9">
        <f>inventory[[#This Row],[c Units]]/MAX(inventory[c Units])</f>
        <v>0.21770375585714632</v>
      </c>
      <c r="J725" s="10">
        <f>SUMIFS(inventory[Total Cost],inventory[Rank],"&lt;="&amp;inventory[[#This Row],['#]])</f>
        <v>2433854.299999997</v>
      </c>
      <c r="K725" s="9">
        <f>inventory[[#This Row],[c Cost]]/MAX(inventory[c Cost])</f>
        <v>0.91937035905487885</v>
      </c>
      <c r="L725" s="11" t="str">
        <f>IF(inventory[[#This Row],[c Units %]]&lt;=$O$7,$N$7,IF(inventory[[#This Row],[c Units %]]&lt;=$O$8,$N$8,$N$9))</f>
        <v>C</v>
      </c>
    </row>
    <row r="726" spans="2:12" x14ac:dyDescent="0.25">
      <c r="B726" s="1">
        <v>720</v>
      </c>
      <c r="C726" t="s">
        <v>720</v>
      </c>
      <c r="D726" s="2">
        <v>23.8</v>
      </c>
      <c r="E726" s="15">
        <v>13</v>
      </c>
      <c r="F726" s="14">
        <f>inventory[[#This Row],[Unit Cost]]*inventory[[#This Row],['# Units]]</f>
        <v>309.40000000000003</v>
      </c>
      <c r="G726" s="8">
        <f>_xlfn.RANK.EQ(inventory[[#This Row],[Total Cost]],inventory[Total Cost],0)</f>
        <v>845</v>
      </c>
      <c r="H726" s="8">
        <f>SUMIFS(inventory['# Units],inventory[Rank],"&lt;="&amp;inventory[[#This Row],['#]])</f>
        <v>17956</v>
      </c>
      <c r="I726" s="9">
        <f>inventory[[#This Row],[c Units]]/MAX(inventory[c Units])</f>
        <v>0.21797081745126126</v>
      </c>
      <c r="J726" s="10">
        <f>SUMIFS(inventory[Total Cost],inventory[Rank],"&lt;="&amp;inventory[[#This Row],['#]])</f>
        <v>2434270.0999999968</v>
      </c>
      <c r="K726" s="9">
        <f>inventory[[#This Row],[c Cost]]/MAX(inventory[c Cost])</f>
        <v>0.91952742441219903</v>
      </c>
      <c r="L726" s="11" t="str">
        <f>IF(inventory[[#This Row],[c Units %]]&lt;=$O$7,$N$7,IF(inventory[[#This Row],[c Units %]]&lt;=$O$8,$N$8,$N$9))</f>
        <v>C</v>
      </c>
    </row>
    <row r="727" spans="2:12" x14ac:dyDescent="0.25">
      <c r="B727" s="1">
        <v>721</v>
      </c>
      <c r="C727" t="s">
        <v>721</v>
      </c>
      <c r="D727" s="2">
        <v>25.1</v>
      </c>
      <c r="E727" s="15">
        <v>11</v>
      </c>
      <c r="F727" s="14">
        <f>inventory[[#This Row],[Unit Cost]]*inventory[[#This Row],['# Units]]</f>
        <v>276.10000000000002</v>
      </c>
      <c r="G727" s="8">
        <f>_xlfn.RANK.EQ(inventory[[#This Row],[Total Cost]],inventory[Total Cost],0)</f>
        <v>895</v>
      </c>
      <c r="H727" s="8">
        <f>SUMIFS(inventory['# Units],inventory[Rank],"&lt;="&amp;inventory[[#This Row],['#]])</f>
        <v>17967</v>
      </c>
      <c r="I727" s="9">
        <f>inventory[[#This Row],[c Units]]/MAX(inventory[c Units])</f>
        <v>0.21810434824831873</v>
      </c>
      <c r="J727" s="10">
        <f>SUMIFS(inventory[Total Cost],inventory[Rank],"&lt;="&amp;inventory[[#This Row],['#]])</f>
        <v>2434684.799999997</v>
      </c>
      <c r="K727" s="9">
        <f>inventory[[#This Row],[c Cost]]/MAX(inventory[c Cost])</f>
        <v>0.91968407425270104</v>
      </c>
      <c r="L727" s="11" t="str">
        <f>IF(inventory[[#This Row],[c Units %]]&lt;=$O$7,$N$7,IF(inventory[[#This Row],[c Units %]]&lt;=$O$8,$N$8,$N$9))</f>
        <v>C</v>
      </c>
    </row>
    <row r="728" spans="2:12" x14ac:dyDescent="0.25">
      <c r="B728" s="1">
        <v>722</v>
      </c>
      <c r="C728" t="s">
        <v>722</v>
      </c>
      <c r="D728" s="2">
        <v>26.1</v>
      </c>
      <c r="E728" s="15">
        <v>14</v>
      </c>
      <c r="F728" s="14">
        <f>inventory[[#This Row],[Unit Cost]]*inventory[[#This Row],['# Units]]</f>
        <v>365.40000000000003</v>
      </c>
      <c r="G728" s="8">
        <f>_xlfn.RANK.EQ(inventory[[#This Row],[Total Cost]],inventory[Total Cost],0)</f>
        <v>775</v>
      </c>
      <c r="H728" s="8">
        <f>SUMIFS(inventory['# Units],inventory[Rank],"&lt;="&amp;inventory[[#This Row],['#]])</f>
        <v>18110</v>
      </c>
      <c r="I728" s="9">
        <f>inventory[[#This Row],[c Units]]/MAX(inventory[c Units])</f>
        <v>0.21984024861006579</v>
      </c>
      <c r="J728" s="10">
        <f>SUMIFS(inventory[Total Cost],inventory[Rank],"&lt;="&amp;inventory[[#This Row],['#]])</f>
        <v>2435099.4999999972</v>
      </c>
      <c r="K728" s="9">
        <f>inventory[[#This Row],[c Cost]]/MAX(inventory[c Cost])</f>
        <v>0.91984072409320317</v>
      </c>
      <c r="L728" s="11" t="str">
        <f>IF(inventory[[#This Row],[c Units %]]&lt;=$O$7,$N$7,IF(inventory[[#This Row],[c Units %]]&lt;=$O$8,$N$8,$N$9))</f>
        <v>C</v>
      </c>
    </row>
    <row r="729" spans="2:12" x14ac:dyDescent="0.25">
      <c r="B729" s="1">
        <v>723</v>
      </c>
      <c r="C729" t="s">
        <v>723</v>
      </c>
      <c r="D729" s="2">
        <v>22.3</v>
      </c>
      <c r="E729" s="15">
        <v>5</v>
      </c>
      <c r="F729" s="14">
        <f>inventory[[#This Row],[Unit Cost]]*inventory[[#This Row],['# Units]]</f>
        <v>111.5</v>
      </c>
      <c r="G729" s="8">
        <f>_xlfn.RANK.EQ(inventory[[#This Row],[Total Cost]],inventory[Total Cost],0)</f>
        <v>1290</v>
      </c>
      <c r="H729" s="8">
        <f>SUMIFS(inventory['# Units],inventory[Rank],"&lt;="&amp;inventory[[#This Row],['#]])</f>
        <v>18131</v>
      </c>
      <c r="I729" s="9">
        <f>inventory[[#This Row],[c Units]]/MAX(inventory[c Units])</f>
        <v>0.22009517104081186</v>
      </c>
      <c r="J729" s="10">
        <f>SUMIFS(inventory[Total Cost],inventory[Rank],"&lt;="&amp;inventory[[#This Row],['#]])</f>
        <v>2435513.1999999974</v>
      </c>
      <c r="K729" s="9">
        <f>inventory[[#This Row],[c Cost]]/MAX(inventory[c Cost])</f>
        <v>0.91999699619114306</v>
      </c>
      <c r="L729" s="11" t="str">
        <f>IF(inventory[[#This Row],[c Units %]]&lt;=$O$7,$N$7,IF(inventory[[#This Row],[c Units %]]&lt;=$O$8,$N$8,$N$9))</f>
        <v>C</v>
      </c>
    </row>
    <row r="730" spans="2:12" x14ac:dyDescent="0.25">
      <c r="B730" s="1">
        <v>724</v>
      </c>
      <c r="C730" t="s">
        <v>724</v>
      </c>
      <c r="D730" s="2">
        <v>26.6</v>
      </c>
      <c r="E730" s="15">
        <v>36</v>
      </c>
      <c r="F730" s="14">
        <f>inventory[[#This Row],[Unit Cost]]*inventory[[#This Row],['# Units]]</f>
        <v>957.6</v>
      </c>
      <c r="G730" s="8">
        <f>_xlfn.RANK.EQ(inventory[[#This Row],[Total Cost]],inventory[Total Cost],0)</f>
        <v>473</v>
      </c>
      <c r="H730" s="8">
        <f>SUMIFS(inventory['# Units],inventory[Rank],"&lt;="&amp;inventory[[#This Row],['#]])</f>
        <v>18178</v>
      </c>
      <c r="I730" s="9">
        <f>inventory[[#This Row],[c Units]]/MAX(inventory[c Units])</f>
        <v>0.22066571171914831</v>
      </c>
      <c r="J730" s="10">
        <f>SUMIFS(inventory[Total Cost],inventory[Rank],"&lt;="&amp;inventory[[#This Row],['#]])</f>
        <v>2435926.7999999975</v>
      </c>
      <c r="K730" s="9">
        <f>inventory[[#This Row],[c Cost]]/MAX(inventory[c Cost])</f>
        <v>0.92015323051482678</v>
      </c>
      <c r="L730" s="11" t="str">
        <f>IF(inventory[[#This Row],[c Units %]]&lt;=$O$7,$N$7,IF(inventory[[#This Row],[c Units %]]&lt;=$O$8,$N$8,$N$9))</f>
        <v>C</v>
      </c>
    </row>
    <row r="731" spans="2:12" x14ac:dyDescent="0.25">
      <c r="B731" s="1">
        <v>725</v>
      </c>
      <c r="C731" t="s">
        <v>725</v>
      </c>
      <c r="D731" s="2">
        <v>25</v>
      </c>
      <c r="E731" s="15">
        <v>31</v>
      </c>
      <c r="F731" s="14">
        <f>inventory[[#This Row],[Unit Cost]]*inventory[[#This Row],['# Units]]</f>
        <v>775</v>
      </c>
      <c r="G731" s="8">
        <f>_xlfn.RANK.EQ(inventory[[#This Row],[Total Cost]],inventory[Total Cost],0)</f>
        <v>526</v>
      </c>
      <c r="H731" s="8">
        <f>SUMIFS(inventory['# Units],inventory[Rank],"&lt;="&amp;inventory[[#This Row],['#]])</f>
        <v>18204</v>
      </c>
      <c r="I731" s="9">
        <f>inventory[[#This Row],[c Units]]/MAX(inventory[c Units])</f>
        <v>0.22098132996673869</v>
      </c>
      <c r="J731" s="10">
        <f>SUMIFS(inventory[Total Cost],inventory[Rank],"&lt;="&amp;inventory[[#This Row],['#]])</f>
        <v>2436337.5999999973</v>
      </c>
      <c r="K731" s="9">
        <f>inventory[[#This Row],[c Cost]]/MAX(inventory[c Cost])</f>
        <v>0.92030840715933648</v>
      </c>
      <c r="L731" s="11" t="str">
        <f>IF(inventory[[#This Row],[c Units %]]&lt;=$O$7,$N$7,IF(inventory[[#This Row],[c Units %]]&lt;=$O$8,$N$8,$N$9))</f>
        <v>C</v>
      </c>
    </row>
    <row r="732" spans="2:12" x14ac:dyDescent="0.25">
      <c r="B732" s="1">
        <v>726</v>
      </c>
      <c r="C732" t="s">
        <v>726</v>
      </c>
      <c r="D732" s="2">
        <v>23.9</v>
      </c>
      <c r="E732" s="15">
        <v>14</v>
      </c>
      <c r="F732" s="14">
        <f>inventory[[#This Row],[Unit Cost]]*inventory[[#This Row],['# Units]]</f>
        <v>334.59999999999997</v>
      </c>
      <c r="G732" s="8">
        <f>_xlfn.RANK.EQ(inventory[[#This Row],[Total Cost]],inventory[Total Cost],0)</f>
        <v>809</v>
      </c>
      <c r="H732" s="8">
        <f>SUMIFS(inventory['# Units],inventory[Rank],"&lt;="&amp;inventory[[#This Row],['#]])</f>
        <v>18243</v>
      </c>
      <c r="I732" s="9">
        <f>inventory[[#This Row],[c Units]]/MAX(inventory[c Units])</f>
        <v>0.22145475733812425</v>
      </c>
      <c r="J732" s="10">
        <f>SUMIFS(inventory[Total Cost],inventory[Rank],"&lt;="&amp;inventory[[#This Row],['#]])</f>
        <v>2436747.0999999973</v>
      </c>
      <c r="K732" s="9">
        <f>inventory[[#This Row],[c Cost]]/MAX(inventory[c Cost])</f>
        <v>0.92046309273851556</v>
      </c>
      <c r="L732" s="11" t="str">
        <f>IF(inventory[[#This Row],[c Units %]]&lt;=$O$7,$N$7,IF(inventory[[#This Row],[c Units %]]&lt;=$O$8,$N$8,$N$9))</f>
        <v>C</v>
      </c>
    </row>
    <row r="733" spans="2:12" x14ac:dyDescent="0.25">
      <c r="B733" s="1">
        <v>727</v>
      </c>
      <c r="C733" t="s">
        <v>727</v>
      </c>
      <c r="D733" s="2">
        <v>22.3</v>
      </c>
      <c r="E733" s="15">
        <v>8</v>
      </c>
      <c r="F733" s="14">
        <f>inventory[[#This Row],[Unit Cost]]*inventory[[#This Row],['# Units]]</f>
        <v>178.4</v>
      </c>
      <c r="G733" s="8">
        <f>_xlfn.RANK.EQ(inventory[[#This Row],[Total Cost]],inventory[Total Cost],0)</f>
        <v>1070</v>
      </c>
      <c r="H733" s="8">
        <f>SUMIFS(inventory['# Units],inventory[Rank],"&lt;="&amp;inventory[[#This Row],['#]])</f>
        <v>18256</v>
      </c>
      <c r="I733" s="9">
        <f>inventory[[#This Row],[c Units]]/MAX(inventory[c Units])</f>
        <v>0.22161256646191946</v>
      </c>
      <c r="J733" s="10">
        <f>SUMIFS(inventory[Total Cost],inventory[Rank],"&lt;="&amp;inventory[[#This Row],['#]])</f>
        <v>2437155.2999999975</v>
      </c>
      <c r="K733" s="9">
        <f>inventory[[#This Row],[c Cost]]/MAX(inventory[c Cost])</f>
        <v>0.92061728725236402</v>
      </c>
      <c r="L733" s="11" t="str">
        <f>IF(inventory[[#This Row],[c Units %]]&lt;=$O$7,$N$7,IF(inventory[[#This Row],[c Units %]]&lt;=$O$8,$N$8,$N$9))</f>
        <v>C</v>
      </c>
    </row>
    <row r="734" spans="2:12" x14ac:dyDescent="0.25">
      <c r="B734" s="1">
        <v>728</v>
      </c>
      <c r="C734" t="s">
        <v>728</v>
      </c>
      <c r="D734" s="2">
        <v>21.4</v>
      </c>
      <c r="E734" s="15">
        <v>6</v>
      </c>
      <c r="F734" s="14">
        <f>inventory[[#This Row],[Unit Cost]]*inventory[[#This Row],['# Units]]</f>
        <v>128.39999999999998</v>
      </c>
      <c r="G734" s="8">
        <f>_xlfn.RANK.EQ(inventory[[#This Row],[Total Cost]],inventory[Total Cost],0)</f>
        <v>1209</v>
      </c>
      <c r="H734" s="8">
        <f>SUMIFS(inventory['# Units],inventory[Rank],"&lt;="&amp;inventory[[#This Row],['#]])</f>
        <v>18309</v>
      </c>
      <c r="I734" s="9">
        <f>inventory[[#This Row],[c Units]]/MAX(inventory[c Units])</f>
        <v>0.22225594212046906</v>
      </c>
      <c r="J734" s="10">
        <f>SUMIFS(inventory[Total Cost],inventory[Rank],"&lt;="&amp;inventory[[#This Row],['#]])</f>
        <v>2437563.3999999976</v>
      </c>
      <c r="K734" s="9">
        <f>inventory[[#This Row],[c Cost]]/MAX(inventory[c Cost])</f>
        <v>0.92077144399195621</v>
      </c>
      <c r="L734" s="11" t="str">
        <f>IF(inventory[[#This Row],[c Units %]]&lt;=$O$7,$N$7,IF(inventory[[#This Row],[c Units %]]&lt;=$O$8,$N$8,$N$9))</f>
        <v>C</v>
      </c>
    </row>
    <row r="735" spans="2:12" x14ac:dyDescent="0.25">
      <c r="B735" s="1">
        <v>729</v>
      </c>
      <c r="C735" t="s">
        <v>729</v>
      </c>
      <c r="D735" s="2">
        <v>25.7</v>
      </c>
      <c r="E735" s="15">
        <v>10</v>
      </c>
      <c r="F735" s="14">
        <f>inventory[[#This Row],[Unit Cost]]*inventory[[#This Row],['# Units]]</f>
        <v>257</v>
      </c>
      <c r="G735" s="8">
        <f>_xlfn.RANK.EQ(inventory[[#This Row],[Total Cost]],inventory[Total Cost],0)</f>
        <v>926</v>
      </c>
      <c r="H735" s="8">
        <f>SUMIFS(inventory['# Units],inventory[Rank],"&lt;="&amp;inventory[[#This Row],['#]])</f>
        <v>18345</v>
      </c>
      <c r="I735" s="9">
        <f>inventory[[#This Row],[c Units]]/MAX(inventory[c Units])</f>
        <v>0.22269295200174805</v>
      </c>
      <c r="J735" s="10">
        <f>SUMIFS(inventory[Total Cost],inventory[Rank],"&lt;="&amp;inventory[[#This Row],['#]])</f>
        <v>2437970.1999999974</v>
      </c>
      <c r="K735" s="9">
        <f>inventory[[#This Row],[c Cost]]/MAX(inventory[c Cost])</f>
        <v>0.92092510966621755</v>
      </c>
      <c r="L735" s="11" t="str">
        <f>IF(inventory[[#This Row],[c Units %]]&lt;=$O$7,$N$7,IF(inventory[[#This Row],[c Units %]]&lt;=$O$8,$N$8,$N$9))</f>
        <v>C</v>
      </c>
    </row>
    <row r="736" spans="2:12" x14ac:dyDescent="0.25">
      <c r="B736" s="1">
        <v>730</v>
      </c>
      <c r="C736" t="s">
        <v>730</v>
      </c>
      <c r="D736" s="2">
        <v>25.6</v>
      </c>
      <c r="E736" s="15">
        <v>20</v>
      </c>
      <c r="F736" s="14">
        <f>inventory[[#This Row],[Unit Cost]]*inventory[[#This Row],['# Units]]</f>
        <v>512</v>
      </c>
      <c r="G736" s="8">
        <f>_xlfn.RANK.EQ(inventory[[#This Row],[Total Cost]],inventory[Total Cost],0)</f>
        <v>643</v>
      </c>
      <c r="H736" s="8">
        <f>SUMIFS(inventory['# Units],inventory[Rank],"&lt;="&amp;inventory[[#This Row],['#]])</f>
        <v>18410</v>
      </c>
      <c r="I736" s="9">
        <f>inventory[[#This Row],[c Units]]/MAX(inventory[c Units])</f>
        <v>0.22348199762072399</v>
      </c>
      <c r="J736" s="10">
        <f>SUMIFS(inventory[Total Cost],inventory[Rank],"&lt;="&amp;inventory[[#This Row],['#]])</f>
        <v>2438782.1999999974</v>
      </c>
      <c r="K736" s="9">
        <f>inventory[[#This Row],[c Cost]]/MAX(inventory[c Cost])</f>
        <v>0.92123183662664099</v>
      </c>
      <c r="L736" s="11" t="str">
        <f>IF(inventory[[#This Row],[c Units %]]&lt;=$O$7,$N$7,IF(inventory[[#This Row],[c Units %]]&lt;=$O$8,$N$8,$N$9))</f>
        <v>C</v>
      </c>
    </row>
    <row r="737" spans="2:12" x14ac:dyDescent="0.25">
      <c r="B737" s="1">
        <v>731</v>
      </c>
      <c r="C737" t="s">
        <v>731</v>
      </c>
      <c r="D737" s="2">
        <v>22.2</v>
      </c>
      <c r="E737" s="15">
        <v>9</v>
      </c>
      <c r="F737" s="14">
        <f>inventory[[#This Row],[Unit Cost]]*inventory[[#This Row],['# Units]]</f>
        <v>199.79999999999998</v>
      </c>
      <c r="G737" s="8">
        <f>_xlfn.RANK.EQ(inventory[[#This Row],[Total Cost]],inventory[Total Cost],0)</f>
        <v>1027</v>
      </c>
      <c r="H737" s="8">
        <f>SUMIFS(inventory['# Units],inventory[Rank],"&lt;="&amp;inventory[[#This Row],['#]])</f>
        <v>18410</v>
      </c>
      <c r="I737" s="9">
        <f>inventory[[#This Row],[c Units]]/MAX(inventory[c Units])</f>
        <v>0.22348199762072399</v>
      </c>
      <c r="J737" s="10">
        <f>SUMIFS(inventory[Total Cost],inventory[Rank],"&lt;="&amp;inventory[[#This Row],['#]])</f>
        <v>2438782.1999999974</v>
      </c>
      <c r="K737" s="9">
        <f>inventory[[#This Row],[c Cost]]/MAX(inventory[c Cost])</f>
        <v>0.92123183662664099</v>
      </c>
      <c r="L737" s="11" t="str">
        <f>IF(inventory[[#This Row],[c Units %]]&lt;=$O$7,$N$7,IF(inventory[[#This Row],[c Units %]]&lt;=$O$8,$N$8,$N$9))</f>
        <v>C</v>
      </c>
    </row>
    <row r="738" spans="2:12" x14ac:dyDescent="0.25">
      <c r="B738" s="1">
        <v>732</v>
      </c>
      <c r="C738" t="s">
        <v>732</v>
      </c>
      <c r="D738" s="2">
        <v>21.7</v>
      </c>
      <c r="E738" s="15">
        <v>12</v>
      </c>
      <c r="F738" s="14">
        <f>inventory[[#This Row],[Unit Cost]]*inventory[[#This Row],['# Units]]</f>
        <v>260.39999999999998</v>
      </c>
      <c r="G738" s="8">
        <f>_xlfn.RANK.EQ(inventory[[#This Row],[Total Cost]],inventory[Total Cost],0)</f>
        <v>921</v>
      </c>
      <c r="H738" s="8">
        <f>SUMIFS(inventory['# Units],inventory[Rank],"&lt;="&amp;inventory[[#This Row],['#]])</f>
        <v>18425</v>
      </c>
      <c r="I738" s="9">
        <f>inventory[[#This Row],[c Units]]/MAX(inventory[c Units])</f>
        <v>0.2236640850712569</v>
      </c>
      <c r="J738" s="10">
        <f>SUMIFS(inventory[Total Cost],inventory[Rank],"&lt;="&amp;inventory[[#This Row],['#]])</f>
        <v>2439187.1999999974</v>
      </c>
      <c r="K738" s="9">
        <f>inventory[[#This Row],[c Cost]]/MAX(inventory[c Cost])</f>
        <v>0.92138482236429065</v>
      </c>
      <c r="L738" s="11" t="str">
        <f>IF(inventory[[#This Row],[c Units %]]&lt;=$O$7,$N$7,IF(inventory[[#This Row],[c Units %]]&lt;=$O$8,$N$8,$N$9))</f>
        <v>C</v>
      </c>
    </row>
    <row r="739" spans="2:12" x14ac:dyDescent="0.25">
      <c r="B739" s="1">
        <v>733</v>
      </c>
      <c r="C739" t="s">
        <v>733</v>
      </c>
      <c r="D739" s="2">
        <v>25.8</v>
      </c>
      <c r="E739" s="15">
        <v>18</v>
      </c>
      <c r="F739" s="14">
        <f>inventory[[#This Row],[Unit Cost]]*inventory[[#This Row],['# Units]]</f>
        <v>464.40000000000003</v>
      </c>
      <c r="G739" s="8">
        <f>_xlfn.RANK.EQ(inventory[[#This Row],[Total Cost]],inventory[Total Cost],0)</f>
        <v>678</v>
      </c>
      <c r="H739" s="8">
        <f>SUMIFS(inventory['# Units],inventory[Rank],"&lt;="&amp;inventory[[#This Row],['#]])</f>
        <v>18443</v>
      </c>
      <c r="I739" s="9">
        <f>inventory[[#This Row],[c Units]]/MAX(inventory[c Units])</f>
        <v>0.22388259001189639</v>
      </c>
      <c r="J739" s="10">
        <f>SUMIFS(inventory[Total Cost],inventory[Rank],"&lt;="&amp;inventory[[#This Row],['#]])</f>
        <v>2439590.3999999976</v>
      </c>
      <c r="K739" s="9">
        <f>inventory[[#This Row],[c Cost]]/MAX(inventory[c Cost])</f>
        <v>0.92153712816532851</v>
      </c>
      <c r="L739" s="11" t="str">
        <f>IF(inventory[[#This Row],[c Units %]]&lt;=$O$7,$N$7,IF(inventory[[#This Row],[c Units %]]&lt;=$O$8,$N$8,$N$9))</f>
        <v>C</v>
      </c>
    </row>
    <row r="740" spans="2:12" x14ac:dyDescent="0.25">
      <c r="B740" s="1">
        <v>734</v>
      </c>
      <c r="C740" t="s">
        <v>734</v>
      </c>
      <c r="D740" s="2">
        <v>23.9</v>
      </c>
      <c r="E740" s="15">
        <v>26</v>
      </c>
      <c r="F740" s="14">
        <f>inventory[[#This Row],[Unit Cost]]*inventory[[#This Row],['# Units]]</f>
        <v>621.4</v>
      </c>
      <c r="G740" s="8">
        <f>_xlfn.RANK.EQ(inventory[[#This Row],[Total Cost]],inventory[Total Cost],0)</f>
        <v>590</v>
      </c>
      <c r="H740" s="8">
        <f>SUMIFS(inventory['# Units],inventory[Rank],"&lt;="&amp;inventory[[#This Row],['#]])</f>
        <v>18582</v>
      </c>
      <c r="I740" s="9">
        <f>inventory[[#This Row],[c Units]]/MAX(inventory[c Units])</f>
        <v>0.22556993372016801</v>
      </c>
      <c r="J740" s="10">
        <f>SUMIFS(inventory[Total Cost],inventory[Rank],"&lt;="&amp;inventory[[#This Row],['#]])</f>
        <v>2439993.4999999977</v>
      </c>
      <c r="K740" s="9">
        <f>inventory[[#This Row],[c Cost]]/MAX(inventory[c Cost])</f>
        <v>0.92168939619211021</v>
      </c>
      <c r="L740" s="11" t="str">
        <f>IF(inventory[[#This Row],[c Units %]]&lt;=$O$7,$N$7,IF(inventory[[#This Row],[c Units %]]&lt;=$O$8,$N$8,$N$9))</f>
        <v>C</v>
      </c>
    </row>
    <row r="741" spans="2:12" x14ac:dyDescent="0.25">
      <c r="B741" s="1">
        <v>735</v>
      </c>
      <c r="C741" t="s">
        <v>735</v>
      </c>
      <c r="D741" s="2">
        <v>24.4</v>
      </c>
      <c r="E741" s="15">
        <v>34</v>
      </c>
      <c r="F741" s="14">
        <f>inventory[[#This Row],[Unit Cost]]*inventory[[#This Row],['# Units]]</f>
        <v>829.59999999999991</v>
      </c>
      <c r="G741" s="8">
        <f>_xlfn.RANK.EQ(inventory[[#This Row],[Total Cost]],inventory[Total Cost],0)</f>
        <v>505</v>
      </c>
      <c r="H741" s="8">
        <f>SUMIFS(inventory['# Units],inventory[Rank],"&lt;="&amp;inventory[[#This Row],['#]])</f>
        <v>18633</v>
      </c>
      <c r="I741" s="9">
        <f>inventory[[#This Row],[c Units]]/MAX(inventory[c Units])</f>
        <v>0.22618903105197991</v>
      </c>
      <c r="J741" s="10">
        <f>SUMIFS(inventory[Total Cost],inventory[Rank],"&lt;="&amp;inventory[[#This Row],['#]])</f>
        <v>2440396.3999999976</v>
      </c>
      <c r="K741" s="9">
        <f>inventory[[#This Row],[c Cost]]/MAX(inventory[c Cost])</f>
        <v>0.92184158867037935</v>
      </c>
      <c r="L741" s="11" t="str">
        <f>IF(inventory[[#This Row],[c Units %]]&lt;=$O$7,$N$7,IF(inventory[[#This Row],[c Units %]]&lt;=$O$8,$N$8,$N$9))</f>
        <v>C</v>
      </c>
    </row>
    <row r="742" spans="2:12" x14ac:dyDescent="0.25">
      <c r="B742" s="1">
        <v>736</v>
      </c>
      <c r="C742" t="s">
        <v>736</v>
      </c>
      <c r="D742" s="2">
        <v>18.8</v>
      </c>
      <c r="E742" s="15">
        <v>1</v>
      </c>
      <c r="F742" s="14">
        <f>inventory[[#This Row],[Unit Cost]]*inventory[[#This Row],['# Units]]</f>
        <v>18.8</v>
      </c>
      <c r="G742" s="8">
        <f>_xlfn.RANK.EQ(inventory[[#This Row],[Total Cost]],inventory[Total Cost],0)</f>
        <v>2769</v>
      </c>
      <c r="H742" s="8">
        <f>SUMIFS(inventory['# Units],inventory[Rank],"&lt;="&amp;inventory[[#This Row],['#]])</f>
        <v>18644</v>
      </c>
      <c r="I742" s="9">
        <f>inventory[[#This Row],[c Units]]/MAX(inventory[c Units])</f>
        <v>0.22632256184903737</v>
      </c>
      <c r="J742" s="10">
        <f>SUMIFS(inventory[Total Cost],inventory[Rank],"&lt;="&amp;inventory[[#This Row],['#]])</f>
        <v>2440798.9999999977</v>
      </c>
      <c r="K742" s="9">
        <f>inventory[[#This Row],[c Cost]]/MAX(inventory[c Cost])</f>
        <v>0.92199366782587999</v>
      </c>
      <c r="L742" s="11" t="str">
        <f>IF(inventory[[#This Row],[c Units %]]&lt;=$O$7,$N$7,IF(inventory[[#This Row],[c Units %]]&lt;=$O$8,$N$8,$N$9))</f>
        <v>C</v>
      </c>
    </row>
    <row r="743" spans="2:12" x14ac:dyDescent="0.25">
      <c r="B743" s="1">
        <v>737</v>
      </c>
      <c r="C743" t="s">
        <v>737</v>
      </c>
      <c r="D743" s="2">
        <v>25.5</v>
      </c>
      <c r="E743" s="15">
        <v>42</v>
      </c>
      <c r="F743" s="14">
        <f>inventory[[#This Row],[Unit Cost]]*inventory[[#This Row],['# Units]]</f>
        <v>1071</v>
      </c>
      <c r="G743" s="8">
        <f>_xlfn.RANK.EQ(inventory[[#This Row],[Total Cost]],inventory[Total Cost],0)</f>
        <v>444</v>
      </c>
      <c r="H743" s="8">
        <f>SUMIFS(inventory['# Units],inventory[Rank],"&lt;="&amp;inventory[[#This Row],['#]])</f>
        <v>18659</v>
      </c>
      <c r="I743" s="9">
        <f>inventory[[#This Row],[c Units]]/MAX(inventory[c Units])</f>
        <v>0.22650464929957026</v>
      </c>
      <c r="J743" s="10">
        <f>SUMIFS(inventory[Total Cost],inventory[Rank],"&lt;="&amp;inventory[[#This Row],['#]])</f>
        <v>2441200.9999999977</v>
      </c>
      <c r="K743" s="9">
        <f>inventory[[#This Row],[c Cost]]/MAX(inventory[c Cost])</f>
        <v>0.9221455203358434</v>
      </c>
      <c r="L743" s="11" t="str">
        <f>IF(inventory[[#This Row],[c Units %]]&lt;=$O$7,$N$7,IF(inventory[[#This Row],[c Units %]]&lt;=$O$8,$N$8,$N$9))</f>
        <v>C</v>
      </c>
    </row>
    <row r="744" spans="2:12" x14ac:dyDescent="0.25">
      <c r="B744" s="1">
        <v>738</v>
      </c>
      <c r="C744" t="s">
        <v>738</v>
      </c>
      <c r="D744" s="2">
        <v>21.1</v>
      </c>
      <c r="E744" s="15">
        <v>14</v>
      </c>
      <c r="F744" s="14">
        <f>inventory[[#This Row],[Unit Cost]]*inventory[[#This Row],['# Units]]</f>
        <v>295.40000000000003</v>
      </c>
      <c r="G744" s="8">
        <f>_xlfn.RANK.EQ(inventory[[#This Row],[Total Cost]],inventory[Total Cost],0)</f>
        <v>866</v>
      </c>
      <c r="H744" s="8">
        <f>SUMIFS(inventory['# Units],inventory[Rank],"&lt;="&amp;inventory[[#This Row],['#]])</f>
        <v>18676</v>
      </c>
      <c r="I744" s="9">
        <f>inventory[[#This Row],[c Units]]/MAX(inventory[c Units])</f>
        <v>0.22671101507684091</v>
      </c>
      <c r="J744" s="10">
        <f>SUMIFS(inventory[Total Cost],inventory[Rank],"&lt;="&amp;inventory[[#This Row],['#]])</f>
        <v>2441602.1999999979</v>
      </c>
      <c r="K744" s="9">
        <f>inventory[[#This Row],[c Cost]]/MAX(inventory[c Cost])</f>
        <v>0.92229707065175703</v>
      </c>
      <c r="L744" s="11" t="str">
        <f>IF(inventory[[#This Row],[c Units %]]&lt;=$O$7,$N$7,IF(inventory[[#This Row],[c Units %]]&lt;=$O$8,$N$8,$N$9))</f>
        <v>C</v>
      </c>
    </row>
    <row r="745" spans="2:12" x14ac:dyDescent="0.25">
      <c r="B745" s="1">
        <v>739</v>
      </c>
      <c r="C745" t="s">
        <v>739</v>
      </c>
      <c r="D745" s="2">
        <v>24.5</v>
      </c>
      <c r="E745" s="15">
        <v>12</v>
      </c>
      <c r="F745" s="14">
        <f>inventory[[#This Row],[Unit Cost]]*inventory[[#This Row],['# Units]]</f>
        <v>294</v>
      </c>
      <c r="G745" s="8">
        <f>_xlfn.RANK.EQ(inventory[[#This Row],[Total Cost]],inventory[Total Cost],0)</f>
        <v>868</v>
      </c>
      <c r="H745" s="8">
        <f>SUMIFS(inventory['# Units],inventory[Rank],"&lt;="&amp;inventory[[#This Row],['#]])</f>
        <v>18696</v>
      </c>
      <c r="I745" s="9">
        <f>inventory[[#This Row],[c Units]]/MAX(inventory[c Units])</f>
        <v>0.22695379834421811</v>
      </c>
      <c r="J745" s="10">
        <f>SUMIFS(inventory[Total Cost],inventory[Rank],"&lt;="&amp;inventory[[#This Row],['#]])</f>
        <v>2442002.1999999979</v>
      </c>
      <c r="K745" s="9">
        <f>inventory[[#This Row],[c Cost]]/MAX(inventory[c Cost])</f>
        <v>0.92244816767659621</v>
      </c>
      <c r="L745" s="11" t="str">
        <f>IF(inventory[[#This Row],[c Units %]]&lt;=$O$7,$N$7,IF(inventory[[#This Row],[c Units %]]&lt;=$O$8,$N$8,$N$9))</f>
        <v>C</v>
      </c>
    </row>
    <row r="746" spans="2:12" x14ac:dyDescent="0.25">
      <c r="B746" s="1">
        <v>740</v>
      </c>
      <c r="C746" t="s">
        <v>740</v>
      </c>
      <c r="D746" s="2">
        <v>24.1</v>
      </c>
      <c r="E746" s="15">
        <v>20</v>
      </c>
      <c r="F746" s="14">
        <f>inventory[[#This Row],[Unit Cost]]*inventory[[#This Row],['# Units]]</f>
        <v>482</v>
      </c>
      <c r="G746" s="8">
        <f>_xlfn.RANK.EQ(inventory[[#This Row],[Total Cost]],inventory[Total Cost],0)</f>
        <v>668</v>
      </c>
      <c r="H746" s="8">
        <f>SUMIFS(inventory['# Units],inventory[Rank],"&lt;="&amp;inventory[[#This Row],['#]])</f>
        <v>18750</v>
      </c>
      <c r="I746" s="9">
        <f>inventory[[#This Row],[c Units]]/MAX(inventory[c Units])</f>
        <v>0.22760931316613658</v>
      </c>
      <c r="J746" s="10">
        <f>SUMIFS(inventory[Total Cost],inventory[Rank],"&lt;="&amp;inventory[[#This Row],['#]])</f>
        <v>2442401.799999998</v>
      </c>
      <c r="K746" s="9">
        <f>inventory[[#This Row],[c Cost]]/MAX(inventory[c Cost])</f>
        <v>0.9225991136044106</v>
      </c>
      <c r="L746" s="11" t="str">
        <f>IF(inventory[[#This Row],[c Units %]]&lt;=$O$7,$N$7,IF(inventory[[#This Row],[c Units %]]&lt;=$O$8,$N$8,$N$9))</f>
        <v>C</v>
      </c>
    </row>
    <row r="747" spans="2:12" x14ac:dyDescent="0.25">
      <c r="B747" s="1">
        <v>741</v>
      </c>
      <c r="C747" t="s">
        <v>741</v>
      </c>
      <c r="D747" s="2">
        <v>23.9</v>
      </c>
      <c r="E747" s="15">
        <v>13</v>
      </c>
      <c r="F747" s="14">
        <f>inventory[[#This Row],[Unit Cost]]*inventory[[#This Row],['# Units]]</f>
        <v>310.7</v>
      </c>
      <c r="G747" s="8">
        <f>_xlfn.RANK.EQ(inventory[[#This Row],[Total Cost]],inventory[Total Cost],0)</f>
        <v>842</v>
      </c>
      <c r="H747" s="8">
        <f>SUMIFS(inventory['# Units],inventory[Rank],"&lt;="&amp;inventory[[#This Row],['#]])</f>
        <v>18786</v>
      </c>
      <c r="I747" s="9">
        <f>inventory[[#This Row],[c Units]]/MAX(inventory[c Units])</f>
        <v>0.22804632304741557</v>
      </c>
      <c r="J747" s="10">
        <f>SUMIFS(inventory[Total Cost],inventory[Rank],"&lt;="&amp;inventory[[#This Row],['#]])</f>
        <v>2442801.399999998</v>
      </c>
      <c r="K747" s="9">
        <f>inventory[[#This Row],[c Cost]]/MAX(inventory[c Cost])</f>
        <v>0.92275005953222489</v>
      </c>
      <c r="L747" s="11" t="str">
        <f>IF(inventory[[#This Row],[c Units %]]&lt;=$O$7,$N$7,IF(inventory[[#This Row],[c Units %]]&lt;=$O$8,$N$8,$N$9))</f>
        <v>C</v>
      </c>
    </row>
    <row r="748" spans="2:12" x14ac:dyDescent="0.25">
      <c r="B748" s="1">
        <v>742</v>
      </c>
      <c r="C748" t="s">
        <v>742</v>
      </c>
      <c r="D748" s="2">
        <v>23.8</v>
      </c>
      <c r="E748" s="15">
        <v>11</v>
      </c>
      <c r="F748" s="14">
        <f>inventory[[#This Row],[Unit Cost]]*inventory[[#This Row],['# Units]]</f>
        <v>261.8</v>
      </c>
      <c r="G748" s="8">
        <f>_xlfn.RANK.EQ(inventory[[#This Row],[Total Cost]],inventory[Total Cost],0)</f>
        <v>920</v>
      </c>
      <c r="H748" s="8">
        <f>SUMIFS(inventory['# Units],inventory[Rank],"&lt;="&amp;inventory[[#This Row],['#]])</f>
        <v>18830</v>
      </c>
      <c r="I748" s="9">
        <f>inventory[[#This Row],[c Units]]/MAX(inventory[c Units])</f>
        <v>0.22858044623564544</v>
      </c>
      <c r="J748" s="10">
        <f>SUMIFS(inventory[Total Cost],inventory[Rank],"&lt;="&amp;inventory[[#This Row],['#]])</f>
        <v>2443596.9999999977</v>
      </c>
      <c r="K748" s="9">
        <f>inventory[[#This Row],[c Cost]]/MAX(inventory[c Cost])</f>
        <v>0.92305059151462987</v>
      </c>
      <c r="L748" s="11" t="str">
        <f>IF(inventory[[#This Row],[c Units %]]&lt;=$O$7,$N$7,IF(inventory[[#This Row],[c Units %]]&lt;=$O$8,$N$8,$N$9))</f>
        <v>C</v>
      </c>
    </row>
    <row r="749" spans="2:12" x14ac:dyDescent="0.25">
      <c r="B749" s="1">
        <v>743</v>
      </c>
      <c r="C749" t="s">
        <v>743</v>
      </c>
      <c r="D749" s="2">
        <v>22.4</v>
      </c>
      <c r="E749" s="15">
        <v>18</v>
      </c>
      <c r="F749" s="14">
        <f>inventory[[#This Row],[Unit Cost]]*inventory[[#This Row],['# Units]]</f>
        <v>403.2</v>
      </c>
      <c r="G749" s="8">
        <f>_xlfn.RANK.EQ(inventory[[#This Row],[Total Cost]],inventory[Total Cost],0)</f>
        <v>733</v>
      </c>
      <c r="H749" s="8">
        <f>SUMIFS(inventory['# Units],inventory[Rank],"&lt;="&amp;inventory[[#This Row],['#]])</f>
        <v>18830</v>
      </c>
      <c r="I749" s="9">
        <f>inventory[[#This Row],[c Units]]/MAX(inventory[c Units])</f>
        <v>0.22858044623564544</v>
      </c>
      <c r="J749" s="10">
        <f>SUMIFS(inventory[Total Cost],inventory[Rank],"&lt;="&amp;inventory[[#This Row],['#]])</f>
        <v>2443596.9999999977</v>
      </c>
      <c r="K749" s="9">
        <f>inventory[[#This Row],[c Cost]]/MAX(inventory[c Cost])</f>
        <v>0.92305059151462987</v>
      </c>
      <c r="L749" s="11" t="str">
        <f>IF(inventory[[#This Row],[c Units %]]&lt;=$O$7,$N$7,IF(inventory[[#This Row],[c Units %]]&lt;=$O$8,$N$8,$N$9))</f>
        <v>C</v>
      </c>
    </row>
    <row r="750" spans="2:12" x14ac:dyDescent="0.25">
      <c r="B750" s="1">
        <v>744</v>
      </c>
      <c r="C750" t="s">
        <v>744</v>
      </c>
      <c r="D750" s="2">
        <v>25.5</v>
      </c>
      <c r="E750" s="15">
        <v>10</v>
      </c>
      <c r="F750" s="14">
        <f>inventory[[#This Row],[Unit Cost]]*inventory[[#This Row],['# Units]]</f>
        <v>255</v>
      </c>
      <c r="G750" s="8">
        <f>_xlfn.RANK.EQ(inventory[[#This Row],[Total Cost]],inventory[Total Cost],0)</f>
        <v>931</v>
      </c>
      <c r="H750" s="8">
        <f>SUMIFS(inventory['# Units],inventory[Rank],"&lt;="&amp;inventory[[#This Row],['#]])</f>
        <v>18837</v>
      </c>
      <c r="I750" s="9">
        <f>inventory[[#This Row],[c Units]]/MAX(inventory[c Units])</f>
        <v>0.22866542037922746</v>
      </c>
      <c r="J750" s="10">
        <f>SUMIFS(inventory[Total Cost],inventory[Rank],"&lt;="&amp;inventory[[#This Row],['#]])</f>
        <v>2443993.8999999976</v>
      </c>
      <c r="K750" s="9">
        <f>inventory[[#This Row],[c Cost]]/MAX(inventory[c Cost])</f>
        <v>0.92320051753752641</v>
      </c>
      <c r="L750" s="11" t="str">
        <f>IF(inventory[[#This Row],[c Units %]]&lt;=$O$7,$N$7,IF(inventory[[#This Row],[c Units %]]&lt;=$O$8,$N$8,$N$9))</f>
        <v>C</v>
      </c>
    </row>
    <row r="751" spans="2:12" x14ac:dyDescent="0.25">
      <c r="B751" s="1">
        <v>745</v>
      </c>
      <c r="C751" t="s">
        <v>745</v>
      </c>
      <c r="D751" s="2">
        <v>23.9</v>
      </c>
      <c r="E751" s="15">
        <v>12</v>
      </c>
      <c r="F751" s="14">
        <f>inventory[[#This Row],[Unit Cost]]*inventory[[#This Row],['# Units]]</f>
        <v>286.79999999999995</v>
      </c>
      <c r="G751" s="8">
        <f>_xlfn.RANK.EQ(inventory[[#This Row],[Total Cost]],inventory[Total Cost],0)</f>
        <v>883</v>
      </c>
      <c r="H751" s="8">
        <f>SUMIFS(inventory['# Units],inventory[Rank],"&lt;="&amp;inventory[[#This Row],['#]])</f>
        <v>18884</v>
      </c>
      <c r="I751" s="9">
        <f>inventory[[#This Row],[c Units]]/MAX(inventory[c Units])</f>
        <v>0.22923596105756391</v>
      </c>
      <c r="J751" s="10">
        <f>SUMIFS(inventory[Total Cost],inventory[Rank],"&lt;="&amp;inventory[[#This Row],['#]])</f>
        <v>2444388.6999999974</v>
      </c>
      <c r="K751" s="9">
        <f>inventory[[#This Row],[c Cost]]/MAX(inventory[c Cost])</f>
        <v>0.92334965030104255</v>
      </c>
      <c r="L751" s="11" t="str">
        <f>IF(inventory[[#This Row],[c Units %]]&lt;=$O$7,$N$7,IF(inventory[[#This Row],[c Units %]]&lt;=$O$8,$N$8,$N$9))</f>
        <v>C</v>
      </c>
    </row>
    <row r="752" spans="2:12" x14ac:dyDescent="0.25">
      <c r="B752" s="1">
        <v>746</v>
      </c>
      <c r="C752" t="s">
        <v>746</v>
      </c>
      <c r="D752" s="2">
        <v>19.399999999999999</v>
      </c>
      <c r="E752" s="15">
        <v>9</v>
      </c>
      <c r="F752" s="14">
        <f>inventory[[#This Row],[Unit Cost]]*inventory[[#This Row],['# Units]]</f>
        <v>174.6</v>
      </c>
      <c r="G752" s="8">
        <f>_xlfn.RANK.EQ(inventory[[#This Row],[Total Cost]],inventory[Total Cost],0)</f>
        <v>1080</v>
      </c>
      <c r="H752" s="8">
        <f>SUMIFS(inventory['# Units],inventory[Rank],"&lt;="&amp;inventory[[#This Row],['#]])</f>
        <v>18902</v>
      </c>
      <c r="I752" s="9">
        <f>inventory[[#This Row],[c Units]]/MAX(inventory[c Units])</f>
        <v>0.22945446599820341</v>
      </c>
      <c r="J752" s="10">
        <f>SUMIFS(inventory[Total Cost],inventory[Rank],"&lt;="&amp;inventory[[#This Row],['#]])</f>
        <v>2444782.8999999976</v>
      </c>
      <c r="K752" s="9">
        <f>inventory[[#This Row],[c Cost]]/MAX(inventory[c Cost])</f>
        <v>0.92349855641902168</v>
      </c>
      <c r="L752" s="11" t="str">
        <f>IF(inventory[[#This Row],[c Units %]]&lt;=$O$7,$N$7,IF(inventory[[#This Row],[c Units %]]&lt;=$O$8,$N$8,$N$9))</f>
        <v>C</v>
      </c>
    </row>
    <row r="753" spans="2:12" x14ac:dyDescent="0.25">
      <c r="B753" s="1">
        <v>747</v>
      </c>
      <c r="C753" t="s">
        <v>747</v>
      </c>
      <c r="D753" s="2">
        <v>23.6</v>
      </c>
      <c r="E753" s="15">
        <v>11</v>
      </c>
      <c r="F753" s="14">
        <f>inventory[[#This Row],[Unit Cost]]*inventory[[#This Row],['# Units]]</f>
        <v>259.60000000000002</v>
      </c>
      <c r="G753" s="8">
        <f>_xlfn.RANK.EQ(inventory[[#This Row],[Total Cost]],inventory[Total Cost],0)</f>
        <v>922</v>
      </c>
      <c r="H753" s="8">
        <f>SUMIFS(inventory['# Units],inventory[Rank],"&lt;="&amp;inventory[[#This Row],['#]])</f>
        <v>18918</v>
      </c>
      <c r="I753" s="9">
        <f>inventory[[#This Row],[c Units]]/MAX(inventory[c Units])</f>
        <v>0.22964869261210519</v>
      </c>
      <c r="J753" s="10">
        <f>SUMIFS(inventory[Total Cost],inventory[Rank],"&lt;="&amp;inventory[[#This Row],['#]])</f>
        <v>2445176.4999999977</v>
      </c>
      <c r="K753" s="9">
        <f>inventory[[#This Row],[c Cost]]/MAX(inventory[c Cost])</f>
        <v>0.92364723589146336</v>
      </c>
      <c r="L753" s="11" t="str">
        <f>IF(inventory[[#This Row],[c Units %]]&lt;=$O$7,$N$7,IF(inventory[[#This Row],[c Units %]]&lt;=$O$8,$N$8,$N$9))</f>
        <v>C</v>
      </c>
    </row>
    <row r="754" spans="2:12" x14ac:dyDescent="0.25">
      <c r="B754" s="1">
        <v>748</v>
      </c>
      <c r="C754" t="s">
        <v>748</v>
      </c>
      <c r="D754" s="2">
        <v>0.1</v>
      </c>
      <c r="E754" s="15">
        <v>6</v>
      </c>
      <c r="F754" s="14">
        <f>inventory[[#This Row],[Unit Cost]]*inventory[[#This Row],['# Units]]</f>
        <v>0.60000000000000009</v>
      </c>
      <c r="G754" s="8">
        <f>_xlfn.RANK.EQ(inventory[[#This Row],[Total Cost]],inventory[Total Cost],0)</f>
        <v>4582</v>
      </c>
      <c r="H754" s="8">
        <f>SUMIFS(inventory['# Units],inventory[Rank],"&lt;="&amp;inventory[[#This Row],['#]])</f>
        <v>18975</v>
      </c>
      <c r="I754" s="9">
        <f>inventory[[#This Row],[c Units]]/MAX(inventory[c Units])</f>
        <v>0.23034062492413024</v>
      </c>
      <c r="J754" s="10">
        <f>SUMIFS(inventory[Total Cost],inventory[Rank],"&lt;="&amp;inventory[[#This Row],['#]])</f>
        <v>2445569.7999999975</v>
      </c>
      <c r="K754" s="9">
        <f>inventory[[#This Row],[c Cost]]/MAX(inventory[c Cost])</f>
        <v>0.92379580204113643</v>
      </c>
      <c r="L754" s="11" t="str">
        <f>IF(inventory[[#This Row],[c Units %]]&lt;=$O$7,$N$7,IF(inventory[[#This Row],[c Units %]]&lt;=$O$8,$N$8,$N$9))</f>
        <v>C</v>
      </c>
    </row>
    <row r="755" spans="2:12" x14ac:dyDescent="0.25">
      <c r="B755" s="1">
        <v>749</v>
      </c>
      <c r="C755" t="s">
        <v>749</v>
      </c>
      <c r="D755" s="2">
        <v>21.1</v>
      </c>
      <c r="E755" s="15">
        <v>9</v>
      </c>
      <c r="F755" s="14">
        <f>inventory[[#This Row],[Unit Cost]]*inventory[[#This Row],['# Units]]</f>
        <v>189.9</v>
      </c>
      <c r="G755" s="8">
        <f>_xlfn.RANK.EQ(inventory[[#This Row],[Total Cost]],inventory[Total Cost],0)</f>
        <v>1046</v>
      </c>
      <c r="H755" s="8">
        <f>SUMIFS(inventory['# Units],inventory[Rank],"&lt;="&amp;inventory[[#This Row],['#]])</f>
        <v>18981</v>
      </c>
      <c r="I755" s="9">
        <f>inventory[[#This Row],[c Units]]/MAX(inventory[c Units])</f>
        <v>0.23041345990434339</v>
      </c>
      <c r="J755" s="10">
        <f>SUMIFS(inventory[Total Cost],inventory[Rank],"&lt;="&amp;inventory[[#This Row],['#]])</f>
        <v>2445962.7999999975</v>
      </c>
      <c r="K755" s="9">
        <f>inventory[[#This Row],[c Cost]]/MAX(inventory[c Cost])</f>
        <v>0.92394425486804088</v>
      </c>
      <c r="L755" s="11" t="str">
        <f>IF(inventory[[#This Row],[c Units %]]&lt;=$O$7,$N$7,IF(inventory[[#This Row],[c Units %]]&lt;=$O$8,$N$8,$N$9))</f>
        <v>C</v>
      </c>
    </row>
    <row r="756" spans="2:12" x14ac:dyDescent="0.25">
      <c r="B756" s="1">
        <v>750</v>
      </c>
      <c r="C756" t="s">
        <v>750</v>
      </c>
      <c r="D756" s="2">
        <v>25</v>
      </c>
      <c r="E756" s="15">
        <v>38</v>
      </c>
      <c r="F756" s="14">
        <f>inventory[[#This Row],[Unit Cost]]*inventory[[#This Row],['# Units]]</f>
        <v>950</v>
      </c>
      <c r="G756" s="8">
        <f>_xlfn.RANK.EQ(inventory[[#This Row],[Total Cost]],inventory[Total Cost],0)</f>
        <v>475</v>
      </c>
      <c r="H756" s="8">
        <f>SUMIFS(inventory['# Units],inventory[Rank],"&lt;="&amp;inventory[[#This Row],['#]])</f>
        <v>18990</v>
      </c>
      <c r="I756" s="9">
        <f>inventory[[#This Row],[c Units]]/MAX(inventory[c Units])</f>
        <v>0.23052271237466312</v>
      </c>
      <c r="J756" s="10">
        <f>SUMIFS(inventory[Total Cost],inventory[Rank],"&lt;="&amp;inventory[[#This Row],['#]])</f>
        <v>2446355.1999999974</v>
      </c>
      <c r="K756" s="9">
        <f>inventory[[#This Row],[c Cost]]/MAX(inventory[c Cost])</f>
        <v>0.924092481049408</v>
      </c>
      <c r="L756" s="11" t="str">
        <f>IF(inventory[[#This Row],[c Units %]]&lt;=$O$7,$N$7,IF(inventory[[#This Row],[c Units %]]&lt;=$O$8,$N$8,$N$9))</f>
        <v>C</v>
      </c>
    </row>
    <row r="757" spans="2:12" x14ac:dyDescent="0.25">
      <c r="B757" s="1">
        <v>751</v>
      </c>
      <c r="C757" t="s">
        <v>751</v>
      </c>
      <c r="D757" s="2">
        <v>24.3</v>
      </c>
      <c r="E757" s="15">
        <v>26</v>
      </c>
      <c r="F757" s="14">
        <f>inventory[[#This Row],[Unit Cost]]*inventory[[#This Row],['# Units]]</f>
        <v>631.80000000000007</v>
      </c>
      <c r="G757" s="8">
        <f>_xlfn.RANK.EQ(inventory[[#This Row],[Total Cost]],inventory[Total Cost],0)</f>
        <v>582</v>
      </c>
      <c r="H757" s="8">
        <f>SUMIFS(inventory['# Units],inventory[Rank],"&lt;="&amp;inventory[[#This Row],['#]])</f>
        <v>19051</v>
      </c>
      <c r="I757" s="9">
        <f>inventory[[#This Row],[c Units]]/MAX(inventory[c Units])</f>
        <v>0.23126320134016365</v>
      </c>
      <c r="J757" s="10">
        <f>SUMIFS(inventory[Total Cost],inventory[Rank],"&lt;="&amp;inventory[[#This Row],['#]])</f>
        <v>2446745.5999999973</v>
      </c>
      <c r="K757" s="9">
        <f>inventory[[#This Row],[c Cost]]/MAX(inventory[c Cost])</f>
        <v>0.92423995174565099</v>
      </c>
      <c r="L757" s="11" t="str">
        <f>IF(inventory[[#This Row],[c Units %]]&lt;=$O$7,$N$7,IF(inventory[[#This Row],[c Units %]]&lt;=$O$8,$N$8,$N$9))</f>
        <v>C</v>
      </c>
    </row>
    <row r="758" spans="2:12" x14ac:dyDescent="0.25">
      <c r="B758" s="1">
        <v>752</v>
      </c>
      <c r="C758" t="s">
        <v>752</v>
      </c>
      <c r="D758" s="2">
        <v>16.8</v>
      </c>
      <c r="E758" s="15">
        <v>17</v>
      </c>
      <c r="F758" s="14">
        <f>inventory[[#This Row],[Unit Cost]]*inventory[[#This Row],['# Units]]</f>
        <v>285.60000000000002</v>
      </c>
      <c r="G758" s="8">
        <f>_xlfn.RANK.EQ(inventory[[#This Row],[Total Cost]],inventory[Total Cost],0)</f>
        <v>886</v>
      </c>
      <c r="H758" s="8">
        <f>SUMIFS(inventory['# Units],inventory[Rank],"&lt;="&amp;inventory[[#This Row],['#]])</f>
        <v>19057</v>
      </c>
      <c r="I758" s="9">
        <f>inventory[[#This Row],[c Units]]/MAX(inventory[c Units])</f>
        <v>0.2313360363203768</v>
      </c>
      <c r="J758" s="10">
        <f>SUMIFS(inventory[Total Cost],inventory[Rank],"&lt;="&amp;inventory[[#This Row],['#]])</f>
        <v>2447135.5999999973</v>
      </c>
      <c r="K758" s="9">
        <f>inventory[[#This Row],[c Cost]]/MAX(inventory[c Cost])</f>
        <v>0.9243872713448692</v>
      </c>
      <c r="L758" s="11" t="str">
        <f>IF(inventory[[#This Row],[c Units %]]&lt;=$O$7,$N$7,IF(inventory[[#This Row],[c Units %]]&lt;=$O$8,$N$8,$N$9))</f>
        <v>C</v>
      </c>
    </row>
    <row r="759" spans="2:12" x14ac:dyDescent="0.25">
      <c r="B759" s="1">
        <v>753</v>
      </c>
      <c r="C759" t="s">
        <v>753</v>
      </c>
      <c r="D759" s="2">
        <v>21.9</v>
      </c>
      <c r="E759" s="15">
        <v>27</v>
      </c>
      <c r="F759" s="14">
        <f>inventory[[#This Row],[Unit Cost]]*inventory[[#This Row],['# Units]]</f>
        <v>591.29999999999995</v>
      </c>
      <c r="G759" s="8">
        <f>_xlfn.RANK.EQ(inventory[[#This Row],[Total Cost]],inventory[Total Cost],0)</f>
        <v>604</v>
      </c>
      <c r="H759" s="8">
        <f>SUMIFS(inventory['# Units],inventory[Rank],"&lt;="&amp;inventory[[#This Row],['#]])</f>
        <v>19152</v>
      </c>
      <c r="I759" s="9">
        <f>inventory[[#This Row],[c Units]]/MAX(inventory[c Units])</f>
        <v>0.23248925684041855</v>
      </c>
      <c r="J759" s="10">
        <f>SUMIFS(inventory[Total Cost],inventory[Rank],"&lt;="&amp;inventory[[#This Row],['#]])</f>
        <v>2447525.0999999973</v>
      </c>
      <c r="K759" s="9">
        <f>inventory[[#This Row],[c Cost]]/MAX(inventory[c Cost])</f>
        <v>0.92453440207280624</v>
      </c>
      <c r="L759" s="11" t="str">
        <f>IF(inventory[[#This Row],[c Units %]]&lt;=$O$7,$N$7,IF(inventory[[#This Row],[c Units %]]&lt;=$O$8,$N$8,$N$9))</f>
        <v>C</v>
      </c>
    </row>
    <row r="760" spans="2:12" x14ac:dyDescent="0.25">
      <c r="B760" s="1">
        <v>754</v>
      </c>
      <c r="C760" t="s">
        <v>754</v>
      </c>
      <c r="D760" s="2">
        <v>24.1</v>
      </c>
      <c r="E760" s="15">
        <v>39</v>
      </c>
      <c r="F760" s="14">
        <f>inventory[[#This Row],[Unit Cost]]*inventory[[#This Row],['# Units]]</f>
        <v>939.90000000000009</v>
      </c>
      <c r="G760" s="8">
        <f>_xlfn.RANK.EQ(inventory[[#This Row],[Total Cost]],inventory[Total Cost],0)</f>
        <v>477</v>
      </c>
      <c r="H760" s="8">
        <f>SUMIFS(inventory['# Units],inventory[Rank],"&lt;="&amp;inventory[[#This Row],['#]])</f>
        <v>19175</v>
      </c>
      <c r="I760" s="9">
        <f>inventory[[#This Row],[c Units]]/MAX(inventory[c Units])</f>
        <v>0.23276845759790235</v>
      </c>
      <c r="J760" s="10">
        <f>SUMIFS(inventory[Total Cost],inventory[Rank],"&lt;="&amp;inventory[[#This Row],['#]])</f>
        <v>2447913.7999999975</v>
      </c>
      <c r="K760" s="9">
        <f>inventory[[#This Row],[c Cost]]/MAX(inventory[c Cost])</f>
        <v>0.92468123060669372</v>
      </c>
      <c r="L760" s="11" t="str">
        <f>IF(inventory[[#This Row],[c Units %]]&lt;=$O$7,$N$7,IF(inventory[[#This Row],[c Units %]]&lt;=$O$8,$N$8,$N$9))</f>
        <v>C</v>
      </c>
    </row>
    <row r="761" spans="2:12" x14ac:dyDescent="0.25">
      <c r="B761" s="1">
        <v>755</v>
      </c>
      <c r="C761" t="s">
        <v>755</v>
      </c>
      <c r="D761" s="2">
        <v>23.6</v>
      </c>
      <c r="E761" s="15">
        <v>12</v>
      </c>
      <c r="F761" s="14">
        <f>inventory[[#This Row],[Unit Cost]]*inventory[[#This Row],['# Units]]</f>
        <v>283.20000000000005</v>
      </c>
      <c r="G761" s="8">
        <f>_xlfn.RANK.EQ(inventory[[#This Row],[Total Cost]],inventory[Total Cost],0)</f>
        <v>889</v>
      </c>
      <c r="H761" s="8">
        <f>SUMIFS(inventory['# Units],inventory[Rank],"&lt;="&amp;inventory[[#This Row],['#]])</f>
        <v>19195</v>
      </c>
      <c r="I761" s="9">
        <f>inventory[[#This Row],[c Units]]/MAX(inventory[c Units])</f>
        <v>0.23301124086527958</v>
      </c>
      <c r="J761" s="10">
        <f>SUMIFS(inventory[Total Cost],inventory[Rank],"&lt;="&amp;inventory[[#This Row],['#]])</f>
        <v>2448687.7999999975</v>
      </c>
      <c r="K761" s="9">
        <f>inventory[[#This Row],[c Cost]]/MAX(inventory[c Cost])</f>
        <v>0.92497360334975753</v>
      </c>
      <c r="L761" s="11" t="str">
        <f>IF(inventory[[#This Row],[c Units %]]&lt;=$O$7,$N$7,IF(inventory[[#This Row],[c Units %]]&lt;=$O$8,$N$8,$N$9))</f>
        <v>C</v>
      </c>
    </row>
    <row r="762" spans="2:12" x14ac:dyDescent="0.25">
      <c r="B762" s="1">
        <v>756</v>
      </c>
      <c r="C762" t="s">
        <v>756</v>
      </c>
      <c r="D762" s="2">
        <v>23.6</v>
      </c>
      <c r="E762" s="15">
        <v>17</v>
      </c>
      <c r="F762" s="14">
        <f>inventory[[#This Row],[Unit Cost]]*inventory[[#This Row],['# Units]]</f>
        <v>401.20000000000005</v>
      </c>
      <c r="G762" s="8">
        <f>_xlfn.RANK.EQ(inventory[[#This Row],[Total Cost]],inventory[Total Cost],0)</f>
        <v>738</v>
      </c>
      <c r="H762" s="8">
        <f>SUMIFS(inventory['# Units],inventory[Rank],"&lt;="&amp;inventory[[#This Row],['#]])</f>
        <v>19195</v>
      </c>
      <c r="I762" s="9">
        <f>inventory[[#This Row],[c Units]]/MAX(inventory[c Units])</f>
        <v>0.23301124086527958</v>
      </c>
      <c r="J762" s="10">
        <f>SUMIFS(inventory[Total Cost],inventory[Rank],"&lt;="&amp;inventory[[#This Row],['#]])</f>
        <v>2448687.7999999975</v>
      </c>
      <c r="K762" s="9">
        <f>inventory[[#This Row],[c Cost]]/MAX(inventory[c Cost])</f>
        <v>0.92497360334975753</v>
      </c>
      <c r="L762" s="11" t="str">
        <f>IF(inventory[[#This Row],[c Units %]]&lt;=$O$7,$N$7,IF(inventory[[#This Row],[c Units %]]&lt;=$O$8,$N$8,$N$9))</f>
        <v>C</v>
      </c>
    </row>
    <row r="763" spans="2:12" x14ac:dyDescent="0.25">
      <c r="B763" s="1">
        <v>757</v>
      </c>
      <c r="C763" t="s">
        <v>757</v>
      </c>
      <c r="D763" s="2">
        <v>19.5</v>
      </c>
      <c r="E763" s="15">
        <v>14</v>
      </c>
      <c r="F763" s="14">
        <f>inventory[[#This Row],[Unit Cost]]*inventory[[#This Row],['# Units]]</f>
        <v>273</v>
      </c>
      <c r="G763" s="8">
        <f>_xlfn.RANK.EQ(inventory[[#This Row],[Total Cost]],inventory[Total Cost],0)</f>
        <v>899</v>
      </c>
      <c r="H763" s="8">
        <f>SUMIFS(inventory['# Units],inventory[Rank],"&lt;="&amp;inventory[[#This Row],['#]])</f>
        <v>19260</v>
      </c>
      <c r="I763" s="9">
        <f>inventory[[#This Row],[c Units]]/MAX(inventory[c Units])</f>
        <v>0.23380028648425549</v>
      </c>
      <c r="J763" s="10">
        <f>SUMIFS(inventory[Total Cost],inventory[Rank],"&lt;="&amp;inventory[[#This Row],['#]])</f>
        <v>2449071.2999999975</v>
      </c>
      <c r="K763" s="9">
        <f>inventory[[#This Row],[c Cost]]/MAX(inventory[c Cost])</f>
        <v>0.92511846762232208</v>
      </c>
      <c r="L763" s="11" t="str">
        <f>IF(inventory[[#This Row],[c Units %]]&lt;=$O$7,$N$7,IF(inventory[[#This Row],[c Units %]]&lt;=$O$8,$N$8,$N$9))</f>
        <v>C</v>
      </c>
    </row>
    <row r="764" spans="2:12" x14ac:dyDescent="0.25">
      <c r="B764" s="1">
        <v>758</v>
      </c>
      <c r="C764" t="s">
        <v>758</v>
      </c>
      <c r="D764" s="2">
        <v>24.3</v>
      </c>
      <c r="E764" s="15">
        <v>47</v>
      </c>
      <c r="F764" s="14">
        <f>inventory[[#This Row],[Unit Cost]]*inventory[[#This Row],['# Units]]</f>
        <v>1142.1000000000001</v>
      </c>
      <c r="G764" s="8">
        <f>_xlfn.RANK.EQ(inventory[[#This Row],[Total Cost]],inventory[Total Cost],0)</f>
        <v>429</v>
      </c>
      <c r="H764" s="8">
        <f>SUMIFS(inventory['# Units],inventory[Rank],"&lt;="&amp;inventory[[#This Row],['#]])</f>
        <v>19275</v>
      </c>
      <c r="I764" s="9">
        <f>inventory[[#This Row],[c Units]]/MAX(inventory[c Units])</f>
        <v>0.23398237393478841</v>
      </c>
      <c r="J764" s="10">
        <f>SUMIFS(inventory[Total Cost],inventory[Rank],"&lt;="&amp;inventory[[#This Row],['#]])</f>
        <v>2449453.7999999975</v>
      </c>
      <c r="K764" s="9">
        <f>inventory[[#This Row],[c Cost]]/MAX(inventory[c Cost])</f>
        <v>0.92526295415232451</v>
      </c>
      <c r="L764" s="11" t="str">
        <f>IF(inventory[[#This Row],[c Units %]]&lt;=$O$7,$N$7,IF(inventory[[#This Row],[c Units %]]&lt;=$O$8,$N$8,$N$9))</f>
        <v>C</v>
      </c>
    </row>
    <row r="765" spans="2:12" x14ac:dyDescent="0.25">
      <c r="B765" s="1">
        <v>759</v>
      </c>
      <c r="C765" t="s">
        <v>759</v>
      </c>
      <c r="D765" s="2">
        <v>21.6</v>
      </c>
      <c r="E765" s="15">
        <v>14</v>
      </c>
      <c r="F765" s="14">
        <f>inventory[[#This Row],[Unit Cost]]*inventory[[#This Row],['# Units]]</f>
        <v>302.40000000000003</v>
      </c>
      <c r="G765" s="8">
        <f>_xlfn.RANK.EQ(inventory[[#This Row],[Total Cost]],inventory[Total Cost],0)</f>
        <v>851</v>
      </c>
      <c r="H765" s="8">
        <f>SUMIFS(inventory['# Units],inventory[Rank],"&lt;="&amp;inventory[[#This Row],['#]])</f>
        <v>19291</v>
      </c>
      <c r="I765" s="9">
        <f>inventory[[#This Row],[c Units]]/MAX(inventory[c Units])</f>
        <v>0.23417660054869019</v>
      </c>
      <c r="J765" s="10">
        <f>SUMIFS(inventory[Total Cost],inventory[Rank],"&lt;="&amp;inventory[[#This Row],['#]])</f>
        <v>2449836.1999999974</v>
      </c>
      <c r="K765" s="9">
        <f>inventory[[#This Row],[c Cost]]/MAX(inventory[c Cost])</f>
        <v>0.92540740290807066</v>
      </c>
      <c r="L765" s="11" t="str">
        <f>IF(inventory[[#This Row],[c Units %]]&lt;=$O$7,$N$7,IF(inventory[[#This Row],[c Units %]]&lt;=$O$8,$N$8,$N$9))</f>
        <v>C</v>
      </c>
    </row>
    <row r="766" spans="2:12" x14ac:dyDescent="0.25">
      <c r="B766" s="1">
        <v>760</v>
      </c>
      <c r="C766" t="s">
        <v>760</v>
      </c>
      <c r="D766" s="2">
        <v>20</v>
      </c>
      <c r="E766" s="15">
        <v>12</v>
      </c>
      <c r="F766" s="14">
        <f>inventory[[#This Row],[Unit Cost]]*inventory[[#This Row],['# Units]]</f>
        <v>240</v>
      </c>
      <c r="G766" s="8">
        <f>_xlfn.RANK.EQ(inventory[[#This Row],[Total Cost]],inventory[Total Cost],0)</f>
        <v>952</v>
      </c>
      <c r="H766" s="8">
        <f>SUMIFS(inventory['# Units],inventory[Rank],"&lt;="&amp;inventory[[#This Row],['#]])</f>
        <v>19298</v>
      </c>
      <c r="I766" s="9">
        <f>inventory[[#This Row],[c Units]]/MAX(inventory[c Units])</f>
        <v>0.23426157469227221</v>
      </c>
      <c r="J766" s="10">
        <f>SUMIFS(inventory[Total Cost],inventory[Rank],"&lt;="&amp;inventory[[#This Row],['#]])</f>
        <v>2450217.6999999974</v>
      </c>
      <c r="K766" s="9">
        <f>inventory[[#This Row],[c Cost]]/MAX(inventory[c Cost])</f>
        <v>0.92555151169551098</v>
      </c>
      <c r="L766" s="11" t="str">
        <f>IF(inventory[[#This Row],[c Units %]]&lt;=$O$7,$N$7,IF(inventory[[#This Row],[c Units %]]&lt;=$O$8,$N$8,$N$9))</f>
        <v>C</v>
      </c>
    </row>
    <row r="767" spans="2:12" x14ac:dyDescent="0.25">
      <c r="B767" s="1">
        <v>761</v>
      </c>
      <c r="C767" t="s">
        <v>761</v>
      </c>
      <c r="D767" s="2">
        <v>19.899999999999999</v>
      </c>
      <c r="E767" s="15">
        <v>15</v>
      </c>
      <c r="F767" s="14">
        <f>inventory[[#This Row],[Unit Cost]]*inventory[[#This Row],['# Units]]</f>
        <v>298.5</v>
      </c>
      <c r="G767" s="8">
        <f>_xlfn.RANK.EQ(inventory[[#This Row],[Total Cost]],inventory[Total Cost],0)</f>
        <v>861</v>
      </c>
      <c r="H767" s="8">
        <f>SUMIFS(inventory['# Units],inventory[Rank],"&lt;="&amp;inventory[[#This Row],['#]])</f>
        <v>19309</v>
      </c>
      <c r="I767" s="9">
        <f>inventory[[#This Row],[c Units]]/MAX(inventory[c Units])</f>
        <v>0.23439510548932968</v>
      </c>
      <c r="J767" s="10">
        <f>SUMIFS(inventory[Total Cost],inventory[Rank],"&lt;="&amp;inventory[[#This Row],['#]])</f>
        <v>2450598.2999999975</v>
      </c>
      <c r="K767" s="9">
        <f>inventory[[#This Row],[c Cost]]/MAX(inventory[c Cost])</f>
        <v>0.92569528051464545</v>
      </c>
      <c r="L767" s="11" t="str">
        <f>IF(inventory[[#This Row],[c Units %]]&lt;=$O$7,$N$7,IF(inventory[[#This Row],[c Units %]]&lt;=$O$8,$N$8,$N$9))</f>
        <v>C</v>
      </c>
    </row>
    <row r="768" spans="2:12" x14ac:dyDescent="0.25">
      <c r="B768" s="1">
        <v>762</v>
      </c>
      <c r="C768" t="s">
        <v>762</v>
      </c>
      <c r="D768" s="2">
        <v>19.399999999999999</v>
      </c>
      <c r="E768" s="15">
        <v>8</v>
      </c>
      <c r="F768" s="14">
        <f>inventory[[#This Row],[Unit Cost]]*inventory[[#This Row],['# Units]]</f>
        <v>155.19999999999999</v>
      </c>
      <c r="G768" s="8">
        <f>_xlfn.RANK.EQ(inventory[[#This Row],[Total Cost]],inventory[Total Cost],0)</f>
        <v>1124</v>
      </c>
      <c r="H768" s="8">
        <f>SUMIFS(inventory['# Units],inventory[Rank],"&lt;="&amp;inventory[[#This Row],['#]])</f>
        <v>19328</v>
      </c>
      <c r="I768" s="9">
        <f>inventory[[#This Row],[c Units]]/MAX(inventory[c Units])</f>
        <v>0.23462574959333804</v>
      </c>
      <c r="J768" s="10">
        <f>SUMIFS(inventory[Total Cost],inventory[Rank],"&lt;="&amp;inventory[[#This Row],['#]])</f>
        <v>2450978.2999999975</v>
      </c>
      <c r="K768" s="9">
        <f>inventory[[#This Row],[c Cost]]/MAX(inventory[c Cost])</f>
        <v>0.92583882268824269</v>
      </c>
      <c r="L768" s="11" t="str">
        <f>IF(inventory[[#This Row],[c Units %]]&lt;=$O$7,$N$7,IF(inventory[[#This Row],[c Units %]]&lt;=$O$8,$N$8,$N$9))</f>
        <v>C</v>
      </c>
    </row>
    <row r="769" spans="2:12" x14ac:dyDescent="0.25">
      <c r="B769" s="1">
        <v>763</v>
      </c>
      <c r="C769" t="s">
        <v>763</v>
      </c>
      <c r="D769" s="2">
        <v>23.7</v>
      </c>
      <c r="E769" s="15">
        <v>9</v>
      </c>
      <c r="F769" s="14">
        <f>inventory[[#This Row],[Unit Cost]]*inventory[[#This Row],['# Units]]</f>
        <v>213.29999999999998</v>
      </c>
      <c r="G769" s="8">
        <f>_xlfn.RANK.EQ(inventory[[#This Row],[Total Cost]],inventory[Total Cost],0)</f>
        <v>1007</v>
      </c>
      <c r="H769" s="8">
        <f>SUMIFS(inventory['# Units],inventory[Rank],"&lt;="&amp;inventory[[#This Row],['#]])</f>
        <v>19486</v>
      </c>
      <c r="I769" s="9">
        <f>inventory[[#This Row],[c Units]]/MAX(inventory[c Units])</f>
        <v>0.23654373740561802</v>
      </c>
      <c r="J769" s="10">
        <f>SUMIFS(inventory[Total Cost],inventory[Rank],"&lt;="&amp;inventory[[#This Row],['#]])</f>
        <v>2451357.4999999977</v>
      </c>
      <c r="K769" s="9">
        <f>inventory[[#This Row],[c Cost]]/MAX(inventory[c Cost])</f>
        <v>0.92598206266779026</v>
      </c>
      <c r="L769" s="11" t="str">
        <f>IF(inventory[[#This Row],[c Units %]]&lt;=$O$7,$N$7,IF(inventory[[#This Row],[c Units %]]&lt;=$O$8,$N$8,$N$9))</f>
        <v>C</v>
      </c>
    </row>
    <row r="770" spans="2:12" x14ac:dyDescent="0.25">
      <c r="B770" s="1">
        <v>764</v>
      </c>
      <c r="C770" t="s">
        <v>764</v>
      </c>
      <c r="D770" s="2">
        <v>21</v>
      </c>
      <c r="E770" s="15">
        <v>14</v>
      </c>
      <c r="F770" s="14">
        <f>inventory[[#This Row],[Unit Cost]]*inventory[[#This Row],['# Units]]</f>
        <v>294</v>
      </c>
      <c r="G770" s="8">
        <f>_xlfn.RANK.EQ(inventory[[#This Row],[Total Cost]],inventory[Total Cost],0)</f>
        <v>868</v>
      </c>
      <c r="H770" s="8">
        <f>SUMIFS(inventory['# Units],inventory[Rank],"&lt;="&amp;inventory[[#This Row],['#]])</f>
        <v>19499</v>
      </c>
      <c r="I770" s="9">
        <f>inventory[[#This Row],[c Units]]/MAX(inventory[c Units])</f>
        <v>0.23670154652941319</v>
      </c>
      <c r="J770" s="10">
        <f>SUMIFS(inventory[Total Cost],inventory[Rank],"&lt;="&amp;inventory[[#This Row],['#]])</f>
        <v>2451735.7999999975</v>
      </c>
      <c r="K770" s="9">
        <f>inventory[[#This Row],[c Cost]]/MAX(inventory[c Cost])</f>
        <v>0.92612496267903177</v>
      </c>
      <c r="L770" s="11" t="str">
        <f>IF(inventory[[#This Row],[c Units %]]&lt;=$O$7,$N$7,IF(inventory[[#This Row],[c Units %]]&lt;=$O$8,$N$8,$N$9))</f>
        <v>C</v>
      </c>
    </row>
    <row r="771" spans="2:12" x14ac:dyDescent="0.25">
      <c r="B771" s="1">
        <v>765</v>
      </c>
      <c r="C771" t="s">
        <v>765</v>
      </c>
      <c r="D771" s="2">
        <v>22</v>
      </c>
      <c r="E771" s="15">
        <v>30</v>
      </c>
      <c r="F771" s="14">
        <f>inventory[[#This Row],[Unit Cost]]*inventory[[#This Row],['# Units]]</f>
        <v>660</v>
      </c>
      <c r="G771" s="8">
        <f>_xlfn.RANK.EQ(inventory[[#This Row],[Total Cost]],inventory[Total Cost],0)</f>
        <v>574</v>
      </c>
      <c r="H771" s="8">
        <f>SUMIFS(inventory['# Units],inventory[Rank],"&lt;="&amp;inventory[[#This Row],['#]])</f>
        <v>19518</v>
      </c>
      <c r="I771" s="9">
        <f>inventory[[#This Row],[c Units]]/MAX(inventory[c Units])</f>
        <v>0.23693219063342155</v>
      </c>
      <c r="J771" s="10">
        <f>SUMIFS(inventory[Total Cost],inventory[Rank],"&lt;="&amp;inventory[[#This Row],['#]])</f>
        <v>2452113.8999999976</v>
      </c>
      <c r="K771" s="9">
        <f>inventory[[#This Row],[c Cost]]/MAX(inventory[c Cost])</f>
        <v>0.92626778714176095</v>
      </c>
      <c r="L771" s="11" t="str">
        <f>IF(inventory[[#This Row],[c Units %]]&lt;=$O$7,$N$7,IF(inventory[[#This Row],[c Units %]]&lt;=$O$8,$N$8,$N$9))</f>
        <v>C</v>
      </c>
    </row>
    <row r="772" spans="2:12" x14ac:dyDescent="0.25">
      <c r="B772" s="1">
        <v>766</v>
      </c>
      <c r="C772" t="s">
        <v>766</v>
      </c>
      <c r="D772" s="2">
        <v>23.8</v>
      </c>
      <c r="E772" s="15">
        <v>15</v>
      </c>
      <c r="F772" s="14">
        <f>inventory[[#This Row],[Unit Cost]]*inventory[[#This Row],['# Units]]</f>
        <v>357</v>
      </c>
      <c r="G772" s="8">
        <f>_xlfn.RANK.EQ(inventory[[#This Row],[Total Cost]],inventory[Total Cost],0)</f>
        <v>782</v>
      </c>
      <c r="H772" s="8">
        <f>SUMIFS(inventory['# Units],inventory[Rank],"&lt;="&amp;inventory[[#This Row],['#]])</f>
        <v>19531</v>
      </c>
      <c r="I772" s="9">
        <f>inventory[[#This Row],[c Units]]/MAX(inventory[c Units])</f>
        <v>0.23708999975721673</v>
      </c>
      <c r="J772" s="10">
        <f>SUMIFS(inventory[Total Cost],inventory[Rank],"&lt;="&amp;inventory[[#This Row],['#]])</f>
        <v>2452489.5999999978</v>
      </c>
      <c r="K772" s="9">
        <f>inventory[[#This Row],[c Cost]]/MAX(inventory[c Cost])</f>
        <v>0.92640970502234121</v>
      </c>
      <c r="L772" s="11" t="str">
        <f>IF(inventory[[#This Row],[c Units %]]&lt;=$O$7,$N$7,IF(inventory[[#This Row],[c Units %]]&lt;=$O$8,$N$8,$N$9))</f>
        <v>C</v>
      </c>
    </row>
    <row r="773" spans="2:12" x14ac:dyDescent="0.25">
      <c r="B773" s="1">
        <v>767</v>
      </c>
      <c r="C773" t="s">
        <v>767</v>
      </c>
      <c r="D773" s="2">
        <v>21.1</v>
      </c>
      <c r="E773" s="15">
        <v>22</v>
      </c>
      <c r="F773" s="14">
        <f>inventory[[#This Row],[Unit Cost]]*inventory[[#This Row],['# Units]]</f>
        <v>464.20000000000005</v>
      </c>
      <c r="G773" s="8">
        <f>_xlfn.RANK.EQ(inventory[[#This Row],[Total Cost]],inventory[Total Cost],0)</f>
        <v>680</v>
      </c>
      <c r="H773" s="8">
        <f>SUMIFS(inventory['# Units],inventory[Rank],"&lt;="&amp;inventory[[#This Row],['#]])</f>
        <v>19541</v>
      </c>
      <c r="I773" s="9">
        <f>inventory[[#This Row],[c Units]]/MAX(inventory[c Units])</f>
        <v>0.23721139139090533</v>
      </c>
      <c r="J773" s="10">
        <f>SUMIFS(inventory[Total Cost],inventory[Rank],"&lt;="&amp;inventory[[#This Row],['#]])</f>
        <v>2452864.5999999978</v>
      </c>
      <c r="K773" s="9">
        <f>inventory[[#This Row],[c Cost]]/MAX(inventory[c Cost])</f>
        <v>0.92655135848312797</v>
      </c>
      <c r="L773" s="11" t="str">
        <f>IF(inventory[[#This Row],[c Units %]]&lt;=$O$7,$N$7,IF(inventory[[#This Row],[c Units %]]&lt;=$O$8,$N$8,$N$9))</f>
        <v>C</v>
      </c>
    </row>
    <row r="774" spans="2:12" x14ac:dyDescent="0.25">
      <c r="B774" s="1">
        <v>768</v>
      </c>
      <c r="C774" t="s">
        <v>768</v>
      </c>
      <c r="D774" s="2">
        <v>22.8</v>
      </c>
      <c r="E774" s="15">
        <v>11</v>
      </c>
      <c r="F774" s="14">
        <f>inventory[[#This Row],[Unit Cost]]*inventory[[#This Row],['# Units]]</f>
        <v>250.8</v>
      </c>
      <c r="G774" s="8">
        <f>_xlfn.RANK.EQ(inventory[[#This Row],[Total Cost]],inventory[Total Cost],0)</f>
        <v>934</v>
      </c>
      <c r="H774" s="8">
        <f>SUMIFS(inventory['# Units],inventory[Rank],"&lt;="&amp;inventory[[#This Row],['#]])</f>
        <v>19564</v>
      </c>
      <c r="I774" s="9">
        <f>inventory[[#This Row],[c Units]]/MAX(inventory[c Units])</f>
        <v>0.23749059214838913</v>
      </c>
      <c r="J774" s="10">
        <f>SUMIFS(inventory[Total Cost],inventory[Rank],"&lt;="&amp;inventory[[#This Row],['#]])</f>
        <v>2453239.4999999977</v>
      </c>
      <c r="K774" s="9">
        <f>inventory[[#This Row],[c Cost]]/MAX(inventory[c Cost])</f>
        <v>0.92669297416965835</v>
      </c>
      <c r="L774" s="11" t="str">
        <f>IF(inventory[[#This Row],[c Units %]]&lt;=$O$7,$N$7,IF(inventory[[#This Row],[c Units %]]&lt;=$O$8,$N$8,$N$9))</f>
        <v>C</v>
      </c>
    </row>
    <row r="775" spans="2:12" x14ac:dyDescent="0.25">
      <c r="B775" s="1">
        <v>769</v>
      </c>
      <c r="C775" t="s">
        <v>769</v>
      </c>
      <c r="D775" s="2">
        <v>22.3</v>
      </c>
      <c r="E775" s="15">
        <v>13</v>
      </c>
      <c r="F775" s="14">
        <f>inventory[[#This Row],[Unit Cost]]*inventory[[#This Row],['# Units]]</f>
        <v>289.90000000000003</v>
      </c>
      <c r="G775" s="8">
        <f>_xlfn.RANK.EQ(inventory[[#This Row],[Total Cost]],inventory[Total Cost],0)</f>
        <v>879</v>
      </c>
      <c r="H775" s="8">
        <f>SUMIFS(inventory['# Units],inventory[Rank],"&lt;="&amp;inventory[[#This Row],['#]])</f>
        <v>19574</v>
      </c>
      <c r="I775" s="9">
        <f>inventory[[#This Row],[c Units]]/MAX(inventory[c Units])</f>
        <v>0.23761198378207773</v>
      </c>
      <c r="J775" s="10">
        <f>SUMIFS(inventory[Total Cost],inventory[Rank],"&lt;="&amp;inventory[[#This Row],['#]])</f>
        <v>2453609.4999999977</v>
      </c>
      <c r="K775" s="9">
        <f>inventory[[#This Row],[c Cost]]/MAX(inventory[c Cost])</f>
        <v>0.92683273891763462</v>
      </c>
      <c r="L775" s="11" t="str">
        <f>IF(inventory[[#This Row],[c Units %]]&lt;=$O$7,$N$7,IF(inventory[[#This Row],[c Units %]]&lt;=$O$8,$N$8,$N$9))</f>
        <v>C</v>
      </c>
    </row>
    <row r="776" spans="2:12" x14ac:dyDescent="0.25">
      <c r="B776" s="1">
        <v>770</v>
      </c>
      <c r="C776" t="s">
        <v>770</v>
      </c>
      <c r="D776" s="2">
        <v>21.4</v>
      </c>
      <c r="E776" s="15">
        <v>14</v>
      </c>
      <c r="F776" s="14">
        <f>inventory[[#This Row],[Unit Cost]]*inventory[[#This Row],['# Units]]</f>
        <v>299.59999999999997</v>
      </c>
      <c r="G776" s="8">
        <f>_xlfn.RANK.EQ(inventory[[#This Row],[Total Cost]],inventory[Total Cost],0)</f>
        <v>857</v>
      </c>
      <c r="H776" s="8">
        <f>SUMIFS(inventory['# Units],inventory[Rank],"&lt;="&amp;inventory[[#This Row],['#]])</f>
        <v>19614</v>
      </c>
      <c r="I776" s="9">
        <f>inventory[[#This Row],[c Units]]/MAX(inventory[c Units])</f>
        <v>0.23809755031683216</v>
      </c>
      <c r="J776" s="10">
        <f>SUMIFS(inventory[Total Cost],inventory[Rank],"&lt;="&amp;inventory[[#This Row],['#]])</f>
        <v>2453977.4999999977</v>
      </c>
      <c r="K776" s="9">
        <f>inventory[[#This Row],[c Cost]]/MAX(inventory[c Cost])</f>
        <v>0.92697174818048655</v>
      </c>
      <c r="L776" s="11" t="str">
        <f>IF(inventory[[#This Row],[c Units %]]&lt;=$O$7,$N$7,IF(inventory[[#This Row],[c Units %]]&lt;=$O$8,$N$8,$N$9))</f>
        <v>C</v>
      </c>
    </row>
    <row r="777" spans="2:12" x14ac:dyDescent="0.25">
      <c r="B777" s="1">
        <v>771</v>
      </c>
      <c r="C777" t="s">
        <v>771</v>
      </c>
      <c r="D777" s="2">
        <v>22.1</v>
      </c>
      <c r="E777" s="15">
        <v>18</v>
      </c>
      <c r="F777" s="14">
        <f>inventory[[#This Row],[Unit Cost]]*inventory[[#This Row],['# Units]]</f>
        <v>397.8</v>
      </c>
      <c r="G777" s="8">
        <f>_xlfn.RANK.EQ(inventory[[#This Row],[Total Cost]],inventory[Total Cost],0)</f>
        <v>742</v>
      </c>
      <c r="H777" s="8">
        <f>SUMIFS(inventory['# Units],inventory[Rank],"&lt;="&amp;inventory[[#This Row],['#]])</f>
        <v>19620</v>
      </c>
      <c r="I777" s="9">
        <f>inventory[[#This Row],[c Units]]/MAX(inventory[c Units])</f>
        <v>0.23817038529704532</v>
      </c>
      <c r="J777" s="10">
        <f>SUMIFS(inventory[Total Cost],inventory[Rank],"&lt;="&amp;inventory[[#This Row],['#]])</f>
        <v>2454345.2999999975</v>
      </c>
      <c r="K777" s="9">
        <f>inventory[[#This Row],[c Cost]]/MAX(inventory[c Cost])</f>
        <v>0.92711068189482615</v>
      </c>
      <c r="L777" s="11" t="str">
        <f>IF(inventory[[#This Row],[c Units %]]&lt;=$O$7,$N$7,IF(inventory[[#This Row],[c Units %]]&lt;=$O$8,$N$8,$N$9))</f>
        <v>C</v>
      </c>
    </row>
    <row r="778" spans="2:12" x14ac:dyDescent="0.25">
      <c r="B778" s="1">
        <v>772</v>
      </c>
      <c r="C778" t="s">
        <v>772</v>
      </c>
      <c r="D778" s="2">
        <v>14.6</v>
      </c>
      <c r="E778" s="15">
        <v>6</v>
      </c>
      <c r="F778" s="14">
        <f>inventory[[#This Row],[Unit Cost]]*inventory[[#This Row],['# Units]]</f>
        <v>87.6</v>
      </c>
      <c r="G778" s="8">
        <f>_xlfn.RANK.EQ(inventory[[#This Row],[Total Cost]],inventory[Total Cost],0)</f>
        <v>1424</v>
      </c>
      <c r="H778" s="8">
        <f>SUMIFS(inventory['# Units],inventory[Rank],"&lt;="&amp;inventory[[#This Row],['#]])</f>
        <v>19730</v>
      </c>
      <c r="I778" s="9">
        <f>inventory[[#This Row],[c Units]]/MAX(inventory[c Units])</f>
        <v>0.23950569326762</v>
      </c>
      <c r="J778" s="10">
        <f>SUMIFS(inventory[Total Cost],inventory[Rank],"&lt;="&amp;inventory[[#This Row],['#]])</f>
        <v>2455080.2999999975</v>
      </c>
      <c r="K778" s="9">
        <f>inventory[[#This Row],[c Cost]]/MAX(inventory[c Cost])</f>
        <v>0.927388322677968</v>
      </c>
      <c r="L778" s="11" t="str">
        <f>IF(inventory[[#This Row],[c Units %]]&lt;=$O$7,$N$7,IF(inventory[[#This Row],[c Units %]]&lt;=$O$8,$N$8,$N$9))</f>
        <v>C</v>
      </c>
    </row>
    <row r="779" spans="2:12" x14ac:dyDescent="0.25">
      <c r="B779" s="1">
        <v>773</v>
      </c>
      <c r="C779" t="s">
        <v>773</v>
      </c>
      <c r="D779" s="2">
        <v>21.2</v>
      </c>
      <c r="E779" s="15">
        <v>5</v>
      </c>
      <c r="F779" s="14">
        <f>inventory[[#This Row],[Unit Cost]]*inventory[[#This Row],['# Units]]</f>
        <v>106</v>
      </c>
      <c r="G779" s="8">
        <f>_xlfn.RANK.EQ(inventory[[#This Row],[Total Cost]],inventory[Total Cost],0)</f>
        <v>1311</v>
      </c>
      <c r="H779" s="8">
        <f>SUMIFS(inventory['# Units],inventory[Rank],"&lt;="&amp;inventory[[#This Row],['#]])</f>
        <v>19730</v>
      </c>
      <c r="I779" s="9">
        <f>inventory[[#This Row],[c Units]]/MAX(inventory[c Units])</f>
        <v>0.23950569326762</v>
      </c>
      <c r="J779" s="10">
        <f>SUMIFS(inventory[Total Cost],inventory[Rank],"&lt;="&amp;inventory[[#This Row],['#]])</f>
        <v>2455080.2999999975</v>
      </c>
      <c r="K779" s="9">
        <f>inventory[[#This Row],[c Cost]]/MAX(inventory[c Cost])</f>
        <v>0.927388322677968</v>
      </c>
      <c r="L779" s="11" t="str">
        <f>IF(inventory[[#This Row],[c Units %]]&lt;=$O$7,$N$7,IF(inventory[[#This Row],[c Units %]]&lt;=$O$8,$N$8,$N$9))</f>
        <v>C</v>
      </c>
    </row>
    <row r="780" spans="2:12" x14ac:dyDescent="0.25">
      <c r="B780" s="1">
        <v>774</v>
      </c>
      <c r="C780" t="s">
        <v>774</v>
      </c>
      <c r="D780" s="2">
        <v>23</v>
      </c>
      <c r="E780" s="15">
        <v>21</v>
      </c>
      <c r="F780" s="14">
        <f>inventory[[#This Row],[Unit Cost]]*inventory[[#This Row],['# Units]]</f>
        <v>483</v>
      </c>
      <c r="G780" s="8">
        <f>_xlfn.RANK.EQ(inventory[[#This Row],[Total Cost]],inventory[Total Cost],0)</f>
        <v>667</v>
      </c>
      <c r="H780" s="8">
        <f>SUMIFS(inventory['# Units],inventory[Rank],"&lt;="&amp;inventory[[#This Row],['#]])</f>
        <v>19790</v>
      </c>
      <c r="I780" s="9">
        <f>inventory[[#This Row],[c Units]]/MAX(inventory[c Units])</f>
        <v>0.24023404306975163</v>
      </c>
      <c r="J780" s="10">
        <f>SUMIFS(inventory[Total Cost],inventory[Rank],"&lt;="&amp;inventory[[#This Row],['#]])</f>
        <v>2455446.2999999975</v>
      </c>
      <c r="K780" s="9">
        <f>inventory[[#This Row],[c Cost]]/MAX(inventory[c Cost])</f>
        <v>0.92752657645569581</v>
      </c>
      <c r="L780" s="11" t="str">
        <f>IF(inventory[[#This Row],[c Units %]]&lt;=$O$7,$N$7,IF(inventory[[#This Row],[c Units %]]&lt;=$O$8,$N$8,$N$9))</f>
        <v>C</v>
      </c>
    </row>
    <row r="781" spans="2:12" x14ac:dyDescent="0.25">
      <c r="B781" s="1">
        <v>775</v>
      </c>
      <c r="C781" t="s">
        <v>775</v>
      </c>
      <c r="D781" s="2">
        <v>21.3</v>
      </c>
      <c r="E781" s="15">
        <v>9</v>
      </c>
      <c r="F781" s="14">
        <f>inventory[[#This Row],[Unit Cost]]*inventory[[#This Row],['# Units]]</f>
        <v>191.70000000000002</v>
      </c>
      <c r="G781" s="8">
        <f>_xlfn.RANK.EQ(inventory[[#This Row],[Total Cost]],inventory[Total Cost],0)</f>
        <v>1043</v>
      </c>
      <c r="H781" s="8">
        <f>SUMIFS(inventory['# Units],inventory[Rank],"&lt;="&amp;inventory[[#This Row],['#]])</f>
        <v>19818</v>
      </c>
      <c r="I781" s="9">
        <f>inventory[[#This Row],[c Units]]/MAX(inventory[c Units])</f>
        <v>0.24057393964407972</v>
      </c>
      <c r="J781" s="10">
        <f>SUMIFS(inventory[Total Cost],inventory[Rank],"&lt;="&amp;inventory[[#This Row],['#]])</f>
        <v>2456177.0999999973</v>
      </c>
      <c r="K781" s="9">
        <f>inventory[[#This Row],[c Cost]]/MAX(inventory[c Cost])</f>
        <v>0.92780263072007685</v>
      </c>
      <c r="L781" s="11" t="str">
        <f>IF(inventory[[#This Row],[c Units %]]&lt;=$O$7,$N$7,IF(inventory[[#This Row],[c Units %]]&lt;=$O$8,$N$8,$N$9))</f>
        <v>C</v>
      </c>
    </row>
    <row r="782" spans="2:12" x14ac:dyDescent="0.25">
      <c r="B782" s="1">
        <v>776</v>
      </c>
      <c r="C782" t="s">
        <v>776</v>
      </c>
      <c r="D782" s="2">
        <v>12.3</v>
      </c>
      <c r="E782" s="15">
        <v>3</v>
      </c>
      <c r="F782" s="14">
        <f>inventory[[#This Row],[Unit Cost]]*inventory[[#This Row],['# Units]]</f>
        <v>36.900000000000006</v>
      </c>
      <c r="G782" s="8">
        <f>_xlfn.RANK.EQ(inventory[[#This Row],[Total Cost]],inventory[Total Cost],0)</f>
        <v>2113</v>
      </c>
      <c r="H782" s="8">
        <f>SUMIFS(inventory['# Units],inventory[Rank],"&lt;="&amp;inventory[[#This Row],['#]])</f>
        <v>19818</v>
      </c>
      <c r="I782" s="9">
        <f>inventory[[#This Row],[c Units]]/MAX(inventory[c Units])</f>
        <v>0.24057393964407972</v>
      </c>
      <c r="J782" s="10">
        <f>SUMIFS(inventory[Total Cost],inventory[Rank],"&lt;="&amp;inventory[[#This Row],['#]])</f>
        <v>2456177.0999999973</v>
      </c>
      <c r="K782" s="9">
        <f>inventory[[#This Row],[c Cost]]/MAX(inventory[c Cost])</f>
        <v>0.92780263072007685</v>
      </c>
      <c r="L782" s="11" t="str">
        <f>IF(inventory[[#This Row],[c Units %]]&lt;=$O$7,$N$7,IF(inventory[[#This Row],[c Units %]]&lt;=$O$8,$N$8,$N$9))</f>
        <v>C</v>
      </c>
    </row>
    <row r="783" spans="2:12" x14ac:dyDescent="0.25">
      <c r="B783" s="1">
        <v>777</v>
      </c>
      <c r="C783" t="s">
        <v>777</v>
      </c>
      <c r="D783" s="2">
        <v>21.9</v>
      </c>
      <c r="E783" s="15">
        <v>12</v>
      </c>
      <c r="F783" s="14">
        <f>inventory[[#This Row],[Unit Cost]]*inventory[[#This Row],['# Units]]</f>
        <v>262.79999999999995</v>
      </c>
      <c r="G783" s="8">
        <f>_xlfn.RANK.EQ(inventory[[#This Row],[Total Cost]],inventory[Total Cost],0)</f>
        <v>916</v>
      </c>
      <c r="H783" s="8">
        <f>SUMIFS(inventory['# Units],inventory[Rank],"&lt;="&amp;inventory[[#This Row],['#]])</f>
        <v>19885</v>
      </c>
      <c r="I783" s="9">
        <f>inventory[[#This Row],[c Units]]/MAX(inventory[c Units])</f>
        <v>0.2413872635897934</v>
      </c>
      <c r="J783" s="10">
        <f>SUMIFS(inventory[Total Cost],inventory[Rank],"&lt;="&amp;inventory[[#This Row],['#]])</f>
        <v>2456538.8999999971</v>
      </c>
      <c r="K783" s="9">
        <f>inventory[[#This Row],[c Cost]]/MAX(inventory[c Cost])</f>
        <v>0.92793929797904384</v>
      </c>
      <c r="L783" s="11" t="str">
        <f>IF(inventory[[#This Row],[c Units %]]&lt;=$O$7,$N$7,IF(inventory[[#This Row],[c Units %]]&lt;=$O$8,$N$8,$N$9))</f>
        <v>C</v>
      </c>
    </row>
    <row r="784" spans="2:12" x14ac:dyDescent="0.25">
      <c r="B784" s="1">
        <v>778</v>
      </c>
      <c r="C784" t="s">
        <v>778</v>
      </c>
      <c r="D784" s="2">
        <v>20.7</v>
      </c>
      <c r="E784" s="15">
        <v>5</v>
      </c>
      <c r="F784" s="14">
        <f>inventory[[#This Row],[Unit Cost]]*inventory[[#This Row],['# Units]]</f>
        <v>103.5</v>
      </c>
      <c r="G784" s="8">
        <f>_xlfn.RANK.EQ(inventory[[#This Row],[Total Cost]],inventory[Total Cost],0)</f>
        <v>1326</v>
      </c>
      <c r="H784" s="8">
        <f>SUMIFS(inventory['# Units],inventory[Rank],"&lt;="&amp;inventory[[#This Row],['#]])</f>
        <v>19895</v>
      </c>
      <c r="I784" s="9">
        <f>inventory[[#This Row],[c Units]]/MAX(inventory[c Units])</f>
        <v>0.241508655223482</v>
      </c>
      <c r="J784" s="10">
        <f>SUMIFS(inventory[Total Cost],inventory[Rank],"&lt;="&amp;inventory[[#This Row],['#]])</f>
        <v>2456899.8999999971</v>
      </c>
      <c r="K784" s="9">
        <f>inventory[[#This Row],[c Cost]]/MAX(inventory[c Cost])</f>
        <v>0.92807566304396116</v>
      </c>
      <c r="L784" s="11" t="str">
        <f>IF(inventory[[#This Row],[c Units %]]&lt;=$O$7,$N$7,IF(inventory[[#This Row],[c Units %]]&lt;=$O$8,$N$8,$N$9))</f>
        <v>C</v>
      </c>
    </row>
    <row r="785" spans="2:12" x14ac:dyDescent="0.25">
      <c r="B785" s="1">
        <v>779</v>
      </c>
      <c r="C785" t="s">
        <v>779</v>
      </c>
      <c r="D785" s="2">
        <v>21.3</v>
      </c>
      <c r="E785" s="15">
        <v>43</v>
      </c>
      <c r="F785" s="14">
        <f>inventory[[#This Row],[Unit Cost]]*inventory[[#This Row],['# Units]]</f>
        <v>915.9</v>
      </c>
      <c r="G785" s="8">
        <f>_xlfn.RANK.EQ(inventory[[#This Row],[Total Cost]],inventory[Total Cost],0)</f>
        <v>485</v>
      </c>
      <c r="H785" s="8">
        <f>SUMIFS(inventory['# Units],inventory[Rank],"&lt;="&amp;inventory[[#This Row],['#]])</f>
        <v>19929</v>
      </c>
      <c r="I785" s="9">
        <f>inventory[[#This Row],[c Units]]/MAX(inventory[c Units])</f>
        <v>0.24192138677802325</v>
      </c>
      <c r="J785" s="10">
        <f>SUMIFS(inventory[Total Cost],inventory[Rank],"&lt;="&amp;inventory[[#This Row],['#]])</f>
        <v>2457260.299999997</v>
      </c>
      <c r="K785" s="9">
        <f>inventory[[#This Row],[c Cost]]/MAX(inventory[c Cost])</f>
        <v>0.92821180146334115</v>
      </c>
      <c r="L785" s="11" t="str">
        <f>IF(inventory[[#This Row],[c Units %]]&lt;=$O$7,$N$7,IF(inventory[[#This Row],[c Units %]]&lt;=$O$8,$N$8,$N$9))</f>
        <v>C</v>
      </c>
    </row>
    <row r="786" spans="2:12" x14ac:dyDescent="0.25">
      <c r="B786" s="1">
        <v>780</v>
      </c>
      <c r="C786" t="s">
        <v>780</v>
      </c>
      <c r="D786" s="2">
        <v>21.4</v>
      </c>
      <c r="E786" s="15">
        <v>14</v>
      </c>
      <c r="F786" s="14">
        <f>inventory[[#This Row],[Unit Cost]]*inventory[[#This Row],['# Units]]</f>
        <v>299.59999999999997</v>
      </c>
      <c r="G786" s="8">
        <f>_xlfn.RANK.EQ(inventory[[#This Row],[Total Cost]],inventory[Total Cost],0)</f>
        <v>857</v>
      </c>
      <c r="H786" s="8">
        <f>SUMIFS(inventory['# Units],inventory[Rank],"&lt;="&amp;inventory[[#This Row],['#]])</f>
        <v>19987</v>
      </c>
      <c r="I786" s="9">
        <f>inventory[[#This Row],[c Units]]/MAX(inventory[c Units])</f>
        <v>0.24262545825341716</v>
      </c>
      <c r="J786" s="10">
        <f>SUMIFS(inventory[Total Cost],inventory[Rank],"&lt;="&amp;inventory[[#This Row],['#]])</f>
        <v>2457619.8999999971</v>
      </c>
      <c r="K786" s="9">
        <f>inventory[[#This Row],[c Cost]]/MAX(inventory[c Cost])</f>
        <v>0.92834763768867157</v>
      </c>
      <c r="L786" s="11" t="str">
        <f>IF(inventory[[#This Row],[c Units %]]&lt;=$O$7,$N$7,IF(inventory[[#This Row],[c Units %]]&lt;=$O$8,$N$8,$N$9))</f>
        <v>C</v>
      </c>
    </row>
    <row r="787" spans="2:12" x14ac:dyDescent="0.25">
      <c r="B787" s="1">
        <v>781</v>
      </c>
      <c r="C787" t="s">
        <v>781</v>
      </c>
      <c r="D787" s="2">
        <v>21.6</v>
      </c>
      <c r="E787" s="15">
        <v>44</v>
      </c>
      <c r="F787" s="14">
        <f>inventory[[#This Row],[Unit Cost]]*inventory[[#This Row],['# Units]]</f>
        <v>950.40000000000009</v>
      </c>
      <c r="G787" s="8">
        <f>_xlfn.RANK.EQ(inventory[[#This Row],[Total Cost]],inventory[Total Cost],0)</f>
        <v>474</v>
      </c>
      <c r="H787" s="8">
        <f>SUMIFS(inventory['# Units],inventory[Rank],"&lt;="&amp;inventory[[#This Row],['#]])</f>
        <v>20081</v>
      </c>
      <c r="I787" s="9">
        <f>inventory[[#This Row],[c Units]]/MAX(inventory[c Units])</f>
        <v>0.24376653961009007</v>
      </c>
      <c r="J787" s="10">
        <f>SUMIFS(inventory[Total Cost],inventory[Rank],"&lt;="&amp;inventory[[#This Row],['#]])</f>
        <v>2457977.0999999973</v>
      </c>
      <c r="K787" s="9">
        <f>inventory[[#This Row],[c Cost]]/MAX(inventory[c Cost])</f>
        <v>0.92848256733185308</v>
      </c>
      <c r="L787" s="11" t="str">
        <f>IF(inventory[[#This Row],[c Units %]]&lt;=$O$7,$N$7,IF(inventory[[#This Row],[c Units %]]&lt;=$O$8,$N$8,$N$9))</f>
        <v>C</v>
      </c>
    </row>
    <row r="788" spans="2:12" x14ac:dyDescent="0.25">
      <c r="B788" s="1">
        <v>782</v>
      </c>
      <c r="C788" t="s">
        <v>782</v>
      </c>
      <c r="D788" s="2">
        <v>20.399999999999999</v>
      </c>
      <c r="E788" s="15">
        <v>10</v>
      </c>
      <c r="F788" s="14">
        <f>inventory[[#This Row],[Unit Cost]]*inventory[[#This Row],['# Units]]</f>
        <v>204</v>
      </c>
      <c r="G788" s="8">
        <f>_xlfn.RANK.EQ(inventory[[#This Row],[Total Cost]],inventory[Total Cost],0)</f>
        <v>1017</v>
      </c>
      <c r="H788" s="8">
        <f>SUMIFS(inventory['# Units],inventory[Rank],"&lt;="&amp;inventory[[#This Row],['#]])</f>
        <v>20096</v>
      </c>
      <c r="I788" s="9">
        <f>inventory[[#This Row],[c Units]]/MAX(inventory[c Units])</f>
        <v>0.24394862706062298</v>
      </c>
      <c r="J788" s="10">
        <f>SUMIFS(inventory[Total Cost],inventory[Rank],"&lt;="&amp;inventory[[#This Row],['#]])</f>
        <v>2458334.0999999973</v>
      </c>
      <c r="K788" s="9">
        <f>inventory[[#This Row],[c Cost]]/MAX(inventory[c Cost])</f>
        <v>0.92861742142652193</v>
      </c>
      <c r="L788" s="11" t="str">
        <f>IF(inventory[[#This Row],[c Units %]]&lt;=$O$7,$N$7,IF(inventory[[#This Row],[c Units %]]&lt;=$O$8,$N$8,$N$9))</f>
        <v>C</v>
      </c>
    </row>
    <row r="789" spans="2:12" x14ac:dyDescent="0.25">
      <c r="B789" s="1">
        <v>783</v>
      </c>
      <c r="C789" t="s">
        <v>783</v>
      </c>
      <c r="D789" s="2">
        <v>22.3</v>
      </c>
      <c r="E789" s="15">
        <v>25</v>
      </c>
      <c r="F789" s="14">
        <f>inventory[[#This Row],[Unit Cost]]*inventory[[#This Row],['# Units]]</f>
        <v>557.5</v>
      </c>
      <c r="G789" s="8">
        <f>_xlfn.RANK.EQ(inventory[[#This Row],[Total Cost]],inventory[Total Cost],0)</f>
        <v>621</v>
      </c>
      <c r="H789" s="8">
        <f>SUMIFS(inventory['# Units],inventory[Rank],"&lt;="&amp;inventory[[#This Row],['#]])</f>
        <v>20100</v>
      </c>
      <c r="I789" s="9">
        <f>inventory[[#This Row],[c Units]]/MAX(inventory[c Units])</f>
        <v>0.24399718371409843</v>
      </c>
      <c r="J789" s="10">
        <f>SUMIFS(inventory[Total Cost],inventory[Rank],"&lt;="&amp;inventory[[#This Row],['#]])</f>
        <v>2458690.8999999976</v>
      </c>
      <c r="K789" s="9">
        <f>inventory[[#This Row],[c Cost]]/MAX(inventory[c Cost])</f>
        <v>0.92875219997267855</v>
      </c>
      <c r="L789" s="11" t="str">
        <f>IF(inventory[[#This Row],[c Units %]]&lt;=$O$7,$N$7,IF(inventory[[#This Row],[c Units %]]&lt;=$O$8,$N$8,$N$9))</f>
        <v>C</v>
      </c>
    </row>
    <row r="790" spans="2:12" x14ac:dyDescent="0.25">
      <c r="B790" s="1">
        <v>784</v>
      </c>
      <c r="C790" t="s">
        <v>784</v>
      </c>
      <c r="D790" s="2">
        <v>23.1</v>
      </c>
      <c r="E790" s="15">
        <v>37</v>
      </c>
      <c r="F790" s="14">
        <f>inventory[[#This Row],[Unit Cost]]*inventory[[#This Row],['# Units]]</f>
        <v>854.7</v>
      </c>
      <c r="G790" s="8">
        <f>_xlfn.RANK.EQ(inventory[[#This Row],[Total Cost]],inventory[Total Cost],0)</f>
        <v>496</v>
      </c>
      <c r="H790" s="8">
        <f>SUMIFS(inventory['# Units],inventory[Rank],"&lt;="&amp;inventory[[#This Row],['#]])</f>
        <v>20132</v>
      </c>
      <c r="I790" s="9">
        <f>inventory[[#This Row],[c Units]]/MAX(inventory[c Units])</f>
        <v>0.24438563694190196</v>
      </c>
      <c r="J790" s="10">
        <f>SUMIFS(inventory[Total Cost],inventory[Rank],"&lt;="&amp;inventory[[#This Row],['#]])</f>
        <v>2459046.0999999978</v>
      </c>
      <c r="K790" s="9">
        <f>inventory[[#This Row],[c Cost]]/MAX(inventory[c Cost])</f>
        <v>0.92888637413073583</v>
      </c>
      <c r="L790" s="11" t="str">
        <f>IF(inventory[[#This Row],[c Units %]]&lt;=$O$7,$N$7,IF(inventory[[#This Row],[c Units %]]&lt;=$O$8,$N$8,$N$9))</f>
        <v>C</v>
      </c>
    </row>
    <row r="791" spans="2:12" x14ac:dyDescent="0.25">
      <c r="B791" s="1">
        <v>785</v>
      </c>
      <c r="C791" t="s">
        <v>785</v>
      </c>
      <c r="D791" s="2">
        <v>20.8</v>
      </c>
      <c r="E791" s="15">
        <v>22</v>
      </c>
      <c r="F791" s="14">
        <f>inventory[[#This Row],[Unit Cost]]*inventory[[#This Row],['# Units]]</f>
        <v>457.6</v>
      </c>
      <c r="G791" s="8">
        <f>_xlfn.RANK.EQ(inventory[[#This Row],[Total Cost]],inventory[Total Cost],0)</f>
        <v>689</v>
      </c>
      <c r="H791" s="8">
        <f>SUMIFS(inventory['# Units],inventory[Rank],"&lt;="&amp;inventory[[#This Row],['#]])</f>
        <v>20194</v>
      </c>
      <c r="I791" s="9">
        <f>inventory[[#This Row],[c Units]]/MAX(inventory[c Units])</f>
        <v>0.24513826507077133</v>
      </c>
      <c r="J791" s="10">
        <f>SUMIFS(inventory[Total Cost],inventory[Rank],"&lt;="&amp;inventory[[#This Row],['#]])</f>
        <v>2459399.4999999977</v>
      </c>
      <c r="K791" s="9">
        <f>inventory[[#This Row],[c Cost]]/MAX(inventory[c Cost])</f>
        <v>0.9290198683521812</v>
      </c>
      <c r="L791" s="11" t="str">
        <f>IF(inventory[[#This Row],[c Units %]]&lt;=$O$7,$N$7,IF(inventory[[#This Row],[c Units %]]&lt;=$O$8,$N$8,$N$9))</f>
        <v>C</v>
      </c>
    </row>
    <row r="792" spans="2:12" x14ac:dyDescent="0.25">
      <c r="B792" s="1">
        <v>786</v>
      </c>
      <c r="C792" t="s">
        <v>786</v>
      </c>
      <c r="D792" s="2">
        <v>18.600000000000001</v>
      </c>
      <c r="E792" s="15">
        <v>6</v>
      </c>
      <c r="F792" s="14">
        <f>inventory[[#This Row],[Unit Cost]]*inventory[[#This Row],['# Units]]</f>
        <v>111.60000000000001</v>
      </c>
      <c r="G792" s="8">
        <f>_xlfn.RANK.EQ(inventory[[#This Row],[Total Cost]],inventory[Total Cost],0)</f>
        <v>1289</v>
      </c>
      <c r="H792" s="8">
        <f>SUMIFS(inventory['# Units],inventory[Rank],"&lt;="&amp;inventory[[#This Row],['#]])</f>
        <v>20299</v>
      </c>
      <c r="I792" s="9">
        <f>inventory[[#This Row],[c Units]]/MAX(inventory[c Units])</f>
        <v>0.2464128772245017</v>
      </c>
      <c r="J792" s="10">
        <f>SUMIFS(inventory[Total Cost],inventory[Rank],"&lt;="&amp;inventory[[#This Row],['#]])</f>
        <v>2460105.0999999973</v>
      </c>
      <c r="K792" s="9">
        <f>inventory[[#This Row],[c Cost]]/MAX(inventory[c Cost])</f>
        <v>0.92928640350399727</v>
      </c>
      <c r="L792" s="11" t="str">
        <f>IF(inventory[[#This Row],[c Units %]]&lt;=$O$7,$N$7,IF(inventory[[#This Row],[c Units %]]&lt;=$O$8,$N$8,$N$9))</f>
        <v>C</v>
      </c>
    </row>
    <row r="793" spans="2:12" x14ac:dyDescent="0.25">
      <c r="B793" s="1">
        <v>787</v>
      </c>
      <c r="C793" t="s">
        <v>787</v>
      </c>
      <c r="D793" s="2">
        <v>22</v>
      </c>
      <c r="E793" s="15">
        <v>9</v>
      </c>
      <c r="F793" s="14">
        <f>inventory[[#This Row],[Unit Cost]]*inventory[[#This Row],['# Units]]</f>
        <v>198</v>
      </c>
      <c r="G793" s="8">
        <f>_xlfn.RANK.EQ(inventory[[#This Row],[Total Cost]],inventory[Total Cost],0)</f>
        <v>1030</v>
      </c>
      <c r="H793" s="8">
        <f>SUMIFS(inventory['# Units],inventory[Rank],"&lt;="&amp;inventory[[#This Row],['#]])</f>
        <v>20299</v>
      </c>
      <c r="I793" s="9">
        <f>inventory[[#This Row],[c Units]]/MAX(inventory[c Units])</f>
        <v>0.2464128772245017</v>
      </c>
      <c r="J793" s="10">
        <f>SUMIFS(inventory[Total Cost],inventory[Rank],"&lt;="&amp;inventory[[#This Row],['#]])</f>
        <v>2460105.0999999973</v>
      </c>
      <c r="K793" s="9">
        <f>inventory[[#This Row],[c Cost]]/MAX(inventory[c Cost])</f>
        <v>0.92928640350399727</v>
      </c>
      <c r="L793" s="11" t="str">
        <f>IF(inventory[[#This Row],[c Units %]]&lt;=$O$7,$N$7,IF(inventory[[#This Row],[c Units %]]&lt;=$O$8,$N$8,$N$9))</f>
        <v>C</v>
      </c>
    </row>
    <row r="794" spans="2:12" x14ac:dyDescent="0.25">
      <c r="B794" s="1">
        <v>788</v>
      </c>
      <c r="C794" t="s">
        <v>788</v>
      </c>
      <c r="D794" s="2">
        <v>22.6</v>
      </c>
      <c r="E794" s="15">
        <v>30</v>
      </c>
      <c r="F794" s="14">
        <f>inventory[[#This Row],[Unit Cost]]*inventory[[#This Row],['# Units]]</f>
        <v>678</v>
      </c>
      <c r="G794" s="8">
        <f>_xlfn.RANK.EQ(inventory[[#This Row],[Total Cost]],inventory[Total Cost],0)</f>
        <v>561</v>
      </c>
      <c r="H794" s="8">
        <f>SUMIFS(inventory['# Units],inventory[Rank],"&lt;="&amp;inventory[[#This Row],['#]])</f>
        <v>20305</v>
      </c>
      <c r="I794" s="9">
        <f>inventory[[#This Row],[c Units]]/MAX(inventory[c Units])</f>
        <v>0.24648571220471485</v>
      </c>
      <c r="J794" s="10">
        <f>SUMIFS(inventory[Total Cost],inventory[Rank],"&lt;="&amp;inventory[[#This Row],['#]])</f>
        <v>2460457.8999999971</v>
      </c>
      <c r="K794" s="9">
        <f>inventory[[#This Row],[c Cost]]/MAX(inventory[c Cost])</f>
        <v>0.92941967107990531</v>
      </c>
      <c r="L794" s="11" t="str">
        <f>IF(inventory[[#This Row],[c Units %]]&lt;=$O$7,$N$7,IF(inventory[[#This Row],[c Units %]]&lt;=$O$8,$N$8,$N$9))</f>
        <v>C</v>
      </c>
    </row>
    <row r="795" spans="2:12" x14ac:dyDescent="0.25">
      <c r="B795" s="1">
        <v>789</v>
      </c>
      <c r="C795" t="s">
        <v>789</v>
      </c>
      <c r="D795" s="2">
        <v>21.9</v>
      </c>
      <c r="E795" s="15">
        <v>18</v>
      </c>
      <c r="F795" s="14">
        <f>inventory[[#This Row],[Unit Cost]]*inventory[[#This Row],['# Units]]</f>
        <v>394.2</v>
      </c>
      <c r="G795" s="8">
        <f>_xlfn.RANK.EQ(inventory[[#This Row],[Total Cost]],inventory[Total Cost],0)</f>
        <v>746</v>
      </c>
      <c r="H795" s="8">
        <f>SUMIFS(inventory['# Units],inventory[Rank],"&lt;="&amp;inventory[[#This Row],['#]])</f>
        <v>20344</v>
      </c>
      <c r="I795" s="9">
        <f>inventory[[#This Row],[c Units]]/MAX(inventory[c Units])</f>
        <v>0.24695913957610041</v>
      </c>
      <c r="J795" s="10">
        <f>SUMIFS(inventory[Total Cost],inventory[Rank],"&lt;="&amp;inventory[[#This Row],['#]])</f>
        <v>2461159.8999999971</v>
      </c>
      <c r="K795" s="9">
        <f>inventory[[#This Row],[c Cost]]/MAX(inventory[c Cost])</f>
        <v>0.92968484635849802</v>
      </c>
      <c r="L795" s="11" t="str">
        <f>IF(inventory[[#This Row],[c Units %]]&lt;=$O$7,$N$7,IF(inventory[[#This Row],[c Units %]]&lt;=$O$8,$N$8,$N$9))</f>
        <v>C</v>
      </c>
    </row>
    <row r="796" spans="2:12" x14ac:dyDescent="0.25">
      <c r="B796" s="1">
        <v>790</v>
      </c>
      <c r="C796" t="s">
        <v>790</v>
      </c>
      <c r="D796" s="2">
        <v>21.9</v>
      </c>
      <c r="E796" s="15">
        <v>10</v>
      </c>
      <c r="F796" s="14">
        <f>inventory[[#This Row],[Unit Cost]]*inventory[[#This Row],['# Units]]</f>
        <v>219</v>
      </c>
      <c r="G796" s="8">
        <f>_xlfn.RANK.EQ(inventory[[#This Row],[Total Cost]],inventory[Total Cost],0)</f>
        <v>995</v>
      </c>
      <c r="H796" s="8">
        <f>SUMIFS(inventory['# Units],inventory[Rank],"&lt;="&amp;inventory[[#This Row],['#]])</f>
        <v>20344</v>
      </c>
      <c r="I796" s="9">
        <f>inventory[[#This Row],[c Units]]/MAX(inventory[c Units])</f>
        <v>0.24695913957610041</v>
      </c>
      <c r="J796" s="10">
        <f>SUMIFS(inventory[Total Cost],inventory[Rank],"&lt;="&amp;inventory[[#This Row],['#]])</f>
        <v>2461159.8999999971</v>
      </c>
      <c r="K796" s="9">
        <f>inventory[[#This Row],[c Cost]]/MAX(inventory[c Cost])</f>
        <v>0.92968484635849802</v>
      </c>
      <c r="L796" s="11" t="str">
        <f>IF(inventory[[#This Row],[c Units %]]&lt;=$O$7,$N$7,IF(inventory[[#This Row],[c Units %]]&lt;=$O$8,$N$8,$N$9))</f>
        <v>C</v>
      </c>
    </row>
    <row r="797" spans="2:12" x14ac:dyDescent="0.25">
      <c r="B797" s="1">
        <v>791</v>
      </c>
      <c r="C797" t="s">
        <v>791</v>
      </c>
      <c r="D797" s="2">
        <v>20.100000000000001</v>
      </c>
      <c r="E797" s="15">
        <v>12</v>
      </c>
      <c r="F797" s="14">
        <f>inventory[[#This Row],[Unit Cost]]*inventory[[#This Row],['# Units]]</f>
        <v>241.20000000000002</v>
      </c>
      <c r="G797" s="8">
        <f>_xlfn.RANK.EQ(inventory[[#This Row],[Total Cost]],inventory[Total Cost],0)</f>
        <v>951</v>
      </c>
      <c r="H797" s="8">
        <f>SUMIFS(inventory['# Units],inventory[Rank],"&lt;="&amp;inventory[[#This Row],['#]])</f>
        <v>20397</v>
      </c>
      <c r="I797" s="9">
        <f>inventory[[#This Row],[c Units]]/MAX(inventory[c Units])</f>
        <v>0.24760251523465002</v>
      </c>
      <c r="J797" s="10">
        <f>SUMIFS(inventory[Total Cost],inventory[Rank],"&lt;="&amp;inventory[[#This Row],['#]])</f>
        <v>2461509.6999999969</v>
      </c>
      <c r="K797" s="9">
        <f>inventory[[#This Row],[c Cost]]/MAX(inventory[c Cost])</f>
        <v>0.92981698070671981</v>
      </c>
      <c r="L797" s="11" t="str">
        <f>IF(inventory[[#This Row],[c Units %]]&lt;=$O$7,$N$7,IF(inventory[[#This Row],[c Units %]]&lt;=$O$8,$N$8,$N$9))</f>
        <v>C</v>
      </c>
    </row>
    <row r="798" spans="2:12" x14ac:dyDescent="0.25">
      <c r="B798" s="1">
        <v>792</v>
      </c>
      <c r="C798" t="s">
        <v>792</v>
      </c>
      <c r="D798" s="2">
        <v>18.899999999999999</v>
      </c>
      <c r="E798" s="15">
        <v>7</v>
      </c>
      <c r="F798" s="14">
        <f>inventory[[#This Row],[Unit Cost]]*inventory[[#This Row],['# Units]]</f>
        <v>132.29999999999998</v>
      </c>
      <c r="G798" s="8">
        <f>_xlfn.RANK.EQ(inventory[[#This Row],[Total Cost]],inventory[Total Cost],0)</f>
        <v>1195</v>
      </c>
      <c r="H798" s="8">
        <f>SUMIFS(inventory['# Units],inventory[Rank],"&lt;="&amp;inventory[[#This Row],['#]])</f>
        <v>20443</v>
      </c>
      <c r="I798" s="9">
        <f>inventory[[#This Row],[c Units]]/MAX(inventory[c Units])</f>
        <v>0.24816091674961763</v>
      </c>
      <c r="J798" s="10">
        <f>SUMIFS(inventory[Total Cost],inventory[Rank],"&lt;="&amp;inventory[[#This Row],['#]])</f>
        <v>2461859.299999997</v>
      </c>
      <c r="K798" s="9">
        <f>inventory[[#This Row],[c Cost]]/MAX(inventory[c Cost])</f>
        <v>0.92994903950642926</v>
      </c>
      <c r="L798" s="11" t="str">
        <f>IF(inventory[[#This Row],[c Units %]]&lt;=$O$7,$N$7,IF(inventory[[#This Row],[c Units %]]&lt;=$O$8,$N$8,$N$9))</f>
        <v>C</v>
      </c>
    </row>
    <row r="799" spans="2:12" x14ac:dyDescent="0.25">
      <c r="B799" s="1">
        <v>793</v>
      </c>
      <c r="C799" t="s">
        <v>793</v>
      </c>
      <c r="D799" s="2">
        <v>21.1</v>
      </c>
      <c r="E799" s="15">
        <v>20</v>
      </c>
      <c r="F799" s="14">
        <f>inventory[[#This Row],[Unit Cost]]*inventory[[#This Row],['# Units]]</f>
        <v>422</v>
      </c>
      <c r="G799" s="8">
        <f>_xlfn.RANK.EQ(inventory[[#This Row],[Total Cost]],inventory[Total Cost],0)</f>
        <v>717</v>
      </c>
      <c r="H799" s="8">
        <f>SUMIFS(inventory['# Units],inventory[Rank],"&lt;="&amp;inventory[[#This Row],['#]])</f>
        <v>20456</v>
      </c>
      <c r="I799" s="9">
        <f>inventory[[#This Row],[c Units]]/MAX(inventory[c Units])</f>
        <v>0.2483187258734128</v>
      </c>
      <c r="J799" s="10">
        <f>SUMIFS(inventory[Total Cost],inventory[Rank],"&lt;="&amp;inventory[[#This Row],['#]])</f>
        <v>2462207.6999999969</v>
      </c>
      <c r="K799" s="9">
        <f>inventory[[#This Row],[c Cost]]/MAX(inventory[c Cost])</f>
        <v>0.93008064501506404</v>
      </c>
      <c r="L799" s="11" t="str">
        <f>IF(inventory[[#This Row],[c Units %]]&lt;=$O$7,$N$7,IF(inventory[[#This Row],[c Units %]]&lt;=$O$8,$N$8,$N$9))</f>
        <v>C</v>
      </c>
    </row>
    <row r="800" spans="2:12" x14ac:dyDescent="0.25">
      <c r="B800" s="1">
        <v>794</v>
      </c>
      <c r="C800" t="s">
        <v>794</v>
      </c>
      <c r="D800" s="2">
        <v>20.8</v>
      </c>
      <c r="E800" s="15">
        <v>56</v>
      </c>
      <c r="F800" s="14">
        <f>inventory[[#This Row],[Unit Cost]]*inventory[[#This Row],['# Units]]</f>
        <v>1164.8</v>
      </c>
      <c r="G800" s="8">
        <f>_xlfn.RANK.EQ(inventory[[#This Row],[Total Cost]],inventory[Total Cost],0)</f>
        <v>421</v>
      </c>
      <c r="H800" s="8">
        <f>SUMIFS(inventory['# Units],inventory[Rank],"&lt;="&amp;inventory[[#This Row],['#]])</f>
        <v>20515</v>
      </c>
      <c r="I800" s="9">
        <f>inventory[[#This Row],[c Units]]/MAX(inventory[c Units])</f>
        <v>0.24903493651217559</v>
      </c>
      <c r="J800" s="10">
        <f>SUMIFS(inventory[Total Cost],inventory[Rank],"&lt;="&amp;inventory[[#This Row],['#]])</f>
        <v>2462555.799999997</v>
      </c>
      <c r="K800" s="9">
        <f>inventory[[#This Row],[c Cost]]/MAX(inventory[c Cost])</f>
        <v>0.93021213720093032</v>
      </c>
      <c r="L800" s="11" t="str">
        <f>IF(inventory[[#This Row],[c Units %]]&lt;=$O$7,$N$7,IF(inventory[[#This Row],[c Units %]]&lt;=$O$8,$N$8,$N$9))</f>
        <v>C</v>
      </c>
    </row>
    <row r="801" spans="2:12" x14ac:dyDescent="0.25">
      <c r="B801" s="1">
        <v>795</v>
      </c>
      <c r="C801" t="s">
        <v>795</v>
      </c>
      <c r="D801" s="2">
        <v>18.3</v>
      </c>
      <c r="E801" s="15">
        <v>12</v>
      </c>
      <c r="F801" s="14">
        <f>inventory[[#This Row],[Unit Cost]]*inventory[[#This Row],['# Units]]</f>
        <v>219.60000000000002</v>
      </c>
      <c r="G801" s="8">
        <f>_xlfn.RANK.EQ(inventory[[#This Row],[Total Cost]],inventory[Total Cost],0)</f>
        <v>993</v>
      </c>
      <c r="H801" s="8">
        <f>SUMIFS(inventory['# Units],inventory[Rank],"&lt;="&amp;inventory[[#This Row],['#]])</f>
        <v>20534</v>
      </c>
      <c r="I801" s="9">
        <f>inventory[[#This Row],[c Units]]/MAX(inventory[c Units])</f>
        <v>0.24926558061618392</v>
      </c>
      <c r="J801" s="10">
        <f>SUMIFS(inventory[Total Cost],inventory[Rank],"&lt;="&amp;inventory[[#This Row],['#]])</f>
        <v>2462903.4999999972</v>
      </c>
      <c r="K801" s="9">
        <f>inventory[[#This Row],[c Cost]]/MAX(inventory[c Cost])</f>
        <v>0.93034347828977182</v>
      </c>
      <c r="L801" s="11" t="str">
        <f>IF(inventory[[#This Row],[c Units %]]&lt;=$O$7,$N$7,IF(inventory[[#This Row],[c Units %]]&lt;=$O$8,$N$8,$N$9))</f>
        <v>C</v>
      </c>
    </row>
    <row r="802" spans="2:12" x14ac:dyDescent="0.25">
      <c r="B802" s="1">
        <v>796</v>
      </c>
      <c r="C802" t="s">
        <v>796</v>
      </c>
      <c r="D802" s="2">
        <v>19.100000000000001</v>
      </c>
      <c r="E802" s="15">
        <v>15</v>
      </c>
      <c r="F802" s="14">
        <f>inventory[[#This Row],[Unit Cost]]*inventory[[#This Row],['# Units]]</f>
        <v>286.5</v>
      </c>
      <c r="G802" s="8">
        <f>_xlfn.RANK.EQ(inventory[[#This Row],[Total Cost]],inventory[Total Cost],0)</f>
        <v>884</v>
      </c>
      <c r="H802" s="8">
        <f>SUMIFS(inventory['# Units],inventory[Rank],"&lt;="&amp;inventory[[#This Row],['#]])</f>
        <v>20614</v>
      </c>
      <c r="I802" s="9">
        <f>inventory[[#This Row],[c Units]]/MAX(inventory[c Units])</f>
        <v>0.25023671368569278</v>
      </c>
      <c r="J802" s="10">
        <f>SUMIFS(inventory[Total Cost],inventory[Rank],"&lt;="&amp;inventory[[#This Row],['#]])</f>
        <v>2463596.4999999972</v>
      </c>
      <c r="K802" s="9">
        <f>inventory[[#This Row],[c Cost]]/MAX(inventory[c Cost])</f>
        <v>0.93060525388530568</v>
      </c>
      <c r="L802" s="11" t="str">
        <f>IF(inventory[[#This Row],[c Units %]]&lt;=$O$7,$N$7,IF(inventory[[#This Row],[c Units %]]&lt;=$O$8,$N$8,$N$9))</f>
        <v>C</v>
      </c>
    </row>
    <row r="803" spans="2:12" x14ac:dyDescent="0.25">
      <c r="B803" s="1">
        <v>797</v>
      </c>
      <c r="C803" t="s">
        <v>797</v>
      </c>
      <c r="D803" s="2">
        <v>21</v>
      </c>
      <c r="E803" s="15">
        <v>38</v>
      </c>
      <c r="F803" s="14">
        <f>inventory[[#This Row],[Unit Cost]]*inventory[[#This Row],['# Units]]</f>
        <v>798</v>
      </c>
      <c r="G803" s="8">
        <f>_xlfn.RANK.EQ(inventory[[#This Row],[Total Cost]],inventory[Total Cost],0)</f>
        <v>516</v>
      </c>
      <c r="H803" s="8">
        <f>SUMIFS(inventory['# Units],inventory[Rank],"&lt;="&amp;inventory[[#This Row],['#]])</f>
        <v>20614</v>
      </c>
      <c r="I803" s="9">
        <f>inventory[[#This Row],[c Units]]/MAX(inventory[c Units])</f>
        <v>0.25023671368569278</v>
      </c>
      <c r="J803" s="10">
        <f>SUMIFS(inventory[Total Cost],inventory[Rank],"&lt;="&amp;inventory[[#This Row],['#]])</f>
        <v>2463596.4999999972</v>
      </c>
      <c r="K803" s="9">
        <f>inventory[[#This Row],[c Cost]]/MAX(inventory[c Cost])</f>
        <v>0.93060525388530568</v>
      </c>
      <c r="L803" s="11" t="str">
        <f>IF(inventory[[#This Row],[c Units %]]&lt;=$O$7,$N$7,IF(inventory[[#This Row],[c Units %]]&lt;=$O$8,$N$8,$N$9))</f>
        <v>C</v>
      </c>
    </row>
    <row r="804" spans="2:12" x14ac:dyDescent="0.25">
      <c r="B804" s="1">
        <v>798</v>
      </c>
      <c r="C804" t="s">
        <v>798</v>
      </c>
      <c r="D804" s="2">
        <v>17</v>
      </c>
      <c r="E804" s="15">
        <v>11</v>
      </c>
      <c r="F804" s="14">
        <f>inventory[[#This Row],[Unit Cost]]*inventory[[#This Row],['# Units]]</f>
        <v>187</v>
      </c>
      <c r="G804" s="8">
        <f>_xlfn.RANK.EQ(inventory[[#This Row],[Total Cost]],inventory[Total Cost],0)</f>
        <v>1054</v>
      </c>
      <c r="H804" s="8">
        <f>SUMIFS(inventory['# Units],inventory[Rank],"&lt;="&amp;inventory[[#This Row],['#]])</f>
        <v>20664</v>
      </c>
      <c r="I804" s="9">
        <f>inventory[[#This Row],[c Units]]/MAX(inventory[c Units])</f>
        <v>0.25084367185413581</v>
      </c>
      <c r="J804" s="10">
        <f>SUMIFS(inventory[Total Cost],inventory[Rank],"&lt;="&amp;inventory[[#This Row],['#]])</f>
        <v>2463941.4999999972</v>
      </c>
      <c r="K804" s="9">
        <f>inventory[[#This Row],[c Cost]]/MAX(inventory[c Cost])</f>
        <v>0.93073557506922944</v>
      </c>
      <c r="L804" s="11" t="str">
        <f>IF(inventory[[#This Row],[c Units %]]&lt;=$O$7,$N$7,IF(inventory[[#This Row],[c Units %]]&lt;=$O$8,$N$8,$N$9))</f>
        <v>C</v>
      </c>
    </row>
    <row r="805" spans="2:12" x14ac:dyDescent="0.25">
      <c r="B805" s="1">
        <v>799</v>
      </c>
      <c r="C805" t="s">
        <v>799</v>
      </c>
      <c r="D805" s="2">
        <v>20.5</v>
      </c>
      <c r="E805" s="15">
        <v>16</v>
      </c>
      <c r="F805" s="14">
        <f>inventory[[#This Row],[Unit Cost]]*inventory[[#This Row],['# Units]]</f>
        <v>328</v>
      </c>
      <c r="G805" s="8">
        <f>_xlfn.RANK.EQ(inventory[[#This Row],[Total Cost]],inventory[Total Cost],0)</f>
        <v>823</v>
      </c>
      <c r="H805" s="8">
        <f>SUMIFS(inventory['# Units],inventory[Rank],"&lt;="&amp;inventory[[#This Row],['#]])</f>
        <v>20674</v>
      </c>
      <c r="I805" s="9">
        <f>inventory[[#This Row],[c Units]]/MAX(inventory[c Units])</f>
        <v>0.25096506348782444</v>
      </c>
      <c r="J805" s="10">
        <f>SUMIFS(inventory[Total Cost],inventory[Rank],"&lt;="&amp;inventory[[#This Row],['#]])</f>
        <v>2464285.4999999972</v>
      </c>
      <c r="K805" s="9">
        <f>inventory[[#This Row],[c Cost]]/MAX(inventory[c Cost])</f>
        <v>0.93086551851059107</v>
      </c>
      <c r="L805" s="11" t="str">
        <f>IF(inventory[[#This Row],[c Units %]]&lt;=$O$7,$N$7,IF(inventory[[#This Row],[c Units %]]&lt;=$O$8,$N$8,$N$9))</f>
        <v>C</v>
      </c>
    </row>
    <row r="806" spans="2:12" x14ac:dyDescent="0.25">
      <c r="B806" s="1">
        <v>800</v>
      </c>
      <c r="C806" t="s">
        <v>800</v>
      </c>
      <c r="D806" s="2">
        <v>19.899999999999999</v>
      </c>
      <c r="E806" s="15">
        <v>23</v>
      </c>
      <c r="F806" s="14">
        <f>inventory[[#This Row],[Unit Cost]]*inventory[[#This Row],['# Units]]</f>
        <v>457.7</v>
      </c>
      <c r="G806" s="8">
        <f>_xlfn.RANK.EQ(inventory[[#This Row],[Total Cost]],inventory[Total Cost],0)</f>
        <v>688</v>
      </c>
      <c r="H806" s="8">
        <f>SUMIFS(inventory['# Units],inventory[Rank],"&lt;="&amp;inventory[[#This Row],['#]])</f>
        <v>20792</v>
      </c>
      <c r="I806" s="9">
        <f>inventory[[#This Row],[c Units]]/MAX(inventory[c Units])</f>
        <v>0.25239748476534996</v>
      </c>
      <c r="J806" s="10">
        <f>SUMIFS(inventory[Total Cost],inventory[Rank],"&lt;="&amp;inventory[[#This Row],['#]])</f>
        <v>2464627.6999999974</v>
      </c>
      <c r="K806" s="9">
        <f>inventory[[#This Row],[c Cost]]/MAX(inventory[c Cost])</f>
        <v>0.93099478201534103</v>
      </c>
      <c r="L806" s="11" t="str">
        <f>IF(inventory[[#This Row],[c Units %]]&lt;=$O$7,$N$7,IF(inventory[[#This Row],[c Units %]]&lt;=$O$8,$N$8,$N$9))</f>
        <v>C</v>
      </c>
    </row>
    <row r="807" spans="2:12" x14ac:dyDescent="0.25">
      <c r="B807" s="1">
        <v>801</v>
      </c>
      <c r="C807" t="s">
        <v>801</v>
      </c>
      <c r="D807" s="2">
        <v>20.8</v>
      </c>
      <c r="E807" s="15">
        <v>11</v>
      </c>
      <c r="F807" s="14">
        <f>inventory[[#This Row],[Unit Cost]]*inventory[[#This Row],['# Units]]</f>
        <v>228.8</v>
      </c>
      <c r="G807" s="8">
        <f>_xlfn.RANK.EQ(inventory[[#This Row],[Total Cost]],inventory[Total Cost],0)</f>
        <v>977</v>
      </c>
      <c r="H807" s="8">
        <f>SUMIFS(inventory['# Units],inventory[Rank],"&lt;="&amp;inventory[[#This Row],['#]])</f>
        <v>20799</v>
      </c>
      <c r="I807" s="9">
        <f>inventory[[#This Row],[c Units]]/MAX(inventory[c Units])</f>
        <v>0.25248245890893201</v>
      </c>
      <c r="J807" s="10">
        <f>SUMIFS(inventory[Total Cost],inventory[Rank],"&lt;="&amp;inventory[[#This Row],['#]])</f>
        <v>2464969.2999999975</v>
      </c>
      <c r="K807" s="9">
        <f>inventory[[#This Row],[c Cost]]/MAX(inventory[c Cost])</f>
        <v>0.93112381887455375</v>
      </c>
      <c r="L807" s="11" t="str">
        <f>IF(inventory[[#This Row],[c Units %]]&lt;=$O$7,$N$7,IF(inventory[[#This Row],[c Units %]]&lt;=$O$8,$N$8,$N$9))</f>
        <v>C</v>
      </c>
    </row>
    <row r="808" spans="2:12" x14ac:dyDescent="0.25">
      <c r="B808" s="1">
        <v>802</v>
      </c>
      <c r="C808" t="s">
        <v>802</v>
      </c>
      <c r="D808" s="2">
        <v>21</v>
      </c>
      <c r="E808" s="15">
        <v>51</v>
      </c>
      <c r="F808" s="14">
        <f>inventory[[#This Row],[Unit Cost]]*inventory[[#This Row],['# Units]]</f>
        <v>1071</v>
      </c>
      <c r="G808" s="8">
        <f>_xlfn.RANK.EQ(inventory[[#This Row],[Total Cost]],inventory[Total Cost],0)</f>
        <v>444</v>
      </c>
      <c r="H808" s="8">
        <f>SUMIFS(inventory['# Units],inventory[Rank],"&lt;="&amp;inventory[[#This Row],['#]])</f>
        <v>20841</v>
      </c>
      <c r="I808" s="9">
        <f>inventory[[#This Row],[c Units]]/MAX(inventory[c Units])</f>
        <v>0.25299230377042414</v>
      </c>
      <c r="J808" s="10">
        <f>SUMIFS(inventory[Total Cost],inventory[Rank],"&lt;="&amp;inventory[[#This Row],['#]])</f>
        <v>2465651.2999999975</v>
      </c>
      <c r="K808" s="9">
        <f>inventory[[#This Row],[c Cost]]/MAX(inventory[c Cost])</f>
        <v>0.93138143930190442</v>
      </c>
      <c r="L808" s="11" t="str">
        <f>IF(inventory[[#This Row],[c Units %]]&lt;=$O$7,$N$7,IF(inventory[[#This Row],[c Units %]]&lt;=$O$8,$N$8,$N$9))</f>
        <v>C</v>
      </c>
    </row>
    <row r="809" spans="2:12" x14ac:dyDescent="0.25">
      <c r="B809" s="1">
        <v>803</v>
      </c>
      <c r="C809" t="s">
        <v>803</v>
      </c>
      <c r="D809" s="2">
        <v>12.9</v>
      </c>
      <c r="E809" s="15">
        <v>7</v>
      </c>
      <c r="F809" s="14">
        <f>inventory[[#This Row],[Unit Cost]]*inventory[[#This Row],['# Units]]</f>
        <v>90.3</v>
      </c>
      <c r="G809" s="8">
        <f>_xlfn.RANK.EQ(inventory[[#This Row],[Total Cost]],inventory[Total Cost],0)</f>
        <v>1401</v>
      </c>
      <c r="H809" s="8">
        <f>SUMIFS(inventory['# Units],inventory[Rank],"&lt;="&amp;inventory[[#This Row],['#]])</f>
        <v>20841</v>
      </c>
      <c r="I809" s="9">
        <f>inventory[[#This Row],[c Units]]/MAX(inventory[c Units])</f>
        <v>0.25299230377042414</v>
      </c>
      <c r="J809" s="10">
        <f>SUMIFS(inventory[Total Cost],inventory[Rank],"&lt;="&amp;inventory[[#This Row],['#]])</f>
        <v>2465651.2999999975</v>
      </c>
      <c r="K809" s="9">
        <f>inventory[[#This Row],[c Cost]]/MAX(inventory[c Cost])</f>
        <v>0.93138143930190442</v>
      </c>
      <c r="L809" s="11" t="str">
        <f>IF(inventory[[#This Row],[c Units %]]&lt;=$O$7,$N$7,IF(inventory[[#This Row],[c Units %]]&lt;=$O$8,$N$8,$N$9))</f>
        <v>C</v>
      </c>
    </row>
    <row r="810" spans="2:12" x14ac:dyDescent="0.25">
      <c r="B810" s="1">
        <v>804</v>
      </c>
      <c r="C810" t="s">
        <v>804</v>
      </c>
      <c r="D810" s="2">
        <v>16.5</v>
      </c>
      <c r="E810" s="15">
        <v>9</v>
      </c>
      <c r="F810" s="14">
        <f>inventory[[#This Row],[Unit Cost]]*inventory[[#This Row],['# Units]]</f>
        <v>148.5</v>
      </c>
      <c r="G810" s="8">
        <f>_xlfn.RANK.EQ(inventory[[#This Row],[Total Cost]],inventory[Total Cost],0)</f>
        <v>1144</v>
      </c>
      <c r="H810" s="8">
        <f>SUMIFS(inventory['# Units],inventory[Rank],"&lt;="&amp;inventory[[#This Row],['#]])</f>
        <v>20947</v>
      </c>
      <c r="I810" s="9">
        <f>inventory[[#This Row],[c Units]]/MAX(inventory[c Units])</f>
        <v>0.25427905508752335</v>
      </c>
      <c r="J810" s="10">
        <f>SUMIFS(inventory[Total Cost],inventory[Rank],"&lt;="&amp;inventory[[#This Row],['#]])</f>
        <v>2465990.4999999977</v>
      </c>
      <c r="K810" s="9">
        <f>inventory[[#This Row],[c Cost]]/MAX(inventory[c Cost])</f>
        <v>0.93150956957896813</v>
      </c>
      <c r="L810" s="11" t="str">
        <f>IF(inventory[[#This Row],[c Units %]]&lt;=$O$7,$N$7,IF(inventory[[#This Row],[c Units %]]&lt;=$O$8,$N$8,$N$9))</f>
        <v>C</v>
      </c>
    </row>
    <row r="811" spans="2:12" x14ac:dyDescent="0.25">
      <c r="B811" s="1">
        <v>805</v>
      </c>
      <c r="C811" t="s">
        <v>805</v>
      </c>
      <c r="D811" s="2">
        <v>20.8</v>
      </c>
      <c r="E811" s="15">
        <v>41</v>
      </c>
      <c r="F811" s="14">
        <f>inventory[[#This Row],[Unit Cost]]*inventory[[#This Row],['# Units]]</f>
        <v>852.80000000000007</v>
      </c>
      <c r="G811" s="8">
        <f>_xlfn.RANK.EQ(inventory[[#This Row],[Total Cost]],inventory[Total Cost],0)</f>
        <v>497</v>
      </c>
      <c r="H811" s="8">
        <f>SUMIFS(inventory['# Units],inventory[Rank],"&lt;="&amp;inventory[[#This Row],['#]])</f>
        <v>20977</v>
      </c>
      <c r="I811" s="9">
        <f>inventory[[#This Row],[c Units]]/MAX(inventory[c Units])</f>
        <v>0.25464322998858918</v>
      </c>
      <c r="J811" s="10">
        <f>SUMIFS(inventory[Total Cost],inventory[Rank],"&lt;="&amp;inventory[[#This Row],['#]])</f>
        <v>2466329.4999999977</v>
      </c>
      <c r="K811" s="9">
        <f>inventory[[#This Row],[c Cost]]/MAX(inventory[c Cost])</f>
        <v>0.93163762430751929</v>
      </c>
      <c r="L811" s="11" t="str">
        <f>IF(inventory[[#This Row],[c Units %]]&lt;=$O$7,$N$7,IF(inventory[[#This Row],[c Units %]]&lt;=$O$8,$N$8,$N$9))</f>
        <v>C</v>
      </c>
    </row>
    <row r="812" spans="2:12" x14ac:dyDescent="0.25">
      <c r="B812" s="1">
        <v>806</v>
      </c>
      <c r="C812" t="s">
        <v>806</v>
      </c>
      <c r="D812" s="2">
        <v>19.600000000000001</v>
      </c>
      <c r="E812" s="15">
        <v>14</v>
      </c>
      <c r="F812" s="14">
        <f>inventory[[#This Row],[Unit Cost]]*inventory[[#This Row],['# Units]]</f>
        <v>274.40000000000003</v>
      </c>
      <c r="G812" s="8">
        <f>_xlfn.RANK.EQ(inventory[[#This Row],[Total Cost]],inventory[Total Cost],0)</f>
        <v>897</v>
      </c>
      <c r="H812" s="8">
        <f>SUMIFS(inventory['# Units],inventory[Rank],"&lt;="&amp;inventory[[#This Row],['#]])</f>
        <v>21015</v>
      </c>
      <c r="I812" s="9">
        <f>inventory[[#This Row],[c Units]]/MAX(inventory[c Units])</f>
        <v>0.2551045181966059</v>
      </c>
      <c r="J812" s="10">
        <f>SUMIFS(inventory[Total Cost],inventory[Rank],"&lt;="&amp;inventory[[#This Row],['#]])</f>
        <v>2466667.6999999979</v>
      </c>
      <c r="K812" s="9">
        <f>inventory[[#This Row],[c Cost]]/MAX(inventory[c Cost])</f>
        <v>0.93176537684202088</v>
      </c>
      <c r="L812" s="11" t="str">
        <f>IF(inventory[[#This Row],[c Units %]]&lt;=$O$7,$N$7,IF(inventory[[#This Row],[c Units %]]&lt;=$O$8,$N$8,$N$9))</f>
        <v>C</v>
      </c>
    </row>
    <row r="813" spans="2:12" x14ac:dyDescent="0.25">
      <c r="B813" s="1">
        <v>807</v>
      </c>
      <c r="C813" t="s">
        <v>807</v>
      </c>
      <c r="D813" s="2">
        <v>19.399999999999999</v>
      </c>
      <c r="E813" s="15">
        <v>16</v>
      </c>
      <c r="F813" s="14">
        <f>inventory[[#This Row],[Unit Cost]]*inventory[[#This Row],['# Units]]</f>
        <v>310.39999999999998</v>
      </c>
      <c r="G813" s="8">
        <f>_xlfn.RANK.EQ(inventory[[#This Row],[Total Cost]],inventory[Total Cost],0)</f>
        <v>843</v>
      </c>
      <c r="H813" s="8">
        <f>SUMIFS(inventory['# Units],inventory[Rank],"&lt;="&amp;inventory[[#This Row],['#]])</f>
        <v>21039</v>
      </c>
      <c r="I813" s="9">
        <f>inventory[[#This Row],[c Units]]/MAX(inventory[c Units])</f>
        <v>0.25539585811745852</v>
      </c>
      <c r="J813" s="10">
        <f>SUMIFS(inventory[Total Cost],inventory[Rank],"&lt;="&amp;inventory[[#This Row],['#]])</f>
        <v>2467003.6999999979</v>
      </c>
      <c r="K813" s="9">
        <f>inventory[[#This Row],[c Cost]]/MAX(inventory[c Cost])</f>
        <v>0.93189229834288578</v>
      </c>
      <c r="L813" s="11" t="str">
        <f>IF(inventory[[#This Row],[c Units %]]&lt;=$O$7,$N$7,IF(inventory[[#This Row],[c Units %]]&lt;=$O$8,$N$8,$N$9))</f>
        <v>C</v>
      </c>
    </row>
    <row r="814" spans="2:12" x14ac:dyDescent="0.25">
      <c r="B814" s="1">
        <v>808</v>
      </c>
      <c r="C814" t="s">
        <v>808</v>
      </c>
      <c r="D814" s="2">
        <v>20.100000000000001</v>
      </c>
      <c r="E814" s="15">
        <v>49</v>
      </c>
      <c r="F814" s="14">
        <f>inventory[[#This Row],[Unit Cost]]*inventory[[#This Row],['# Units]]</f>
        <v>984.90000000000009</v>
      </c>
      <c r="G814" s="8">
        <f>_xlfn.RANK.EQ(inventory[[#This Row],[Total Cost]],inventory[Total Cost],0)</f>
        <v>467</v>
      </c>
      <c r="H814" s="8">
        <f>SUMIFS(inventory['# Units],inventory[Rank],"&lt;="&amp;inventory[[#This Row],['#]])</f>
        <v>21045</v>
      </c>
      <c r="I814" s="9">
        <f>inventory[[#This Row],[c Units]]/MAX(inventory[c Units])</f>
        <v>0.25546869309767173</v>
      </c>
      <c r="J814" s="10">
        <f>SUMIFS(inventory[Total Cost],inventory[Rank],"&lt;="&amp;inventory[[#This Row],['#]])</f>
        <v>2467339.0999999978</v>
      </c>
      <c r="K814" s="9">
        <f>inventory[[#This Row],[c Cost]]/MAX(inventory[c Cost])</f>
        <v>0.93201899319821335</v>
      </c>
      <c r="L814" s="11" t="str">
        <f>IF(inventory[[#This Row],[c Units %]]&lt;=$O$7,$N$7,IF(inventory[[#This Row],[c Units %]]&lt;=$O$8,$N$8,$N$9))</f>
        <v>C</v>
      </c>
    </row>
    <row r="815" spans="2:12" x14ac:dyDescent="0.25">
      <c r="B815" s="1">
        <v>809</v>
      </c>
      <c r="C815" t="s">
        <v>809</v>
      </c>
      <c r="D815" s="2">
        <v>20.2</v>
      </c>
      <c r="E815" s="15">
        <v>22</v>
      </c>
      <c r="F815" s="14">
        <f>inventory[[#This Row],[Unit Cost]]*inventory[[#This Row],['# Units]]</f>
        <v>444.4</v>
      </c>
      <c r="G815" s="8">
        <f>_xlfn.RANK.EQ(inventory[[#This Row],[Total Cost]],inventory[Total Cost],0)</f>
        <v>699</v>
      </c>
      <c r="H815" s="8">
        <f>SUMIFS(inventory['# Units],inventory[Rank],"&lt;="&amp;inventory[[#This Row],['#]])</f>
        <v>21059</v>
      </c>
      <c r="I815" s="9">
        <f>inventory[[#This Row],[c Units]]/MAX(inventory[c Units])</f>
        <v>0.25563864138483577</v>
      </c>
      <c r="J815" s="10">
        <f>SUMIFS(inventory[Total Cost],inventory[Rank],"&lt;="&amp;inventory[[#This Row],['#]])</f>
        <v>2467673.6999999979</v>
      </c>
      <c r="K815" s="9">
        <f>inventory[[#This Row],[c Cost]]/MAX(inventory[c Cost])</f>
        <v>0.93214538585949125</v>
      </c>
      <c r="L815" s="11" t="str">
        <f>IF(inventory[[#This Row],[c Units %]]&lt;=$O$7,$N$7,IF(inventory[[#This Row],[c Units %]]&lt;=$O$8,$N$8,$N$9))</f>
        <v>C</v>
      </c>
    </row>
    <row r="816" spans="2:12" x14ac:dyDescent="0.25">
      <c r="B816" s="1">
        <v>810</v>
      </c>
      <c r="C816" t="s">
        <v>810</v>
      </c>
      <c r="D816" s="2">
        <v>19.899999999999999</v>
      </c>
      <c r="E816" s="15">
        <v>19</v>
      </c>
      <c r="F816" s="14">
        <f>inventory[[#This Row],[Unit Cost]]*inventory[[#This Row],['# Units]]</f>
        <v>378.09999999999997</v>
      </c>
      <c r="G816" s="8">
        <f>_xlfn.RANK.EQ(inventory[[#This Row],[Total Cost]],inventory[Total Cost],0)</f>
        <v>765</v>
      </c>
      <c r="H816" s="8">
        <f>SUMIFS(inventory['# Units],inventory[Rank],"&lt;="&amp;inventory[[#This Row],['#]])</f>
        <v>21078</v>
      </c>
      <c r="I816" s="9">
        <f>inventory[[#This Row],[c Units]]/MAX(inventory[c Units])</f>
        <v>0.25586928548884413</v>
      </c>
      <c r="J816" s="10">
        <f>SUMIFS(inventory[Total Cost],inventory[Rank],"&lt;="&amp;inventory[[#This Row],['#]])</f>
        <v>2468008.0999999978</v>
      </c>
      <c r="K816" s="9">
        <f>inventory[[#This Row],[c Cost]]/MAX(inventory[c Cost])</f>
        <v>0.93227170297225681</v>
      </c>
      <c r="L816" s="11" t="str">
        <f>IF(inventory[[#This Row],[c Units %]]&lt;=$O$7,$N$7,IF(inventory[[#This Row],[c Units %]]&lt;=$O$8,$N$8,$N$9))</f>
        <v>C</v>
      </c>
    </row>
    <row r="817" spans="2:12" x14ac:dyDescent="0.25">
      <c r="B817" s="1">
        <v>811</v>
      </c>
      <c r="C817" t="s">
        <v>811</v>
      </c>
      <c r="D817" s="2">
        <v>20</v>
      </c>
      <c r="E817" s="15">
        <v>19</v>
      </c>
      <c r="F817" s="14">
        <f>inventory[[#This Row],[Unit Cost]]*inventory[[#This Row],['# Units]]</f>
        <v>380</v>
      </c>
      <c r="G817" s="8">
        <f>_xlfn.RANK.EQ(inventory[[#This Row],[Total Cost]],inventory[Total Cost],0)</f>
        <v>762</v>
      </c>
      <c r="H817" s="8">
        <f>SUMIFS(inventory['# Units],inventory[Rank],"&lt;="&amp;inventory[[#This Row],['#]])</f>
        <v>21177</v>
      </c>
      <c r="I817" s="9">
        <f>inventory[[#This Row],[c Units]]/MAX(inventory[c Units])</f>
        <v>0.25707106266236129</v>
      </c>
      <c r="J817" s="10">
        <f>SUMIFS(inventory[Total Cost],inventory[Rank],"&lt;="&amp;inventory[[#This Row],['#]])</f>
        <v>2469011.2999999975</v>
      </c>
      <c r="K817" s="9">
        <f>inventory[[#This Row],[c Cost]]/MAX(inventory[c Cost])</f>
        <v>0.93265065431055327</v>
      </c>
      <c r="L817" s="11" t="str">
        <f>IF(inventory[[#This Row],[c Units %]]&lt;=$O$7,$N$7,IF(inventory[[#This Row],[c Units %]]&lt;=$O$8,$N$8,$N$9))</f>
        <v>C</v>
      </c>
    </row>
    <row r="818" spans="2:12" x14ac:dyDescent="0.25">
      <c r="B818" s="1">
        <v>812</v>
      </c>
      <c r="C818" t="s">
        <v>812</v>
      </c>
      <c r="D818" s="2">
        <v>18.899999999999999</v>
      </c>
      <c r="E818" s="15">
        <v>26</v>
      </c>
      <c r="F818" s="14">
        <f>inventory[[#This Row],[Unit Cost]]*inventory[[#This Row],['# Units]]</f>
        <v>491.4</v>
      </c>
      <c r="G818" s="8">
        <f>_xlfn.RANK.EQ(inventory[[#This Row],[Total Cost]],inventory[Total Cost],0)</f>
        <v>657</v>
      </c>
      <c r="H818" s="8">
        <f>SUMIFS(inventory['# Units],inventory[Rank],"&lt;="&amp;inventory[[#This Row],['#]])</f>
        <v>21177</v>
      </c>
      <c r="I818" s="9">
        <f>inventory[[#This Row],[c Units]]/MAX(inventory[c Units])</f>
        <v>0.25707106266236129</v>
      </c>
      <c r="J818" s="10">
        <f>SUMIFS(inventory[Total Cost],inventory[Rank],"&lt;="&amp;inventory[[#This Row],['#]])</f>
        <v>2469011.2999999975</v>
      </c>
      <c r="K818" s="9">
        <f>inventory[[#This Row],[c Cost]]/MAX(inventory[c Cost])</f>
        <v>0.93265065431055327</v>
      </c>
      <c r="L818" s="11" t="str">
        <f>IF(inventory[[#This Row],[c Units %]]&lt;=$O$7,$N$7,IF(inventory[[#This Row],[c Units %]]&lt;=$O$8,$N$8,$N$9))</f>
        <v>C</v>
      </c>
    </row>
    <row r="819" spans="2:12" x14ac:dyDescent="0.25">
      <c r="B819" s="1">
        <v>813</v>
      </c>
      <c r="C819" t="s">
        <v>813</v>
      </c>
      <c r="D819" s="2">
        <v>17.100000000000001</v>
      </c>
      <c r="E819" s="15">
        <v>13</v>
      </c>
      <c r="F819" s="14">
        <f>inventory[[#This Row],[Unit Cost]]*inventory[[#This Row],['# Units]]</f>
        <v>222.3</v>
      </c>
      <c r="G819" s="8">
        <f>_xlfn.RANK.EQ(inventory[[#This Row],[Total Cost]],inventory[Total Cost],0)</f>
        <v>987</v>
      </c>
      <c r="H819" s="8">
        <f>SUMIFS(inventory['# Units],inventory[Rank],"&lt;="&amp;inventory[[#This Row],['#]])</f>
        <v>21177</v>
      </c>
      <c r="I819" s="9">
        <f>inventory[[#This Row],[c Units]]/MAX(inventory[c Units])</f>
        <v>0.25707106266236129</v>
      </c>
      <c r="J819" s="10">
        <f>SUMIFS(inventory[Total Cost],inventory[Rank],"&lt;="&amp;inventory[[#This Row],['#]])</f>
        <v>2469011.2999999975</v>
      </c>
      <c r="K819" s="9">
        <f>inventory[[#This Row],[c Cost]]/MAX(inventory[c Cost])</f>
        <v>0.93265065431055327</v>
      </c>
      <c r="L819" s="11" t="str">
        <f>IF(inventory[[#This Row],[c Units %]]&lt;=$O$7,$N$7,IF(inventory[[#This Row],[c Units %]]&lt;=$O$8,$N$8,$N$9))</f>
        <v>C</v>
      </c>
    </row>
    <row r="820" spans="2:12" x14ac:dyDescent="0.25">
      <c r="B820" s="1">
        <v>814</v>
      </c>
      <c r="C820" t="s">
        <v>814</v>
      </c>
      <c r="D820" s="2">
        <v>18.2</v>
      </c>
      <c r="E820" s="15">
        <v>6</v>
      </c>
      <c r="F820" s="14">
        <f>inventory[[#This Row],[Unit Cost]]*inventory[[#This Row],['# Units]]</f>
        <v>109.19999999999999</v>
      </c>
      <c r="G820" s="8">
        <f>_xlfn.RANK.EQ(inventory[[#This Row],[Total Cost]],inventory[Total Cost],0)</f>
        <v>1298</v>
      </c>
      <c r="H820" s="8">
        <f>SUMIFS(inventory['# Units],inventory[Rank],"&lt;="&amp;inventory[[#This Row],['#]])</f>
        <v>21185</v>
      </c>
      <c r="I820" s="9">
        <f>inventory[[#This Row],[c Units]]/MAX(inventory[c Units])</f>
        <v>0.25716817596931218</v>
      </c>
      <c r="J820" s="10">
        <f>SUMIFS(inventory[Total Cost],inventory[Rank],"&lt;="&amp;inventory[[#This Row],['#]])</f>
        <v>2469344.8999999976</v>
      </c>
      <c r="K820" s="9">
        <f>inventory[[#This Row],[c Cost]]/MAX(inventory[c Cost])</f>
        <v>0.93277666922926916</v>
      </c>
      <c r="L820" s="11" t="str">
        <f>IF(inventory[[#This Row],[c Units %]]&lt;=$O$7,$N$7,IF(inventory[[#This Row],[c Units %]]&lt;=$O$8,$N$8,$N$9))</f>
        <v>C</v>
      </c>
    </row>
    <row r="821" spans="2:12" x14ac:dyDescent="0.25">
      <c r="B821" s="1">
        <v>815</v>
      </c>
      <c r="C821" t="s">
        <v>815</v>
      </c>
      <c r="D821" s="2">
        <v>18.8</v>
      </c>
      <c r="E821" s="15">
        <v>23</v>
      </c>
      <c r="F821" s="14">
        <f>inventory[[#This Row],[Unit Cost]]*inventory[[#This Row],['# Units]]</f>
        <v>432.40000000000003</v>
      </c>
      <c r="G821" s="8">
        <f>_xlfn.RANK.EQ(inventory[[#This Row],[Total Cost]],inventory[Total Cost],0)</f>
        <v>707</v>
      </c>
      <c r="H821" s="8">
        <f>SUMIFS(inventory['# Units],inventory[Rank],"&lt;="&amp;inventory[[#This Row],['#]])</f>
        <v>21214</v>
      </c>
      <c r="I821" s="9">
        <f>inventory[[#This Row],[c Units]]/MAX(inventory[c Units])</f>
        <v>0.25752021170700917</v>
      </c>
      <c r="J821" s="10">
        <f>SUMIFS(inventory[Total Cost],inventory[Rank],"&lt;="&amp;inventory[[#This Row],['#]])</f>
        <v>2469678.3999999976</v>
      </c>
      <c r="K821" s="9">
        <f>inventory[[#This Row],[c Cost]]/MAX(inventory[c Cost])</f>
        <v>0.93290264637372877</v>
      </c>
      <c r="L821" s="11" t="str">
        <f>IF(inventory[[#This Row],[c Units %]]&lt;=$O$7,$N$7,IF(inventory[[#This Row],[c Units %]]&lt;=$O$8,$N$8,$N$9))</f>
        <v>C</v>
      </c>
    </row>
    <row r="822" spans="2:12" x14ac:dyDescent="0.25">
      <c r="B822" s="1">
        <v>816</v>
      </c>
      <c r="C822" t="s">
        <v>816</v>
      </c>
      <c r="D822" s="2">
        <v>20.100000000000001</v>
      </c>
      <c r="E822" s="15">
        <v>36</v>
      </c>
      <c r="F822" s="14">
        <f>inventory[[#This Row],[Unit Cost]]*inventory[[#This Row],['# Units]]</f>
        <v>723.6</v>
      </c>
      <c r="G822" s="8">
        <f>_xlfn.RANK.EQ(inventory[[#This Row],[Total Cost]],inventory[Total Cost],0)</f>
        <v>538</v>
      </c>
      <c r="H822" s="8">
        <f>SUMIFS(inventory['# Units],inventory[Rank],"&lt;="&amp;inventory[[#This Row],['#]])</f>
        <v>21282</v>
      </c>
      <c r="I822" s="9">
        <f>inventory[[#This Row],[c Units]]/MAX(inventory[c Units])</f>
        <v>0.25834567481609166</v>
      </c>
      <c r="J822" s="10">
        <f>SUMIFS(inventory[Total Cost],inventory[Rank],"&lt;="&amp;inventory[[#This Row],['#]])</f>
        <v>2470011.5999999978</v>
      </c>
      <c r="K822" s="9">
        <f>inventory[[#This Row],[c Cost]]/MAX(inventory[c Cost])</f>
        <v>0.93302851019541988</v>
      </c>
      <c r="L822" s="11" t="str">
        <f>IF(inventory[[#This Row],[c Units %]]&lt;=$O$7,$N$7,IF(inventory[[#This Row],[c Units %]]&lt;=$O$8,$N$8,$N$9))</f>
        <v>C</v>
      </c>
    </row>
    <row r="823" spans="2:12" x14ac:dyDescent="0.25">
      <c r="B823" s="1">
        <v>817</v>
      </c>
      <c r="C823" t="s">
        <v>817</v>
      </c>
      <c r="D823" s="2">
        <v>18.899999999999999</v>
      </c>
      <c r="E823" s="15">
        <v>13</v>
      </c>
      <c r="F823" s="14">
        <f>inventory[[#This Row],[Unit Cost]]*inventory[[#This Row],['# Units]]</f>
        <v>245.7</v>
      </c>
      <c r="G823" s="8">
        <f>_xlfn.RANK.EQ(inventory[[#This Row],[Total Cost]],inventory[Total Cost],0)</f>
        <v>945</v>
      </c>
      <c r="H823" s="8">
        <f>SUMIFS(inventory['# Units],inventory[Rank],"&lt;="&amp;inventory[[#This Row],['#]])</f>
        <v>21318</v>
      </c>
      <c r="I823" s="9">
        <f>inventory[[#This Row],[c Units]]/MAX(inventory[c Units])</f>
        <v>0.25878268469737065</v>
      </c>
      <c r="J823" s="10">
        <f>SUMIFS(inventory[Total Cost],inventory[Rank],"&lt;="&amp;inventory[[#This Row],['#]])</f>
        <v>2470677.5999999978</v>
      </c>
      <c r="K823" s="9">
        <f>inventory[[#This Row],[c Cost]]/MAX(inventory[c Cost])</f>
        <v>0.93328008674177698</v>
      </c>
      <c r="L823" s="11" t="str">
        <f>IF(inventory[[#This Row],[c Units %]]&lt;=$O$7,$N$7,IF(inventory[[#This Row],[c Units %]]&lt;=$O$8,$N$8,$N$9))</f>
        <v>C</v>
      </c>
    </row>
    <row r="824" spans="2:12" x14ac:dyDescent="0.25">
      <c r="B824" s="1">
        <v>818</v>
      </c>
      <c r="C824" t="s">
        <v>818</v>
      </c>
      <c r="D824" s="2">
        <v>17.8</v>
      </c>
      <c r="E824" s="15">
        <v>6</v>
      </c>
      <c r="F824" s="14">
        <f>inventory[[#This Row],[Unit Cost]]*inventory[[#This Row],['# Units]]</f>
        <v>106.80000000000001</v>
      </c>
      <c r="G824" s="8">
        <f>_xlfn.RANK.EQ(inventory[[#This Row],[Total Cost]],inventory[Total Cost],0)</f>
        <v>1309</v>
      </c>
      <c r="H824" s="8">
        <f>SUMIFS(inventory['# Units],inventory[Rank],"&lt;="&amp;inventory[[#This Row],['#]])</f>
        <v>21318</v>
      </c>
      <c r="I824" s="9">
        <f>inventory[[#This Row],[c Units]]/MAX(inventory[c Units])</f>
        <v>0.25878268469737065</v>
      </c>
      <c r="J824" s="10">
        <f>SUMIFS(inventory[Total Cost],inventory[Rank],"&lt;="&amp;inventory[[#This Row],['#]])</f>
        <v>2470677.5999999978</v>
      </c>
      <c r="K824" s="9">
        <f>inventory[[#This Row],[c Cost]]/MAX(inventory[c Cost])</f>
        <v>0.93328008674177698</v>
      </c>
      <c r="L824" s="11" t="str">
        <f>IF(inventory[[#This Row],[c Units %]]&lt;=$O$7,$N$7,IF(inventory[[#This Row],[c Units %]]&lt;=$O$8,$N$8,$N$9))</f>
        <v>C</v>
      </c>
    </row>
    <row r="825" spans="2:12" x14ac:dyDescent="0.25">
      <c r="B825" s="1">
        <v>819</v>
      </c>
      <c r="C825" t="s">
        <v>819</v>
      </c>
      <c r="D825" s="2">
        <v>19.399999999999999</v>
      </c>
      <c r="E825" s="15">
        <v>37</v>
      </c>
      <c r="F825" s="14">
        <f>inventory[[#This Row],[Unit Cost]]*inventory[[#This Row],['# Units]]</f>
        <v>717.8</v>
      </c>
      <c r="G825" s="8">
        <f>_xlfn.RANK.EQ(inventory[[#This Row],[Total Cost]],inventory[Total Cost],0)</f>
        <v>542</v>
      </c>
      <c r="H825" s="8">
        <f>SUMIFS(inventory['# Units],inventory[Rank],"&lt;="&amp;inventory[[#This Row],['#]])</f>
        <v>21358</v>
      </c>
      <c r="I825" s="9">
        <f>inventory[[#This Row],[c Units]]/MAX(inventory[c Units])</f>
        <v>0.2592682512321251</v>
      </c>
      <c r="J825" s="10">
        <f>SUMIFS(inventory[Total Cost],inventory[Rank],"&lt;="&amp;inventory[[#This Row],['#]])</f>
        <v>2471009.5999999978</v>
      </c>
      <c r="K825" s="9">
        <f>inventory[[#This Row],[c Cost]]/MAX(inventory[c Cost])</f>
        <v>0.93340549727239353</v>
      </c>
      <c r="L825" s="11" t="str">
        <f>IF(inventory[[#This Row],[c Units %]]&lt;=$O$7,$N$7,IF(inventory[[#This Row],[c Units %]]&lt;=$O$8,$N$8,$N$9))</f>
        <v>C</v>
      </c>
    </row>
    <row r="826" spans="2:12" x14ac:dyDescent="0.25">
      <c r="B826" s="1">
        <v>820</v>
      </c>
      <c r="C826" t="s">
        <v>820</v>
      </c>
      <c r="D826" s="2">
        <v>20</v>
      </c>
      <c r="E826" s="15">
        <v>20</v>
      </c>
      <c r="F826" s="14">
        <f>inventory[[#This Row],[Unit Cost]]*inventory[[#This Row],['# Units]]</f>
        <v>400</v>
      </c>
      <c r="G826" s="8">
        <f>_xlfn.RANK.EQ(inventory[[#This Row],[Total Cost]],inventory[Total Cost],0)</f>
        <v>739</v>
      </c>
      <c r="H826" s="8">
        <f>SUMIFS(inventory['# Units],inventory[Rank],"&lt;="&amp;inventory[[#This Row],['#]])</f>
        <v>21377</v>
      </c>
      <c r="I826" s="9">
        <f>inventory[[#This Row],[c Units]]/MAX(inventory[c Units])</f>
        <v>0.25949889533613341</v>
      </c>
      <c r="J826" s="10">
        <f>SUMIFS(inventory[Total Cost],inventory[Rank],"&lt;="&amp;inventory[[#This Row],['#]])</f>
        <v>2471340.1999999979</v>
      </c>
      <c r="K826" s="9">
        <f>inventory[[#This Row],[c Cost]]/MAX(inventory[c Cost])</f>
        <v>0.93353037896342306</v>
      </c>
      <c r="L826" s="11" t="str">
        <f>IF(inventory[[#This Row],[c Units %]]&lt;=$O$7,$N$7,IF(inventory[[#This Row],[c Units %]]&lt;=$O$8,$N$8,$N$9))</f>
        <v>C</v>
      </c>
    </row>
    <row r="827" spans="2:12" x14ac:dyDescent="0.25">
      <c r="B827" s="1">
        <v>821</v>
      </c>
      <c r="C827" t="s">
        <v>821</v>
      </c>
      <c r="D827" s="2">
        <v>19.7</v>
      </c>
      <c r="E827" s="15">
        <v>41</v>
      </c>
      <c r="F827" s="14">
        <f>inventory[[#This Row],[Unit Cost]]*inventory[[#This Row],['# Units]]</f>
        <v>807.69999999999993</v>
      </c>
      <c r="G827" s="8">
        <f>_xlfn.RANK.EQ(inventory[[#This Row],[Total Cost]],inventory[Total Cost],0)</f>
        <v>512</v>
      </c>
      <c r="H827" s="8">
        <f>SUMIFS(inventory['# Units],inventory[Rank],"&lt;="&amp;inventory[[#This Row],['#]])</f>
        <v>21403</v>
      </c>
      <c r="I827" s="9">
        <f>inventory[[#This Row],[c Units]]/MAX(inventory[c Units])</f>
        <v>0.25981451358372382</v>
      </c>
      <c r="J827" s="10">
        <f>SUMIFS(inventory[Total Cost],inventory[Rank],"&lt;="&amp;inventory[[#This Row],['#]])</f>
        <v>2471670.399999998</v>
      </c>
      <c r="K827" s="9">
        <f>inventory[[#This Row],[c Cost]]/MAX(inventory[c Cost])</f>
        <v>0.93365510955742781</v>
      </c>
      <c r="L827" s="11" t="str">
        <f>IF(inventory[[#This Row],[c Units %]]&lt;=$O$7,$N$7,IF(inventory[[#This Row],[c Units %]]&lt;=$O$8,$N$8,$N$9))</f>
        <v>C</v>
      </c>
    </row>
    <row r="828" spans="2:12" x14ac:dyDescent="0.25">
      <c r="B828" s="1">
        <v>822</v>
      </c>
      <c r="C828" t="s">
        <v>822</v>
      </c>
      <c r="D828" s="2">
        <v>18.5</v>
      </c>
      <c r="E828" s="15">
        <v>18</v>
      </c>
      <c r="F828" s="14">
        <f>inventory[[#This Row],[Unit Cost]]*inventory[[#This Row],['# Units]]</f>
        <v>333</v>
      </c>
      <c r="G828" s="8">
        <f>_xlfn.RANK.EQ(inventory[[#This Row],[Total Cost]],inventory[Total Cost],0)</f>
        <v>817</v>
      </c>
      <c r="H828" s="8">
        <f>SUMIFS(inventory['# Units],inventory[Rank],"&lt;="&amp;inventory[[#This Row],['#]])</f>
        <v>21450</v>
      </c>
      <c r="I828" s="9">
        <f>inventory[[#This Row],[c Units]]/MAX(inventory[c Units])</f>
        <v>0.26038505426206027</v>
      </c>
      <c r="J828" s="10">
        <f>SUMIFS(inventory[Total Cost],inventory[Rank],"&lt;="&amp;inventory[[#This Row],['#]])</f>
        <v>2471999.399999998</v>
      </c>
      <c r="K828" s="9">
        <f>inventory[[#This Row],[c Cost]]/MAX(inventory[c Cost])</f>
        <v>0.93377938686035811</v>
      </c>
      <c r="L828" s="11" t="str">
        <f>IF(inventory[[#This Row],[c Units %]]&lt;=$O$7,$N$7,IF(inventory[[#This Row],[c Units %]]&lt;=$O$8,$N$8,$N$9))</f>
        <v>C</v>
      </c>
    </row>
    <row r="829" spans="2:12" x14ac:dyDescent="0.25">
      <c r="B829" s="1">
        <v>823</v>
      </c>
      <c r="C829" t="s">
        <v>823</v>
      </c>
      <c r="D829" s="2">
        <v>19.5</v>
      </c>
      <c r="E829" s="15">
        <v>10</v>
      </c>
      <c r="F829" s="14">
        <f>inventory[[#This Row],[Unit Cost]]*inventory[[#This Row],['# Units]]</f>
        <v>195</v>
      </c>
      <c r="G829" s="8">
        <f>_xlfn.RANK.EQ(inventory[[#This Row],[Total Cost]],inventory[Total Cost],0)</f>
        <v>1034</v>
      </c>
      <c r="H829" s="8">
        <f>SUMIFS(inventory['# Units],inventory[Rank],"&lt;="&amp;inventory[[#This Row],['#]])</f>
        <v>21507</v>
      </c>
      <c r="I829" s="9">
        <f>inventory[[#This Row],[c Units]]/MAX(inventory[c Units])</f>
        <v>0.26107698657408529</v>
      </c>
      <c r="J829" s="10">
        <f>SUMIFS(inventory[Total Cost],inventory[Rank],"&lt;="&amp;inventory[[#This Row],['#]])</f>
        <v>2472655.399999998</v>
      </c>
      <c r="K829" s="9">
        <f>inventory[[#This Row],[c Cost]]/MAX(inventory[c Cost])</f>
        <v>0.93402718598109424</v>
      </c>
      <c r="L829" s="11" t="str">
        <f>IF(inventory[[#This Row],[c Units %]]&lt;=$O$7,$N$7,IF(inventory[[#This Row],[c Units %]]&lt;=$O$8,$N$8,$N$9))</f>
        <v>C</v>
      </c>
    </row>
    <row r="830" spans="2:12" x14ac:dyDescent="0.25">
      <c r="B830" s="1">
        <v>824</v>
      </c>
      <c r="C830" t="s">
        <v>824</v>
      </c>
      <c r="D830" s="2">
        <v>19.8</v>
      </c>
      <c r="E830" s="15">
        <v>71</v>
      </c>
      <c r="F830" s="14">
        <f>inventory[[#This Row],[Unit Cost]]*inventory[[#This Row],['# Units]]</f>
        <v>1405.8</v>
      </c>
      <c r="G830" s="8">
        <f>_xlfn.RANK.EQ(inventory[[#This Row],[Total Cost]],inventory[Total Cost],0)</f>
        <v>373</v>
      </c>
      <c r="H830" s="8">
        <f>SUMIFS(inventory['# Units],inventory[Rank],"&lt;="&amp;inventory[[#This Row],['#]])</f>
        <v>21507</v>
      </c>
      <c r="I830" s="9">
        <f>inventory[[#This Row],[c Units]]/MAX(inventory[c Units])</f>
        <v>0.26107698657408529</v>
      </c>
      <c r="J830" s="10">
        <f>SUMIFS(inventory[Total Cost],inventory[Rank],"&lt;="&amp;inventory[[#This Row],['#]])</f>
        <v>2472655.399999998</v>
      </c>
      <c r="K830" s="9">
        <f>inventory[[#This Row],[c Cost]]/MAX(inventory[c Cost])</f>
        <v>0.93402718598109424</v>
      </c>
      <c r="L830" s="11" t="str">
        <f>IF(inventory[[#This Row],[c Units %]]&lt;=$O$7,$N$7,IF(inventory[[#This Row],[c Units %]]&lt;=$O$8,$N$8,$N$9))</f>
        <v>C</v>
      </c>
    </row>
    <row r="831" spans="2:12" x14ac:dyDescent="0.25">
      <c r="B831" s="1">
        <v>825</v>
      </c>
      <c r="C831" t="s">
        <v>825</v>
      </c>
      <c r="D831" s="2">
        <v>20.399999999999999</v>
      </c>
      <c r="E831" s="15">
        <v>14</v>
      </c>
      <c r="F831" s="14">
        <f>inventory[[#This Row],[Unit Cost]]*inventory[[#This Row],['# Units]]</f>
        <v>285.59999999999997</v>
      </c>
      <c r="G831" s="8">
        <f>_xlfn.RANK.EQ(inventory[[#This Row],[Total Cost]],inventory[Total Cost],0)</f>
        <v>887</v>
      </c>
      <c r="H831" s="8">
        <f>SUMIFS(inventory['# Units],inventory[Rank],"&lt;="&amp;inventory[[#This Row],['#]])</f>
        <v>21559</v>
      </c>
      <c r="I831" s="9">
        <f>inventory[[#This Row],[c Units]]/MAX(inventory[c Units])</f>
        <v>0.26170822306926605</v>
      </c>
      <c r="J831" s="10">
        <f>SUMIFS(inventory[Total Cost],inventory[Rank],"&lt;="&amp;inventory[[#This Row],['#]])</f>
        <v>2472982.9999999981</v>
      </c>
      <c r="K831" s="9">
        <f>inventory[[#This Row],[c Cost]]/MAX(inventory[c Cost])</f>
        <v>0.93415093444443753</v>
      </c>
      <c r="L831" s="11" t="str">
        <f>IF(inventory[[#This Row],[c Units %]]&lt;=$O$7,$N$7,IF(inventory[[#This Row],[c Units %]]&lt;=$O$8,$N$8,$N$9))</f>
        <v>C</v>
      </c>
    </row>
    <row r="832" spans="2:12" x14ac:dyDescent="0.25">
      <c r="B832" s="1">
        <v>826</v>
      </c>
      <c r="C832" t="s">
        <v>826</v>
      </c>
      <c r="D832" s="2">
        <v>19.899999999999999</v>
      </c>
      <c r="E832" s="15">
        <v>77</v>
      </c>
      <c r="F832" s="14">
        <f>inventory[[#This Row],[Unit Cost]]*inventory[[#This Row],['# Units]]</f>
        <v>1532.3</v>
      </c>
      <c r="G832" s="8">
        <f>_xlfn.RANK.EQ(inventory[[#This Row],[Total Cost]],inventory[Total Cost],0)</f>
        <v>349</v>
      </c>
      <c r="H832" s="8">
        <f>SUMIFS(inventory['# Units],inventory[Rank],"&lt;="&amp;inventory[[#This Row],['#]])</f>
        <v>21623</v>
      </c>
      <c r="I832" s="9">
        <f>inventory[[#This Row],[c Units]]/MAX(inventory[c Units])</f>
        <v>0.26248512952487313</v>
      </c>
      <c r="J832" s="10">
        <f>SUMIFS(inventory[Total Cost],inventory[Rank],"&lt;="&amp;inventory[[#This Row],['#]])</f>
        <v>2473309.399999998</v>
      </c>
      <c r="K832" s="9">
        <f>inventory[[#This Row],[c Cost]]/MAX(inventory[c Cost])</f>
        <v>0.93427422961670625</v>
      </c>
      <c r="L832" s="11" t="str">
        <f>IF(inventory[[#This Row],[c Units %]]&lt;=$O$7,$N$7,IF(inventory[[#This Row],[c Units %]]&lt;=$O$8,$N$8,$N$9))</f>
        <v>C</v>
      </c>
    </row>
    <row r="833" spans="2:12" x14ac:dyDescent="0.25">
      <c r="B833" s="1">
        <v>827</v>
      </c>
      <c r="C833" t="s">
        <v>827</v>
      </c>
      <c r="D833" s="2">
        <v>17.399999999999999</v>
      </c>
      <c r="E833" s="15">
        <v>9</v>
      </c>
      <c r="F833" s="14">
        <f>inventory[[#This Row],[Unit Cost]]*inventory[[#This Row],['# Units]]</f>
        <v>156.6</v>
      </c>
      <c r="G833" s="8">
        <f>_xlfn.RANK.EQ(inventory[[#This Row],[Total Cost]],inventory[Total Cost],0)</f>
        <v>1121</v>
      </c>
      <c r="H833" s="8">
        <f>SUMIFS(inventory['# Units],inventory[Rank],"&lt;="&amp;inventory[[#This Row],['#]])</f>
        <v>21643</v>
      </c>
      <c r="I833" s="9">
        <f>inventory[[#This Row],[c Units]]/MAX(inventory[c Units])</f>
        <v>0.26272791279225038</v>
      </c>
      <c r="J833" s="10">
        <f>SUMIFS(inventory[Total Cost],inventory[Rank],"&lt;="&amp;inventory[[#This Row],['#]])</f>
        <v>2473635.399999998</v>
      </c>
      <c r="K833" s="9">
        <f>inventory[[#This Row],[c Cost]]/MAX(inventory[c Cost])</f>
        <v>0.93439737369195019</v>
      </c>
      <c r="L833" s="11" t="str">
        <f>IF(inventory[[#This Row],[c Units %]]&lt;=$O$7,$N$7,IF(inventory[[#This Row],[c Units %]]&lt;=$O$8,$N$8,$N$9))</f>
        <v>C</v>
      </c>
    </row>
    <row r="834" spans="2:12" x14ac:dyDescent="0.25">
      <c r="B834" s="1">
        <v>828</v>
      </c>
      <c r="C834" t="s">
        <v>828</v>
      </c>
      <c r="D834" s="2">
        <v>18</v>
      </c>
      <c r="E834" s="15">
        <v>6</v>
      </c>
      <c r="F834" s="14">
        <f>inventory[[#This Row],[Unit Cost]]*inventory[[#This Row],['# Units]]</f>
        <v>108</v>
      </c>
      <c r="G834" s="8">
        <f>_xlfn.RANK.EQ(inventory[[#This Row],[Total Cost]],inventory[Total Cost],0)</f>
        <v>1305</v>
      </c>
      <c r="H834" s="8">
        <f>SUMIFS(inventory['# Units],inventory[Rank],"&lt;="&amp;inventory[[#This Row],['#]])</f>
        <v>21661</v>
      </c>
      <c r="I834" s="9">
        <f>inventory[[#This Row],[c Units]]/MAX(inventory[c Units])</f>
        <v>0.26294641773288985</v>
      </c>
      <c r="J834" s="10">
        <f>SUMIFS(inventory[Total Cost],inventory[Rank],"&lt;="&amp;inventory[[#This Row],['#]])</f>
        <v>2473961.1999999979</v>
      </c>
      <c r="K834" s="9">
        <f>inventory[[#This Row],[c Cost]]/MAX(inventory[c Cost])</f>
        <v>0.93452044221868158</v>
      </c>
      <c r="L834" s="11" t="str">
        <f>IF(inventory[[#This Row],[c Units %]]&lt;=$O$7,$N$7,IF(inventory[[#This Row],[c Units %]]&lt;=$O$8,$N$8,$N$9))</f>
        <v>C</v>
      </c>
    </row>
    <row r="835" spans="2:12" x14ac:dyDescent="0.25">
      <c r="B835" s="1">
        <v>829</v>
      </c>
      <c r="C835" t="s">
        <v>829</v>
      </c>
      <c r="D835" s="2">
        <v>18.600000000000001</v>
      </c>
      <c r="E835" s="15">
        <v>13</v>
      </c>
      <c r="F835" s="14">
        <f>inventory[[#This Row],[Unit Cost]]*inventory[[#This Row],['# Units]]</f>
        <v>241.8</v>
      </c>
      <c r="G835" s="8">
        <f>_xlfn.RANK.EQ(inventory[[#This Row],[Total Cost]],inventory[Total Cost],0)</f>
        <v>950</v>
      </c>
      <c r="H835" s="8">
        <f>SUMIFS(inventory['# Units],inventory[Rank],"&lt;="&amp;inventory[[#This Row],['#]])</f>
        <v>21690</v>
      </c>
      <c r="I835" s="9">
        <f>inventory[[#This Row],[c Units]]/MAX(inventory[c Units])</f>
        <v>0.26329845347058678</v>
      </c>
      <c r="J835" s="10">
        <f>SUMIFS(inventory[Total Cost],inventory[Rank],"&lt;="&amp;inventory[[#This Row],['#]])</f>
        <v>2474285.9999999977</v>
      </c>
      <c r="K835" s="9">
        <f>inventory[[#This Row],[c Cost]]/MAX(inventory[c Cost])</f>
        <v>0.93464313300285085</v>
      </c>
      <c r="L835" s="11" t="str">
        <f>IF(inventory[[#This Row],[c Units %]]&lt;=$O$7,$N$7,IF(inventory[[#This Row],[c Units %]]&lt;=$O$8,$N$8,$N$9))</f>
        <v>C</v>
      </c>
    </row>
    <row r="836" spans="2:12" x14ac:dyDescent="0.25">
      <c r="B836" s="1">
        <v>830</v>
      </c>
      <c r="C836" t="s">
        <v>830</v>
      </c>
      <c r="D836" s="2">
        <v>18.100000000000001</v>
      </c>
      <c r="E836" s="15">
        <v>18</v>
      </c>
      <c r="F836" s="14">
        <f>inventory[[#This Row],[Unit Cost]]*inventory[[#This Row],['# Units]]</f>
        <v>325.8</v>
      </c>
      <c r="G836" s="8">
        <f>_xlfn.RANK.EQ(inventory[[#This Row],[Total Cost]],inventory[Total Cost],0)</f>
        <v>828</v>
      </c>
      <c r="H836" s="8">
        <f>SUMIFS(inventory['# Units],inventory[Rank],"&lt;="&amp;inventory[[#This Row],['#]])</f>
        <v>21710</v>
      </c>
      <c r="I836" s="9">
        <f>inventory[[#This Row],[c Units]]/MAX(inventory[c Units])</f>
        <v>0.26354123673796404</v>
      </c>
      <c r="J836" s="10">
        <f>SUMIFS(inventory[Total Cost],inventory[Rank],"&lt;="&amp;inventory[[#This Row],['#]])</f>
        <v>2474607.9999999977</v>
      </c>
      <c r="K836" s="9">
        <f>inventory[[#This Row],[c Cost]]/MAX(inventory[c Cost])</f>
        <v>0.93476476610784642</v>
      </c>
      <c r="L836" s="11" t="str">
        <f>IF(inventory[[#This Row],[c Units %]]&lt;=$O$7,$N$7,IF(inventory[[#This Row],[c Units %]]&lt;=$O$8,$N$8,$N$9))</f>
        <v>C</v>
      </c>
    </row>
    <row r="837" spans="2:12" x14ac:dyDescent="0.25">
      <c r="B837" s="1">
        <v>831</v>
      </c>
      <c r="C837" t="s">
        <v>831</v>
      </c>
      <c r="D837" s="2">
        <v>19.2</v>
      </c>
      <c r="E837" s="15">
        <v>14</v>
      </c>
      <c r="F837" s="14">
        <f>inventory[[#This Row],[Unit Cost]]*inventory[[#This Row],['# Units]]</f>
        <v>268.8</v>
      </c>
      <c r="G837" s="8">
        <f>_xlfn.RANK.EQ(inventory[[#This Row],[Total Cost]],inventory[Total Cost],0)</f>
        <v>904</v>
      </c>
      <c r="H837" s="8">
        <f>SUMIFS(inventory['# Units],inventory[Rank],"&lt;="&amp;inventory[[#This Row],['#]])</f>
        <v>21773</v>
      </c>
      <c r="I837" s="9">
        <f>inventory[[#This Row],[c Units]]/MAX(inventory[c Units])</f>
        <v>0.26430600403020221</v>
      </c>
      <c r="J837" s="10">
        <f>SUMIFS(inventory[Total Cost],inventory[Rank],"&lt;="&amp;inventory[[#This Row],['#]])</f>
        <v>2474929.2999999975</v>
      </c>
      <c r="K837" s="9">
        <f>inventory[[#This Row],[c Cost]]/MAX(inventory[c Cost])</f>
        <v>0.93488613479304838</v>
      </c>
      <c r="L837" s="11" t="str">
        <f>IF(inventory[[#This Row],[c Units %]]&lt;=$O$7,$N$7,IF(inventory[[#This Row],[c Units %]]&lt;=$O$8,$N$8,$N$9))</f>
        <v>C</v>
      </c>
    </row>
    <row r="838" spans="2:12" x14ac:dyDescent="0.25">
      <c r="B838" s="1">
        <v>832</v>
      </c>
      <c r="C838" t="s">
        <v>832</v>
      </c>
      <c r="D838" s="2">
        <v>18.5</v>
      </c>
      <c r="E838" s="15">
        <v>18</v>
      </c>
      <c r="F838" s="14">
        <f>inventory[[#This Row],[Unit Cost]]*inventory[[#This Row],['# Units]]</f>
        <v>333</v>
      </c>
      <c r="G838" s="8">
        <f>_xlfn.RANK.EQ(inventory[[#This Row],[Total Cost]],inventory[Total Cost],0)</f>
        <v>817</v>
      </c>
      <c r="H838" s="8">
        <f>SUMIFS(inventory['# Units],inventory[Rank],"&lt;="&amp;inventory[[#This Row],['#]])</f>
        <v>21778</v>
      </c>
      <c r="I838" s="9">
        <f>inventory[[#This Row],[c Units]]/MAX(inventory[c Units])</f>
        <v>0.26436669984704653</v>
      </c>
      <c r="J838" s="10">
        <f>SUMIFS(inventory[Total Cost],inventory[Rank],"&lt;="&amp;inventory[[#This Row],['#]])</f>
        <v>2475249.2999999975</v>
      </c>
      <c r="K838" s="9">
        <f>inventory[[#This Row],[c Cost]]/MAX(inventory[c Cost])</f>
        <v>0.93500701241291961</v>
      </c>
      <c r="L838" s="11" t="str">
        <f>IF(inventory[[#This Row],[c Units %]]&lt;=$O$7,$N$7,IF(inventory[[#This Row],[c Units %]]&lt;=$O$8,$N$8,$N$9))</f>
        <v>C</v>
      </c>
    </row>
    <row r="839" spans="2:12" x14ac:dyDescent="0.25">
      <c r="B839" s="1">
        <v>833</v>
      </c>
      <c r="C839" t="s">
        <v>833</v>
      </c>
      <c r="D839" s="2">
        <v>19.7</v>
      </c>
      <c r="E839" s="15">
        <v>21</v>
      </c>
      <c r="F839" s="14">
        <f>inventory[[#This Row],[Unit Cost]]*inventory[[#This Row],['# Units]]</f>
        <v>413.7</v>
      </c>
      <c r="G839" s="8">
        <f>_xlfn.RANK.EQ(inventory[[#This Row],[Total Cost]],inventory[Total Cost],0)</f>
        <v>723</v>
      </c>
      <c r="H839" s="8">
        <f>SUMIFS(inventory['# Units],inventory[Rank],"&lt;="&amp;inventory[[#This Row],['#]])</f>
        <v>21789</v>
      </c>
      <c r="I839" s="9">
        <f>inventory[[#This Row],[c Units]]/MAX(inventory[c Units])</f>
        <v>0.264500230644104</v>
      </c>
      <c r="J839" s="10">
        <f>SUMIFS(inventory[Total Cost],inventory[Rank],"&lt;="&amp;inventory[[#This Row],['#]])</f>
        <v>2475567.1999999974</v>
      </c>
      <c r="K839" s="9">
        <f>inventory[[#This Row],[c Cost]]/MAX(inventory[c Cost])</f>
        <v>0.93512709677341055</v>
      </c>
      <c r="L839" s="11" t="str">
        <f>IF(inventory[[#This Row],[c Units %]]&lt;=$O$7,$N$7,IF(inventory[[#This Row],[c Units %]]&lt;=$O$8,$N$8,$N$9))</f>
        <v>C</v>
      </c>
    </row>
    <row r="840" spans="2:12" x14ac:dyDescent="0.25">
      <c r="B840" s="1">
        <v>834</v>
      </c>
      <c r="C840" t="s">
        <v>834</v>
      </c>
      <c r="D840" s="2">
        <v>18.899999999999999</v>
      </c>
      <c r="E840" s="15">
        <v>22</v>
      </c>
      <c r="F840" s="14">
        <f>inventory[[#This Row],[Unit Cost]]*inventory[[#This Row],['# Units]]</f>
        <v>415.79999999999995</v>
      </c>
      <c r="G840" s="8">
        <f>_xlfn.RANK.EQ(inventory[[#This Row],[Total Cost]],inventory[Total Cost],0)</f>
        <v>720</v>
      </c>
      <c r="H840" s="8">
        <f>SUMIFS(inventory['# Units],inventory[Rank],"&lt;="&amp;inventory[[#This Row],['#]])</f>
        <v>21797</v>
      </c>
      <c r="I840" s="9">
        <f>inventory[[#This Row],[c Units]]/MAX(inventory[c Units])</f>
        <v>0.26459734395105489</v>
      </c>
      <c r="J840" s="10">
        <f>SUMIFS(inventory[Total Cost],inventory[Rank],"&lt;="&amp;inventory[[#This Row],['#]])</f>
        <v>2475883.1999999974</v>
      </c>
      <c r="K840" s="9">
        <f>inventory[[#This Row],[c Cost]]/MAX(inventory[c Cost])</f>
        <v>0.93524646342303341</v>
      </c>
      <c r="L840" s="11" t="str">
        <f>IF(inventory[[#This Row],[c Units %]]&lt;=$O$7,$N$7,IF(inventory[[#This Row],[c Units %]]&lt;=$O$8,$N$8,$N$9))</f>
        <v>C</v>
      </c>
    </row>
    <row r="841" spans="2:12" x14ac:dyDescent="0.25">
      <c r="B841" s="1">
        <v>835</v>
      </c>
      <c r="C841" t="s">
        <v>835</v>
      </c>
      <c r="D841" s="2">
        <v>18.7</v>
      </c>
      <c r="E841" s="15">
        <v>44</v>
      </c>
      <c r="F841" s="14">
        <f>inventory[[#This Row],[Unit Cost]]*inventory[[#This Row],['# Units]]</f>
        <v>822.8</v>
      </c>
      <c r="G841" s="8">
        <f>_xlfn.RANK.EQ(inventory[[#This Row],[Total Cost]],inventory[Total Cost],0)</f>
        <v>507</v>
      </c>
      <c r="H841" s="8">
        <f>SUMIFS(inventory['# Units],inventory[Rank],"&lt;="&amp;inventory[[#This Row],['#]])</f>
        <v>21818</v>
      </c>
      <c r="I841" s="9">
        <f>inventory[[#This Row],[c Units]]/MAX(inventory[c Units])</f>
        <v>0.26485226638180098</v>
      </c>
      <c r="J841" s="10">
        <f>SUMIFS(inventory[Total Cost],inventory[Rank],"&lt;="&amp;inventory[[#This Row],['#]])</f>
        <v>2476198.1999999974</v>
      </c>
      <c r="K841" s="9">
        <f>inventory[[#This Row],[c Cost]]/MAX(inventory[c Cost])</f>
        <v>0.93536545233009427</v>
      </c>
      <c r="L841" s="11" t="str">
        <f>IF(inventory[[#This Row],[c Units %]]&lt;=$O$7,$N$7,IF(inventory[[#This Row],[c Units %]]&lt;=$O$8,$N$8,$N$9))</f>
        <v>C</v>
      </c>
    </row>
    <row r="842" spans="2:12" x14ac:dyDescent="0.25">
      <c r="B842" s="1">
        <v>836</v>
      </c>
      <c r="C842" t="s">
        <v>836</v>
      </c>
      <c r="D842" s="2">
        <v>16.7</v>
      </c>
      <c r="E842" s="15">
        <v>12</v>
      </c>
      <c r="F842" s="14">
        <f>inventory[[#This Row],[Unit Cost]]*inventory[[#This Row],['# Units]]</f>
        <v>200.39999999999998</v>
      </c>
      <c r="G842" s="8">
        <f>_xlfn.RANK.EQ(inventory[[#This Row],[Total Cost]],inventory[Total Cost],0)</f>
        <v>1026</v>
      </c>
      <c r="H842" s="8">
        <f>SUMIFS(inventory['# Units],inventory[Rank],"&lt;="&amp;inventory[[#This Row],['#]])</f>
        <v>21840</v>
      </c>
      <c r="I842" s="9">
        <f>inventory[[#This Row],[c Units]]/MAX(inventory[c Units])</f>
        <v>0.26511932797591592</v>
      </c>
      <c r="J842" s="10">
        <f>SUMIFS(inventory[Total Cost],inventory[Rank],"&lt;="&amp;inventory[[#This Row],['#]])</f>
        <v>2476512.7999999975</v>
      </c>
      <c r="K842" s="9">
        <f>inventory[[#This Row],[c Cost]]/MAX(inventory[c Cost])</f>
        <v>0.93548429014013035</v>
      </c>
      <c r="L842" s="11" t="str">
        <f>IF(inventory[[#This Row],[c Units %]]&lt;=$O$7,$N$7,IF(inventory[[#This Row],[c Units %]]&lt;=$O$8,$N$8,$N$9))</f>
        <v>C</v>
      </c>
    </row>
    <row r="843" spans="2:12" x14ac:dyDescent="0.25">
      <c r="B843" s="1">
        <v>837</v>
      </c>
      <c r="C843" t="s">
        <v>837</v>
      </c>
      <c r="D843" s="2">
        <v>18.2</v>
      </c>
      <c r="E843" s="15">
        <v>16</v>
      </c>
      <c r="F843" s="14">
        <f>inventory[[#This Row],[Unit Cost]]*inventory[[#This Row],['# Units]]</f>
        <v>291.2</v>
      </c>
      <c r="G843" s="8">
        <f>_xlfn.RANK.EQ(inventory[[#This Row],[Total Cost]],inventory[Total Cost],0)</f>
        <v>877</v>
      </c>
      <c r="H843" s="8">
        <f>SUMIFS(inventory['# Units],inventory[Rank],"&lt;="&amp;inventory[[#This Row],['#]])</f>
        <v>21866</v>
      </c>
      <c r="I843" s="9">
        <f>inventory[[#This Row],[c Units]]/MAX(inventory[c Units])</f>
        <v>0.26543494622350627</v>
      </c>
      <c r="J843" s="10">
        <f>SUMIFS(inventory[Total Cost],inventory[Rank],"&lt;="&amp;inventory[[#This Row],['#]])</f>
        <v>2476827.3999999976</v>
      </c>
      <c r="K843" s="9">
        <f>inventory[[#This Row],[c Cost]]/MAX(inventory[c Cost])</f>
        <v>0.93560312795016631</v>
      </c>
      <c r="L843" s="11" t="str">
        <f>IF(inventory[[#This Row],[c Units %]]&lt;=$O$7,$N$7,IF(inventory[[#This Row],[c Units %]]&lt;=$O$8,$N$8,$N$9))</f>
        <v>C</v>
      </c>
    </row>
    <row r="844" spans="2:12" x14ac:dyDescent="0.25">
      <c r="B844" s="1">
        <v>838</v>
      </c>
      <c r="C844" t="s">
        <v>838</v>
      </c>
      <c r="D844" s="2">
        <v>19.100000000000001</v>
      </c>
      <c r="E844" s="15">
        <v>23</v>
      </c>
      <c r="F844" s="14">
        <f>inventory[[#This Row],[Unit Cost]]*inventory[[#This Row],['# Units]]</f>
        <v>439.3</v>
      </c>
      <c r="G844" s="8">
        <f>_xlfn.RANK.EQ(inventory[[#This Row],[Total Cost]],inventory[Total Cost],0)</f>
        <v>702</v>
      </c>
      <c r="H844" s="8">
        <f>SUMIFS(inventory['# Units],inventory[Rank],"&lt;="&amp;inventory[[#This Row],['#]])</f>
        <v>21895</v>
      </c>
      <c r="I844" s="9">
        <f>inventory[[#This Row],[c Units]]/MAX(inventory[c Units])</f>
        <v>0.26578698196120326</v>
      </c>
      <c r="J844" s="10">
        <f>SUMIFS(inventory[Total Cost],inventory[Rank],"&lt;="&amp;inventory[[#This Row],['#]])</f>
        <v>2477140.5999999978</v>
      </c>
      <c r="K844" s="9">
        <f>inventory[[#This Row],[c Cost]]/MAX(inventory[c Cost])</f>
        <v>0.93572143692061549</v>
      </c>
      <c r="L844" s="11" t="str">
        <f>IF(inventory[[#This Row],[c Units %]]&lt;=$O$7,$N$7,IF(inventory[[#This Row],[c Units %]]&lt;=$O$8,$N$8,$N$9))</f>
        <v>C</v>
      </c>
    </row>
    <row r="845" spans="2:12" x14ac:dyDescent="0.25">
      <c r="B845" s="1">
        <v>839</v>
      </c>
      <c r="C845" t="s">
        <v>839</v>
      </c>
      <c r="D845" s="2">
        <v>16.2</v>
      </c>
      <c r="E845" s="15">
        <v>9</v>
      </c>
      <c r="F845" s="14">
        <f>inventory[[#This Row],[Unit Cost]]*inventory[[#This Row],['# Units]]</f>
        <v>145.79999999999998</v>
      </c>
      <c r="G845" s="8">
        <f>_xlfn.RANK.EQ(inventory[[#This Row],[Total Cost]],inventory[Total Cost],0)</f>
        <v>1155</v>
      </c>
      <c r="H845" s="8">
        <f>SUMIFS(inventory['# Units],inventory[Rank],"&lt;="&amp;inventory[[#This Row],['#]])</f>
        <v>21999</v>
      </c>
      <c r="I845" s="9">
        <f>inventory[[#This Row],[c Units]]/MAX(inventory[c Units])</f>
        <v>0.26704945495156474</v>
      </c>
      <c r="J845" s="10">
        <f>SUMIFS(inventory[Total Cost],inventory[Rank],"&lt;="&amp;inventory[[#This Row],['#]])</f>
        <v>2477452.5999999978</v>
      </c>
      <c r="K845" s="9">
        <f>inventory[[#This Row],[c Cost]]/MAX(inventory[c Cost])</f>
        <v>0.93583929259998999</v>
      </c>
      <c r="L845" s="11" t="str">
        <f>IF(inventory[[#This Row],[c Units %]]&lt;=$O$7,$N$7,IF(inventory[[#This Row],[c Units %]]&lt;=$O$8,$N$8,$N$9))</f>
        <v>C</v>
      </c>
    </row>
    <row r="846" spans="2:12" x14ac:dyDescent="0.25">
      <c r="B846" s="1">
        <v>840</v>
      </c>
      <c r="C846" t="s">
        <v>840</v>
      </c>
      <c r="D846" s="2">
        <v>18.100000000000001</v>
      </c>
      <c r="E846" s="15">
        <v>52</v>
      </c>
      <c r="F846" s="14">
        <f>inventory[[#This Row],[Unit Cost]]*inventory[[#This Row],['# Units]]</f>
        <v>941.2</v>
      </c>
      <c r="G846" s="8">
        <f>_xlfn.RANK.EQ(inventory[[#This Row],[Total Cost]],inventory[Total Cost],0)</f>
        <v>476</v>
      </c>
      <c r="H846" s="8">
        <f>SUMIFS(inventory['# Units],inventory[Rank],"&lt;="&amp;inventory[[#This Row],['#]])</f>
        <v>22010</v>
      </c>
      <c r="I846" s="9">
        <f>inventory[[#This Row],[c Units]]/MAX(inventory[c Units])</f>
        <v>0.2671829857486222</v>
      </c>
      <c r="J846" s="10">
        <f>SUMIFS(inventory[Total Cost],inventory[Rank],"&lt;="&amp;inventory[[#This Row],['#]])</f>
        <v>2477763.8999999976</v>
      </c>
      <c r="K846" s="9">
        <f>inventory[[#This Row],[c Cost]]/MAX(inventory[c Cost])</f>
        <v>0.93595688385957099</v>
      </c>
      <c r="L846" s="11" t="str">
        <f>IF(inventory[[#This Row],[c Units %]]&lt;=$O$7,$N$7,IF(inventory[[#This Row],[c Units %]]&lt;=$O$8,$N$8,$N$9))</f>
        <v>C</v>
      </c>
    </row>
    <row r="847" spans="2:12" x14ac:dyDescent="0.25">
      <c r="B847" s="1">
        <v>841</v>
      </c>
      <c r="C847" t="s">
        <v>841</v>
      </c>
      <c r="D847" s="2">
        <v>19.2</v>
      </c>
      <c r="E847" s="15">
        <v>30</v>
      </c>
      <c r="F847" s="14">
        <f>inventory[[#This Row],[Unit Cost]]*inventory[[#This Row],['# Units]]</f>
        <v>576</v>
      </c>
      <c r="G847" s="8">
        <f>_xlfn.RANK.EQ(inventory[[#This Row],[Total Cost]],inventory[Total Cost],0)</f>
        <v>611</v>
      </c>
      <c r="H847" s="8">
        <f>SUMIFS(inventory['# Units],inventory[Rank],"&lt;="&amp;inventory[[#This Row],['#]])</f>
        <v>22027</v>
      </c>
      <c r="I847" s="9">
        <f>inventory[[#This Row],[c Units]]/MAX(inventory[c Units])</f>
        <v>0.26738935152589283</v>
      </c>
      <c r="J847" s="10">
        <f>SUMIFS(inventory[Total Cost],inventory[Rank],"&lt;="&amp;inventory[[#This Row],['#]])</f>
        <v>2478074.9999999977</v>
      </c>
      <c r="K847" s="9">
        <f>inventory[[#This Row],[c Cost]]/MAX(inventory[c Cost])</f>
        <v>0.93607439957063965</v>
      </c>
      <c r="L847" s="11" t="str">
        <f>IF(inventory[[#This Row],[c Units %]]&lt;=$O$7,$N$7,IF(inventory[[#This Row],[c Units %]]&lt;=$O$8,$N$8,$N$9))</f>
        <v>C</v>
      </c>
    </row>
    <row r="848" spans="2:12" x14ac:dyDescent="0.25">
      <c r="B848" s="1">
        <v>842</v>
      </c>
      <c r="C848" t="s">
        <v>842</v>
      </c>
      <c r="D848" s="2">
        <v>18.8</v>
      </c>
      <c r="E848" s="15">
        <v>29</v>
      </c>
      <c r="F848" s="14">
        <f>inventory[[#This Row],[Unit Cost]]*inventory[[#This Row],['# Units]]</f>
        <v>545.20000000000005</v>
      </c>
      <c r="G848" s="8">
        <f>_xlfn.RANK.EQ(inventory[[#This Row],[Total Cost]],inventory[Total Cost],0)</f>
        <v>626</v>
      </c>
      <c r="H848" s="8">
        <f>SUMIFS(inventory['# Units],inventory[Rank],"&lt;="&amp;inventory[[#This Row],['#]])</f>
        <v>22040</v>
      </c>
      <c r="I848" s="9">
        <f>inventory[[#This Row],[c Units]]/MAX(inventory[c Units])</f>
        <v>0.26754716064968803</v>
      </c>
      <c r="J848" s="10">
        <f>SUMIFS(inventory[Total Cost],inventory[Rank],"&lt;="&amp;inventory[[#This Row],['#]])</f>
        <v>2478385.6999999979</v>
      </c>
      <c r="K848" s="9">
        <f>inventory[[#This Row],[c Cost]]/MAX(inventory[c Cost])</f>
        <v>0.93619176418468353</v>
      </c>
      <c r="L848" s="11" t="str">
        <f>IF(inventory[[#This Row],[c Units %]]&lt;=$O$7,$N$7,IF(inventory[[#This Row],[c Units %]]&lt;=$O$8,$N$8,$N$9))</f>
        <v>C</v>
      </c>
    </row>
    <row r="849" spans="2:12" x14ac:dyDescent="0.25">
      <c r="B849" s="1">
        <v>843</v>
      </c>
      <c r="C849" t="s">
        <v>843</v>
      </c>
      <c r="D849" s="2">
        <v>16.3</v>
      </c>
      <c r="E849" s="15">
        <v>10</v>
      </c>
      <c r="F849" s="14">
        <f>inventory[[#This Row],[Unit Cost]]*inventory[[#This Row],['# Units]]</f>
        <v>163</v>
      </c>
      <c r="G849" s="8">
        <f>_xlfn.RANK.EQ(inventory[[#This Row],[Total Cost]],inventory[Total Cost],0)</f>
        <v>1105</v>
      </c>
      <c r="H849" s="8">
        <f>SUMIFS(inventory['# Units],inventory[Rank],"&lt;="&amp;inventory[[#This Row],['#]])</f>
        <v>22056</v>
      </c>
      <c r="I849" s="9">
        <f>inventory[[#This Row],[c Units]]/MAX(inventory[c Units])</f>
        <v>0.26774138726358981</v>
      </c>
      <c r="J849" s="10">
        <f>SUMIFS(inventory[Total Cost],inventory[Rank],"&lt;="&amp;inventory[[#This Row],['#]])</f>
        <v>2478696.0999999978</v>
      </c>
      <c r="K849" s="9">
        <f>inventory[[#This Row],[c Cost]]/MAX(inventory[c Cost])</f>
        <v>0.93630901547595868</v>
      </c>
      <c r="L849" s="11" t="str">
        <f>IF(inventory[[#This Row],[c Units %]]&lt;=$O$7,$N$7,IF(inventory[[#This Row],[c Units %]]&lt;=$O$8,$N$8,$N$9))</f>
        <v>C</v>
      </c>
    </row>
    <row r="850" spans="2:12" x14ac:dyDescent="0.25">
      <c r="B850" s="1">
        <v>844</v>
      </c>
      <c r="C850" t="s">
        <v>844</v>
      </c>
      <c r="D850" s="2">
        <v>17.3</v>
      </c>
      <c r="E850" s="15">
        <v>27</v>
      </c>
      <c r="F850" s="14">
        <f>inventory[[#This Row],[Unit Cost]]*inventory[[#This Row],['# Units]]</f>
        <v>467.1</v>
      </c>
      <c r="G850" s="8">
        <f>_xlfn.RANK.EQ(inventory[[#This Row],[Total Cost]],inventory[Total Cost],0)</f>
        <v>677</v>
      </c>
      <c r="H850" s="8">
        <f>SUMIFS(inventory['# Units],inventory[Rank],"&lt;="&amp;inventory[[#This Row],['#]])</f>
        <v>22067</v>
      </c>
      <c r="I850" s="9">
        <f>inventory[[#This Row],[c Units]]/MAX(inventory[c Units])</f>
        <v>0.26787491806064728</v>
      </c>
      <c r="J850" s="10">
        <f>SUMIFS(inventory[Total Cost],inventory[Rank],"&lt;="&amp;inventory[[#This Row],['#]])</f>
        <v>2479006.299999998</v>
      </c>
      <c r="K850" s="9">
        <f>inventory[[#This Row],[c Cost]]/MAX(inventory[c Cost])</f>
        <v>0.9364261912187215</v>
      </c>
      <c r="L850" s="11" t="str">
        <f>IF(inventory[[#This Row],[c Units %]]&lt;=$O$7,$N$7,IF(inventory[[#This Row],[c Units %]]&lt;=$O$8,$N$8,$N$9))</f>
        <v>C</v>
      </c>
    </row>
    <row r="851" spans="2:12" x14ac:dyDescent="0.25">
      <c r="B851" s="1">
        <v>845</v>
      </c>
      <c r="C851" t="s">
        <v>845</v>
      </c>
      <c r="D851" s="2">
        <v>17.7</v>
      </c>
      <c r="E851" s="15">
        <v>14</v>
      </c>
      <c r="F851" s="14">
        <f>inventory[[#This Row],[Unit Cost]]*inventory[[#This Row],['# Units]]</f>
        <v>247.79999999999998</v>
      </c>
      <c r="G851" s="8">
        <f>_xlfn.RANK.EQ(inventory[[#This Row],[Total Cost]],inventory[Total Cost],0)</f>
        <v>939</v>
      </c>
      <c r="H851" s="8">
        <f>SUMIFS(inventory['# Units],inventory[Rank],"&lt;="&amp;inventory[[#This Row],['#]])</f>
        <v>22080</v>
      </c>
      <c r="I851" s="9">
        <f>inventory[[#This Row],[c Units]]/MAX(inventory[c Units])</f>
        <v>0.26803272718444243</v>
      </c>
      <c r="J851" s="10">
        <f>SUMIFS(inventory[Total Cost],inventory[Rank],"&lt;="&amp;inventory[[#This Row],['#]])</f>
        <v>2479315.6999999979</v>
      </c>
      <c r="K851" s="9">
        <f>inventory[[#This Row],[c Cost]]/MAX(inventory[c Cost])</f>
        <v>0.93654306476743454</v>
      </c>
      <c r="L851" s="11" t="str">
        <f>IF(inventory[[#This Row],[c Units %]]&lt;=$O$7,$N$7,IF(inventory[[#This Row],[c Units %]]&lt;=$O$8,$N$8,$N$9))</f>
        <v>C</v>
      </c>
    </row>
    <row r="852" spans="2:12" x14ac:dyDescent="0.25">
      <c r="B852" s="1">
        <v>846</v>
      </c>
      <c r="C852" t="s">
        <v>846</v>
      </c>
      <c r="D852" s="2">
        <v>18.7</v>
      </c>
      <c r="E852" s="15">
        <v>12</v>
      </c>
      <c r="F852" s="14">
        <f>inventory[[#This Row],[Unit Cost]]*inventory[[#This Row],['# Units]]</f>
        <v>224.39999999999998</v>
      </c>
      <c r="G852" s="8">
        <f>_xlfn.RANK.EQ(inventory[[#This Row],[Total Cost]],inventory[Total Cost],0)</f>
        <v>981</v>
      </c>
      <c r="H852" s="8">
        <f>SUMIFS(inventory['# Units],inventory[Rank],"&lt;="&amp;inventory[[#This Row],['#]])</f>
        <v>22126</v>
      </c>
      <c r="I852" s="9">
        <f>inventory[[#This Row],[c Units]]/MAX(inventory[c Units])</f>
        <v>0.26859112869941004</v>
      </c>
      <c r="J852" s="10">
        <f>SUMIFS(inventory[Total Cost],inventory[Rank],"&lt;="&amp;inventory[[#This Row],['#]])</f>
        <v>2479623.899999998</v>
      </c>
      <c r="K852" s="9">
        <f>inventory[[#This Row],[c Cost]]/MAX(inventory[c Cost])</f>
        <v>0.93665948502507312</v>
      </c>
      <c r="L852" s="11" t="str">
        <f>IF(inventory[[#This Row],[c Units %]]&lt;=$O$7,$N$7,IF(inventory[[#This Row],[c Units %]]&lt;=$O$8,$N$8,$N$9))</f>
        <v>C</v>
      </c>
    </row>
    <row r="853" spans="2:12" x14ac:dyDescent="0.25">
      <c r="B853" s="1">
        <v>847</v>
      </c>
      <c r="C853" t="s">
        <v>847</v>
      </c>
      <c r="D853" s="2">
        <v>17.600000000000001</v>
      </c>
      <c r="E853" s="15">
        <v>9</v>
      </c>
      <c r="F853" s="14">
        <f>inventory[[#This Row],[Unit Cost]]*inventory[[#This Row],['# Units]]</f>
        <v>158.4</v>
      </c>
      <c r="G853" s="8">
        <f>_xlfn.RANK.EQ(inventory[[#This Row],[Total Cost]],inventory[Total Cost],0)</f>
        <v>1116</v>
      </c>
      <c r="H853" s="8">
        <f>SUMIFS(inventory['# Units],inventory[Rank],"&lt;="&amp;inventory[[#This Row],['#]])</f>
        <v>22145</v>
      </c>
      <c r="I853" s="9">
        <f>inventory[[#This Row],[c Units]]/MAX(inventory[c Units])</f>
        <v>0.2688217728034184</v>
      </c>
      <c r="J853" s="10">
        <f>SUMIFS(inventory[Total Cost],inventory[Rank],"&lt;="&amp;inventory[[#This Row],['#]])</f>
        <v>2479931.6999999979</v>
      </c>
      <c r="K853" s="9">
        <f>inventory[[#This Row],[c Cost]]/MAX(inventory[c Cost])</f>
        <v>0.93677575418568682</v>
      </c>
      <c r="L853" s="11" t="str">
        <f>IF(inventory[[#This Row],[c Units %]]&lt;=$O$7,$N$7,IF(inventory[[#This Row],[c Units %]]&lt;=$O$8,$N$8,$N$9))</f>
        <v>C</v>
      </c>
    </row>
    <row r="854" spans="2:12" x14ac:dyDescent="0.25">
      <c r="B854" s="1">
        <v>848</v>
      </c>
      <c r="C854" t="s">
        <v>848</v>
      </c>
      <c r="D854" s="2">
        <v>16.899999999999999</v>
      </c>
      <c r="E854" s="15">
        <v>10</v>
      </c>
      <c r="F854" s="14">
        <f>inventory[[#This Row],[Unit Cost]]*inventory[[#This Row],['# Units]]</f>
        <v>169</v>
      </c>
      <c r="G854" s="8">
        <f>_xlfn.RANK.EQ(inventory[[#This Row],[Total Cost]],inventory[Total Cost],0)</f>
        <v>1093</v>
      </c>
      <c r="H854" s="8">
        <f>SUMIFS(inventory['# Units],inventory[Rank],"&lt;="&amp;inventory[[#This Row],['#]])</f>
        <v>22167</v>
      </c>
      <c r="I854" s="9">
        <f>inventory[[#This Row],[c Units]]/MAX(inventory[c Units])</f>
        <v>0.26908883439753334</v>
      </c>
      <c r="J854" s="10">
        <f>SUMIFS(inventory[Total Cost],inventory[Rank],"&lt;="&amp;inventory[[#This Row],['#]])</f>
        <v>2480237.4999999977</v>
      </c>
      <c r="K854" s="9">
        <f>inventory[[#This Row],[c Cost]]/MAX(inventory[c Cost])</f>
        <v>0.93689126786117627</v>
      </c>
      <c r="L854" s="11" t="str">
        <f>IF(inventory[[#This Row],[c Units %]]&lt;=$O$7,$N$7,IF(inventory[[#This Row],[c Units %]]&lt;=$O$8,$N$8,$N$9))</f>
        <v>C</v>
      </c>
    </row>
    <row r="855" spans="2:12" x14ac:dyDescent="0.25">
      <c r="B855" s="1">
        <v>849</v>
      </c>
      <c r="C855" t="s">
        <v>849</v>
      </c>
      <c r="D855" s="2">
        <v>17.2</v>
      </c>
      <c r="E855" s="15">
        <v>13</v>
      </c>
      <c r="F855" s="14">
        <f>inventory[[#This Row],[Unit Cost]]*inventory[[#This Row],['# Units]]</f>
        <v>223.6</v>
      </c>
      <c r="G855" s="8">
        <f>_xlfn.RANK.EQ(inventory[[#This Row],[Total Cost]],inventory[Total Cost],0)</f>
        <v>986</v>
      </c>
      <c r="H855" s="8">
        <f>SUMIFS(inventory['# Units],inventory[Rank],"&lt;="&amp;inventory[[#This Row],['#]])</f>
        <v>22194</v>
      </c>
      <c r="I855" s="9">
        <f>inventory[[#This Row],[c Units]]/MAX(inventory[c Units])</f>
        <v>0.26941659180849253</v>
      </c>
      <c r="J855" s="10">
        <f>SUMIFS(inventory[Total Cost],inventory[Rank],"&lt;="&amp;inventory[[#This Row],['#]])</f>
        <v>2480542.5999999978</v>
      </c>
      <c r="K855" s="9">
        <f>inventory[[#This Row],[c Cost]]/MAX(inventory[c Cost])</f>
        <v>0.93700651711687233</v>
      </c>
      <c r="L855" s="11" t="str">
        <f>IF(inventory[[#This Row],[c Units %]]&lt;=$O$7,$N$7,IF(inventory[[#This Row],[c Units %]]&lt;=$O$8,$N$8,$N$9))</f>
        <v>C</v>
      </c>
    </row>
    <row r="856" spans="2:12" x14ac:dyDescent="0.25">
      <c r="B856" s="1">
        <v>850</v>
      </c>
      <c r="C856" t="s">
        <v>850</v>
      </c>
      <c r="D856" s="2">
        <v>17.600000000000001</v>
      </c>
      <c r="E856" s="15">
        <v>8</v>
      </c>
      <c r="F856" s="14">
        <f>inventory[[#This Row],[Unit Cost]]*inventory[[#This Row],['# Units]]</f>
        <v>140.80000000000001</v>
      </c>
      <c r="G856" s="8">
        <f>_xlfn.RANK.EQ(inventory[[#This Row],[Total Cost]],inventory[Total Cost],0)</f>
        <v>1171</v>
      </c>
      <c r="H856" s="8">
        <f>SUMIFS(inventory['# Units],inventory[Rank],"&lt;="&amp;inventory[[#This Row],['#]])</f>
        <v>22218</v>
      </c>
      <c r="I856" s="9">
        <f>inventory[[#This Row],[c Units]]/MAX(inventory[c Units])</f>
        <v>0.26970793172934521</v>
      </c>
      <c r="J856" s="10">
        <f>SUMIFS(inventory[Total Cost],inventory[Rank],"&lt;="&amp;inventory[[#This Row],['#]])</f>
        <v>2480847.3999999976</v>
      </c>
      <c r="K856" s="9">
        <f>inventory[[#This Row],[c Cost]]/MAX(inventory[c Cost])</f>
        <v>0.93712165304979966</v>
      </c>
      <c r="L856" s="11" t="str">
        <f>IF(inventory[[#This Row],[c Units %]]&lt;=$O$7,$N$7,IF(inventory[[#This Row],[c Units %]]&lt;=$O$8,$N$8,$N$9))</f>
        <v>C</v>
      </c>
    </row>
    <row r="857" spans="2:12" x14ac:dyDescent="0.25">
      <c r="B857" s="1">
        <v>851</v>
      </c>
      <c r="C857" t="s">
        <v>851</v>
      </c>
      <c r="D857" s="2">
        <v>18.3</v>
      </c>
      <c r="E857" s="15">
        <v>17</v>
      </c>
      <c r="F857" s="14">
        <f>inventory[[#This Row],[Unit Cost]]*inventory[[#This Row],['# Units]]</f>
        <v>311.10000000000002</v>
      </c>
      <c r="G857" s="8">
        <f>_xlfn.RANK.EQ(inventory[[#This Row],[Total Cost]],inventory[Total Cost],0)</f>
        <v>841</v>
      </c>
      <c r="H857" s="8">
        <f>SUMIFS(inventory['# Units],inventory[Rank],"&lt;="&amp;inventory[[#This Row],['#]])</f>
        <v>22250</v>
      </c>
      <c r="I857" s="9">
        <f>inventory[[#This Row],[c Units]]/MAX(inventory[c Units])</f>
        <v>0.27009638495714877</v>
      </c>
      <c r="J857" s="10">
        <f>SUMIFS(inventory[Total Cost],inventory[Rank],"&lt;="&amp;inventory[[#This Row],['#]])</f>
        <v>2481452.1999999974</v>
      </c>
      <c r="K857" s="9">
        <f>inventory[[#This Row],[c Cost]]/MAX(inventory[c Cost])</f>
        <v>0.93735011175135641</v>
      </c>
      <c r="L857" s="11" t="str">
        <f>IF(inventory[[#This Row],[c Units %]]&lt;=$O$7,$N$7,IF(inventory[[#This Row],[c Units %]]&lt;=$O$8,$N$8,$N$9))</f>
        <v>C</v>
      </c>
    </row>
    <row r="858" spans="2:12" x14ac:dyDescent="0.25">
      <c r="B858" s="1">
        <v>852</v>
      </c>
      <c r="C858" t="s">
        <v>852</v>
      </c>
      <c r="D858" s="2">
        <v>17.600000000000001</v>
      </c>
      <c r="E858" s="15">
        <v>30</v>
      </c>
      <c r="F858" s="14">
        <f>inventory[[#This Row],[Unit Cost]]*inventory[[#This Row],['# Units]]</f>
        <v>528</v>
      </c>
      <c r="G858" s="8">
        <f>_xlfn.RANK.EQ(inventory[[#This Row],[Total Cost]],inventory[Total Cost],0)</f>
        <v>632</v>
      </c>
      <c r="H858" s="8">
        <f>SUMIFS(inventory['# Units],inventory[Rank],"&lt;="&amp;inventory[[#This Row],['#]])</f>
        <v>22250</v>
      </c>
      <c r="I858" s="9">
        <f>inventory[[#This Row],[c Units]]/MAX(inventory[c Units])</f>
        <v>0.27009638495714877</v>
      </c>
      <c r="J858" s="10">
        <f>SUMIFS(inventory[Total Cost],inventory[Rank],"&lt;="&amp;inventory[[#This Row],['#]])</f>
        <v>2481452.1999999974</v>
      </c>
      <c r="K858" s="9">
        <f>inventory[[#This Row],[c Cost]]/MAX(inventory[c Cost])</f>
        <v>0.93735011175135641</v>
      </c>
      <c r="L858" s="11" t="str">
        <f>IF(inventory[[#This Row],[c Units %]]&lt;=$O$7,$N$7,IF(inventory[[#This Row],[c Units %]]&lt;=$O$8,$N$8,$N$9))</f>
        <v>C</v>
      </c>
    </row>
    <row r="859" spans="2:12" x14ac:dyDescent="0.25">
      <c r="B859" s="1">
        <v>853</v>
      </c>
      <c r="C859" t="s">
        <v>853</v>
      </c>
      <c r="D859" s="2">
        <v>18.3</v>
      </c>
      <c r="E859" s="15">
        <v>19</v>
      </c>
      <c r="F859" s="14">
        <f>inventory[[#This Row],[Unit Cost]]*inventory[[#This Row],['# Units]]</f>
        <v>347.7</v>
      </c>
      <c r="G859" s="8">
        <f>_xlfn.RANK.EQ(inventory[[#This Row],[Total Cost]],inventory[Total Cost],0)</f>
        <v>795</v>
      </c>
      <c r="H859" s="8">
        <f>SUMIFS(inventory['# Units],inventory[Rank],"&lt;="&amp;inventory[[#This Row],['#]])</f>
        <v>22260</v>
      </c>
      <c r="I859" s="9">
        <f>inventory[[#This Row],[c Units]]/MAX(inventory[c Units])</f>
        <v>0.27021777659083734</v>
      </c>
      <c r="J859" s="10">
        <f>SUMIFS(inventory[Total Cost],inventory[Rank],"&lt;="&amp;inventory[[#This Row],['#]])</f>
        <v>2481754.1999999974</v>
      </c>
      <c r="K859" s="9">
        <f>inventory[[#This Row],[c Cost]]/MAX(inventory[c Cost])</f>
        <v>0.93746419000510994</v>
      </c>
      <c r="L859" s="11" t="str">
        <f>IF(inventory[[#This Row],[c Units %]]&lt;=$O$7,$N$7,IF(inventory[[#This Row],[c Units %]]&lt;=$O$8,$N$8,$N$9))</f>
        <v>C</v>
      </c>
    </row>
    <row r="860" spans="2:12" x14ac:dyDescent="0.25">
      <c r="B860" s="1">
        <v>854</v>
      </c>
      <c r="C860" t="s">
        <v>854</v>
      </c>
      <c r="D860" s="2">
        <v>16.2</v>
      </c>
      <c r="E860" s="15">
        <v>8</v>
      </c>
      <c r="F860" s="14">
        <f>inventory[[#This Row],[Unit Cost]]*inventory[[#This Row],['# Units]]</f>
        <v>129.6</v>
      </c>
      <c r="G860" s="8">
        <f>_xlfn.RANK.EQ(inventory[[#This Row],[Total Cost]],inventory[Total Cost],0)</f>
        <v>1206</v>
      </c>
      <c r="H860" s="8">
        <f>SUMIFS(inventory['# Units],inventory[Rank],"&lt;="&amp;inventory[[#This Row],['#]])</f>
        <v>22268</v>
      </c>
      <c r="I860" s="9">
        <f>inventory[[#This Row],[c Units]]/MAX(inventory[c Units])</f>
        <v>0.27031488989778824</v>
      </c>
      <c r="J860" s="10">
        <f>SUMIFS(inventory[Total Cost],inventory[Rank],"&lt;="&amp;inventory[[#This Row],['#]])</f>
        <v>2482055.7999999975</v>
      </c>
      <c r="K860" s="9">
        <f>inventory[[#This Row],[c Cost]]/MAX(inventory[c Cost])</f>
        <v>0.9375781171618387</v>
      </c>
      <c r="L860" s="11" t="str">
        <f>IF(inventory[[#This Row],[c Units %]]&lt;=$O$7,$N$7,IF(inventory[[#This Row],[c Units %]]&lt;=$O$8,$N$8,$N$9))</f>
        <v>C</v>
      </c>
    </row>
    <row r="861" spans="2:12" x14ac:dyDescent="0.25">
      <c r="B861" s="1">
        <v>855</v>
      </c>
      <c r="C861" t="s">
        <v>855</v>
      </c>
      <c r="D861" s="2">
        <v>18</v>
      </c>
      <c r="E861" s="15">
        <v>37</v>
      </c>
      <c r="F861" s="14">
        <f>inventory[[#This Row],[Unit Cost]]*inventory[[#This Row],['# Units]]</f>
        <v>666</v>
      </c>
      <c r="G861" s="8">
        <f>_xlfn.RANK.EQ(inventory[[#This Row],[Total Cost]],inventory[Total Cost],0)</f>
        <v>569</v>
      </c>
      <c r="H861" s="8">
        <f>SUMIFS(inventory['# Units],inventory[Rank],"&lt;="&amp;inventory[[#This Row],['#]])</f>
        <v>22307</v>
      </c>
      <c r="I861" s="9">
        <f>inventory[[#This Row],[c Units]]/MAX(inventory[c Units])</f>
        <v>0.27078831726917379</v>
      </c>
      <c r="J861" s="10">
        <f>SUMIFS(inventory[Total Cost],inventory[Rank],"&lt;="&amp;inventory[[#This Row],['#]])</f>
        <v>2482356.0999999973</v>
      </c>
      <c r="K861" s="9">
        <f>inventory[[#This Row],[c Cost]]/MAX(inventory[c Cost])</f>
        <v>0.93769155325323661</v>
      </c>
      <c r="L861" s="11" t="str">
        <f>IF(inventory[[#This Row],[c Units %]]&lt;=$O$7,$N$7,IF(inventory[[#This Row],[c Units %]]&lt;=$O$8,$N$8,$N$9))</f>
        <v>C</v>
      </c>
    </row>
    <row r="862" spans="2:12" x14ac:dyDescent="0.25">
      <c r="B862" s="1">
        <v>856</v>
      </c>
      <c r="C862" t="s">
        <v>856</v>
      </c>
      <c r="D862" s="2">
        <v>17.899999999999999</v>
      </c>
      <c r="E862" s="15">
        <v>14</v>
      </c>
      <c r="F862" s="14">
        <f>inventory[[#This Row],[Unit Cost]]*inventory[[#This Row],['# Units]]</f>
        <v>250.59999999999997</v>
      </c>
      <c r="G862" s="8">
        <f>_xlfn.RANK.EQ(inventory[[#This Row],[Total Cost]],inventory[Total Cost],0)</f>
        <v>935</v>
      </c>
      <c r="H862" s="8">
        <f>SUMIFS(inventory['# Units],inventory[Rank],"&lt;="&amp;inventory[[#This Row],['#]])</f>
        <v>22331</v>
      </c>
      <c r="I862" s="9">
        <f>inventory[[#This Row],[c Units]]/MAX(inventory[c Units])</f>
        <v>0.27107965719002647</v>
      </c>
      <c r="J862" s="10">
        <f>SUMIFS(inventory[Total Cost],inventory[Rank],"&lt;="&amp;inventory[[#This Row],['#]])</f>
        <v>2482656.0999999973</v>
      </c>
      <c r="K862" s="9">
        <f>inventory[[#This Row],[c Cost]]/MAX(inventory[c Cost])</f>
        <v>0.93780487602186602</v>
      </c>
      <c r="L862" s="11" t="str">
        <f>IF(inventory[[#This Row],[c Units %]]&lt;=$O$7,$N$7,IF(inventory[[#This Row],[c Units %]]&lt;=$O$8,$N$8,$N$9))</f>
        <v>C</v>
      </c>
    </row>
    <row r="863" spans="2:12" x14ac:dyDescent="0.25">
      <c r="B863" s="1">
        <v>857</v>
      </c>
      <c r="C863" t="s">
        <v>857</v>
      </c>
      <c r="D863" s="2">
        <v>15.9</v>
      </c>
      <c r="E863" s="15">
        <v>15</v>
      </c>
      <c r="F863" s="14">
        <f>inventory[[#This Row],[Unit Cost]]*inventory[[#This Row],['# Units]]</f>
        <v>238.5</v>
      </c>
      <c r="G863" s="8">
        <f>_xlfn.RANK.EQ(inventory[[#This Row],[Total Cost]],inventory[Total Cost],0)</f>
        <v>956</v>
      </c>
      <c r="H863" s="8">
        <f>SUMIFS(inventory['# Units],inventory[Rank],"&lt;="&amp;inventory[[#This Row],['#]])</f>
        <v>22359</v>
      </c>
      <c r="I863" s="9">
        <f>inventory[[#This Row],[c Units]]/MAX(inventory[c Units])</f>
        <v>0.27141955376435456</v>
      </c>
      <c r="J863" s="10">
        <f>SUMIFS(inventory[Total Cost],inventory[Rank],"&lt;="&amp;inventory[[#This Row],['#]])</f>
        <v>2483255.2999999975</v>
      </c>
      <c r="K863" s="9">
        <f>inventory[[#This Row],[c Cost]]/MAX(inventory[c Cost])</f>
        <v>0.93803121936507505</v>
      </c>
      <c r="L863" s="11" t="str">
        <f>IF(inventory[[#This Row],[c Units %]]&lt;=$O$7,$N$7,IF(inventory[[#This Row],[c Units %]]&lt;=$O$8,$N$8,$N$9))</f>
        <v>C</v>
      </c>
    </row>
    <row r="864" spans="2:12" x14ac:dyDescent="0.25">
      <c r="B864" s="1">
        <v>858</v>
      </c>
      <c r="C864" t="s">
        <v>858</v>
      </c>
      <c r="D864" s="2">
        <v>17.600000000000001</v>
      </c>
      <c r="E864" s="15">
        <v>19</v>
      </c>
      <c r="F864" s="14">
        <f>inventory[[#This Row],[Unit Cost]]*inventory[[#This Row],['# Units]]</f>
        <v>334.40000000000003</v>
      </c>
      <c r="G864" s="8">
        <f>_xlfn.RANK.EQ(inventory[[#This Row],[Total Cost]],inventory[Total Cost],0)</f>
        <v>810</v>
      </c>
      <c r="H864" s="8">
        <f>SUMIFS(inventory['# Units],inventory[Rank],"&lt;="&amp;inventory[[#This Row],['#]])</f>
        <v>22359</v>
      </c>
      <c r="I864" s="9">
        <f>inventory[[#This Row],[c Units]]/MAX(inventory[c Units])</f>
        <v>0.27141955376435456</v>
      </c>
      <c r="J864" s="10">
        <f>SUMIFS(inventory[Total Cost],inventory[Rank],"&lt;="&amp;inventory[[#This Row],['#]])</f>
        <v>2483255.2999999975</v>
      </c>
      <c r="K864" s="9">
        <f>inventory[[#This Row],[c Cost]]/MAX(inventory[c Cost])</f>
        <v>0.93803121936507505</v>
      </c>
      <c r="L864" s="11" t="str">
        <f>IF(inventory[[#This Row],[c Units %]]&lt;=$O$7,$N$7,IF(inventory[[#This Row],[c Units %]]&lt;=$O$8,$N$8,$N$9))</f>
        <v>C</v>
      </c>
    </row>
    <row r="865" spans="2:12" x14ac:dyDescent="0.25">
      <c r="B865" s="1">
        <v>859</v>
      </c>
      <c r="C865" t="s">
        <v>859</v>
      </c>
      <c r="D865" s="2">
        <v>17.2</v>
      </c>
      <c r="E865" s="15">
        <v>42</v>
      </c>
      <c r="F865" s="14">
        <f>inventory[[#This Row],[Unit Cost]]*inventory[[#This Row],['# Units]]</f>
        <v>722.4</v>
      </c>
      <c r="G865" s="8">
        <f>_xlfn.RANK.EQ(inventory[[#This Row],[Total Cost]],inventory[Total Cost],0)</f>
        <v>539</v>
      </c>
      <c r="H865" s="8">
        <f>SUMIFS(inventory['# Units],inventory[Rank],"&lt;="&amp;inventory[[#This Row],['#]])</f>
        <v>22424</v>
      </c>
      <c r="I865" s="9">
        <f>inventory[[#This Row],[c Units]]/MAX(inventory[c Units])</f>
        <v>0.27220859938333047</v>
      </c>
      <c r="J865" s="10">
        <f>SUMIFS(inventory[Total Cost],inventory[Rank],"&lt;="&amp;inventory[[#This Row],['#]])</f>
        <v>2483554.2999999975</v>
      </c>
      <c r="K865" s="9">
        <f>inventory[[#This Row],[c Cost]]/MAX(inventory[c Cost])</f>
        <v>0.93814416439114234</v>
      </c>
      <c r="L865" s="11" t="str">
        <f>IF(inventory[[#This Row],[c Units %]]&lt;=$O$7,$N$7,IF(inventory[[#This Row],[c Units %]]&lt;=$O$8,$N$8,$N$9))</f>
        <v>C</v>
      </c>
    </row>
    <row r="866" spans="2:12" x14ac:dyDescent="0.25">
      <c r="B866" s="1">
        <v>860</v>
      </c>
      <c r="C866" t="s">
        <v>860</v>
      </c>
      <c r="D866" s="2">
        <v>17.8</v>
      </c>
      <c r="E866" s="15">
        <v>28</v>
      </c>
      <c r="F866" s="14">
        <f>inventory[[#This Row],[Unit Cost]]*inventory[[#This Row],['# Units]]</f>
        <v>498.40000000000003</v>
      </c>
      <c r="G866" s="8">
        <f>_xlfn.RANK.EQ(inventory[[#This Row],[Total Cost]],inventory[Total Cost],0)</f>
        <v>650</v>
      </c>
      <c r="H866" s="8">
        <f>SUMIFS(inventory['# Units],inventory[Rank],"&lt;="&amp;inventory[[#This Row],['#]])</f>
        <v>22453</v>
      </c>
      <c r="I866" s="9">
        <f>inventory[[#This Row],[c Units]]/MAX(inventory[c Units])</f>
        <v>0.27256063512102746</v>
      </c>
      <c r="J866" s="10">
        <f>SUMIFS(inventory[Total Cost],inventory[Rank],"&lt;="&amp;inventory[[#This Row],['#]])</f>
        <v>2483852.9999999977</v>
      </c>
      <c r="K866" s="9">
        <f>inventory[[#This Row],[c Cost]]/MAX(inventory[c Cost])</f>
        <v>0.93825699609444102</v>
      </c>
      <c r="L866" s="11" t="str">
        <f>IF(inventory[[#This Row],[c Units %]]&lt;=$O$7,$N$7,IF(inventory[[#This Row],[c Units %]]&lt;=$O$8,$N$8,$N$9))</f>
        <v>C</v>
      </c>
    </row>
    <row r="867" spans="2:12" x14ac:dyDescent="0.25">
      <c r="B867" s="1">
        <v>861</v>
      </c>
      <c r="C867" t="s">
        <v>861</v>
      </c>
      <c r="D867" s="2">
        <v>16.899999999999999</v>
      </c>
      <c r="E867" s="15">
        <v>23</v>
      </c>
      <c r="F867" s="14">
        <f>inventory[[#This Row],[Unit Cost]]*inventory[[#This Row],['# Units]]</f>
        <v>388.7</v>
      </c>
      <c r="G867" s="8">
        <f>_xlfn.RANK.EQ(inventory[[#This Row],[Total Cost]],inventory[Total Cost],0)</f>
        <v>754</v>
      </c>
      <c r="H867" s="8">
        <f>SUMIFS(inventory['# Units],inventory[Rank],"&lt;="&amp;inventory[[#This Row],['#]])</f>
        <v>22468</v>
      </c>
      <c r="I867" s="9">
        <f>inventory[[#This Row],[c Units]]/MAX(inventory[c Units])</f>
        <v>0.27274272257156035</v>
      </c>
      <c r="J867" s="10">
        <f>SUMIFS(inventory[Total Cost],inventory[Rank],"&lt;="&amp;inventory[[#This Row],['#]])</f>
        <v>2484151.4999999977</v>
      </c>
      <c r="K867" s="9">
        <f>inventory[[#This Row],[c Cost]]/MAX(inventory[c Cost])</f>
        <v>0.93836975224922725</v>
      </c>
      <c r="L867" s="11" t="str">
        <f>IF(inventory[[#This Row],[c Units %]]&lt;=$O$7,$N$7,IF(inventory[[#This Row],[c Units %]]&lt;=$O$8,$N$8,$N$9))</f>
        <v>C</v>
      </c>
    </row>
    <row r="868" spans="2:12" x14ac:dyDescent="0.25">
      <c r="B868" s="1">
        <v>862</v>
      </c>
      <c r="C868" t="s">
        <v>862</v>
      </c>
      <c r="D868" s="2">
        <v>15.8</v>
      </c>
      <c r="E868" s="15">
        <v>18</v>
      </c>
      <c r="F868" s="14">
        <f>inventory[[#This Row],[Unit Cost]]*inventory[[#This Row],['# Units]]</f>
        <v>284.40000000000003</v>
      </c>
      <c r="G868" s="8">
        <f>_xlfn.RANK.EQ(inventory[[#This Row],[Total Cost]],inventory[Total Cost],0)</f>
        <v>888</v>
      </c>
      <c r="H868" s="8">
        <f>SUMIFS(inventory['# Units],inventory[Rank],"&lt;="&amp;inventory[[#This Row],['#]])</f>
        <v>22516</v>
      </c>
      <c r="I868" s="9">
        <f>inventory[[#This Row],[c Units]]/MAX(inventory[c Units])</f>
        <v>0.27332540241326569</v>
      </c>
      <c r="J868" s="10">
        <f>SUMIFS(inventory[Total Cost],inventory[Rank],"&lt;="&amp;inventory[[#This Row],['#]])</f>
        <v>2484449.0999999978</v>
      </c>
      <c r="K868" s="9">
        <f>inventory[[#This Row],[c Cost]]/MAX(inventory[c Cost])</f>
        <v>0.93848216843570764</v>
      </c>
      <c r="L868" s="11" t="str">
        <f>IF(inventory[[#This Row],[c Units %]]&lt;=$O$7,$N$7,IF(inventory[[#This Row],[c Units %]]&lt;=$O$8,$N$8,$N$9))</f>
        <v>C</v>
      </c>
    </row>
    <row r="869" spans="2:12" x14ac:dyDescent="0.25">
      <c r="B869" s="1">
        <v>863</v>
      </c>
      <c r="C869" t="s">
        <v>863</v>
      </c>
      <c r="D869" s="2">
        <v>16</v>
      </c>
      <c r="E869" s="15">
        <v>14</v>
      </c>
      <c r="F869" s="14">
        <f>inventory[[#This Row],[Unit Cost]]*inventory[[#This Row],['# Units]]</f>
        <v>224</v>
      </c>
      <c r="G869" s="8">
        <f>_xlfn.RANK.EQ(inventory[[#This Row],[Total Cost]],inventory[Total Cost],0)</f>
        <v>983</v>
      </c>
      <c r="H869" s="8">
        <f>SUMIFS(inventory['# Units],inventory[Rank],"&lt;="&amp;inventory[[#This Row],['#]])</f>
        <v>22543</v>
      </c>
      <c r="I869" s="9">
        <f>inventory[[#This Row],[c Units]]/MAX(inventory[c Units])</f>
        <v>0.27365315982422489</v>
      </c>
      <c r="J869" s="10">
        <f>SUMIFS(inventory[Total Cost],inventory[Rank],"&lt;="&amp;inventory[[#This Row],['#]])</f>
        <v>2484746.0999999978</v>
      </c>
      <c r="K869" s="9">
        <f>inventory[[#This Row],[c Cost]]/MAX(inventory[c Cost])</f>
        <v>0.9385943579766507</v>
      </c>
      <c r="L869" s="11" t="str">
        <f>IF(inventory[[#This Row],[c Units %]]&lt;=$O$7,$N$7,IF(inventory[[#This Row],[c Units %]]&lt;=$O$8,$N$8,$N$9))</f>
        <v>C</v>
      </c>
    </row>
    <row r="870" spans="2:12" x14ac:dyDescent="0.25">
      <c r="B870" s="1">
        <v>864</v>
      </c>
      <c r="C870" t="s">
        <v>864</v>
      </c>
      <c r="D870" s="2">
        <v>16.100000000000001</v>
      </c>
      <c r="E870" s="15">
        <v>12</v>
      </c>
      <c r="F870" s="14">
        <f>inventory[[#This Row],[Unit Cost]]*inventory[[#This Row],['# Units]]</f>
        <v>193.20000000000002</v>
      </c>
      <c r="G870" s="8">
        <f>_xlfn.RANK.EQ(inventory[[#This Row],[Total Cost]],inventory[Total Cost],0)</f>
        <v>1036</v>
      </c>
      <c r="H870" s="8">
        <f>SUMIFS(inventory['# Units],inventory[Rank],"&lt;="&amp;inventory[[#This Row],['#]])</f>
        <v>22595</v>
      </c>
      <c r="I870" s="9">
        <f>inventory[[#This Row],[c Units]]/MAX(inventory[c Units])</f>
        <v>0.27428439631940565</v>
      </c>
      <c r="J870" s="10">
        <f>SUMIFS(inventory[Total Cost],inventory[Rank],"&lt;="&amp;inventory[[#This Row],['#]])</f>
        <v>2485042.4999999977</v>
      </c>
      <c r="K870" s="9">
        <f>inventory[[#This Row],[c Cost]]/MAX(inventory[c Cost])</f>
        <v>0.93870632087205641</v>
      </c>
      <c r="L870" s="11" t="str">
        <f>IF(inventory[[#This Row],[c Units %]]&lt;=$O$7,$N$7,IF(inventory[[#This Row],[c Units %]]&lt;=$O$8,$N$8,$N$9))</f>
        <v>C</v>
      </c>
    </row>
    <row r="871" spans="2:12" x14ac:dyDescent="0.25">
      <c r="B871" s="1">
        <v>865</v>
      </c>
      <c r="C871" t="s">
        <v>865</v>
      </c>
      <c r="D871" s="2">
        <v>17.3</v>
      </c>
      <c r="E871" s="15">
        <v>39</v>
      </c>
      <c r="F871" s="14">
        <f>inventory[[#This Row],[Unit Cost]]*inventory[[#This Row],['# Units]]</f>
        <v>674.7</v>
      </c>
      <c r="G871" s="8">
        <f>_xlfn.RANK.EQ(inventory[[#This Row],[Total Cost]],inventory[Total Cost],0)</f>
        <v>563</v>
      </c>
      <c r="H871" s="8">
        <f>SUMIFS(inventory['# Units],inventory[Rank],"&lt;="&amp;inventory[[#This Row],['#]])</f>
        <v>22633</v>
      </c>
      <c r="I871" s="9">
        <f>inventory[[#This Row],[c Units]]/MAX(inventory[c Units])</f>
        <v>0.27474568452742237</v>
      </c>
      <c r="J871" s="10">
        <f>SUMIFS(inventory[Total Cost],inventory[Rank],"&lt;="&amp;inventory[[#This Row],['#]])</f>
        <v>2485338.8999999976</v>
      </c>
      <c r="K871" s="9">
        <f>inventory[[#This Row],[c Cost]]/MAX(inventory[c Cost])</f>
        <v>0.93881828376746224</v>
      </c>
      <c r="L871" s="11" t="str">
        <f>IF(inventory[[#This Row],[c Units %]]&lt;=$O$7,$N$7,IF(inventory[[#This Row],[c Units %]]&lt;=$O$8,$N$8,$N$9))</f>
        <v>C</v>
      </c>
    </row>
    <row r="872" spans="2:12" x14ac:dyDescent="0.25">
      <c r="B872" s="1">
        <v>866</v>
      </c>
      <c r="C872" t="s">
        <v>866</v>
      </c>
      <c r="D872" s="2">
        <v>17.7</v>
      </c>
      <c r="E872" s="15">
        <v>28</v>
      </c>
      <c r="F872" s="14">
        <f>inventory[[#This Row],[Unit Cost]]*inventory[[#This Row],['# Units]]</f>
        <v>495.59999999999997</v>
      </c>
      <c r="G872" s="8">
        <f>_xlfn.RANK.EQ(inventory[[#This Row],[Total Cost]],inventory[Total Cost],0)</f>
        <v>653</v>
      </c>
      <c r="H872" s="8">
        <f>SUMIFS(inventory['# Units],inventory[Rank],"&lt;="&amp;inventory[[#This Row],['#]])</f>
        <v>22647</v>
      </c>
      <c r="I872" s="9">
        <f>inventory[[#This Row],[c Units]]/MAX(inventory[c Units])</f>
        <v>0.27491563281458642</v>
      </c>
      <c r="J872" s="10">
        <f>SUMIFS(inventory[Total Cost],inventory[Rank],"&lt;="&amp;inventory[[#This Row],['#]])</f>
        <v>2485634.2999999975</v>
      </c>
      <c r="K872" s="9">
        <f>inventory[[#This Row],[c Cost]]/MAX(inventory[c Cost])</f>
        <v>0.93892986892030583</v>
      </c>
      <c r="L872" s="11" t="str">
        <f>IF(inventory[[#This Row],[c Units %]]&lt;=$O$7,$N$7,IF(inventory[[#This Row],[c Units %]]&lt;=$O$8,$N$8,$N$9))</f>
        <v>C</v>
      </c>
    </row>
    <row r="873" spans="2:12" x14ac:dyDescent="0.25">
      <c r="B873" s="1">
        <v>867</v>
      </c>
      <c r="C873" t="s">
        <v>867</v>
      </c>
      <c r="D873" s="2">
        <v>15.6</v>
      </c>
      <c r="E873" s="15">
        <v>8</v>
      </c>
      <c r="F873" s="14">
        <f>inventory[[#This Row],[Unit Cost]]*inventory[[#This Row],['# Units]]</f>
        <v>124.8</v>
      </c>
      <c r="G873" s="8">
        <f>_xlfn.RANK.EQ(inventory[[#This Row],[Total Cost]],inventory[Total Cost],0)</f>
        <v>1228</v>
      </c>
      <c r="H873" s="8">
        <f>SUMIFS(inventory['# Units],inventory[Rank],"&lt;="&amp;inventory[[#This Row],['#]])</f>
        <v>22671</v>
      </c>
      <c r="I873" s="9">
        <f>inventory[[#This Row],[c Units]]/MAX(inventory[c Units])</f>
        <v>0.27520697273543909</v>
      </c>
      <c r="J873" s="10">
        <f>SUMIFS(inventory[Total Cost],inventory[Rank],"&lt;="&amp;inventory[[#This Row],['#]])</f>
        <v>2485929.4999999977</v>
      </c>
      <c r="K873" s="9">
        <f>inventory[[#This Row],[c Cost]]/MAX(inventory[c Cost])</f>
        <v>0.9390413785246372</v>
      </c>
      <c r="L873" s="11" t="str">
        <f>IF(inventory[[#This Row],[c Units %]]&lt;=$O$7,$N$7,IF(inventory[[#This Row],[c Units %]]&lt;=$O$8,$N$8,$N$9))</f>
        <v>C</v>
      </c>
    </row>
    <row r="874" spans="2:12" x14ac:dyDescent="0.25">
      <c r="B874" s="1">
        <v>868</v>
      </c>
      <c r="C874" t="s">
        <v>868</v>
      </c>
      <c r="D874" s="2">
        <v>12.3</v>
      </c>
      <c r="E874" s="15">
        <v>4</v>
      </c>
      <c r="F874" s="14">
        <f>inventory[[#This Row],[Unit Cost]]*inventory[[#This Row],['# Units]]</f>
        <v>49.2</v>
      </c>
      <c r="G874" s="8">
        <f>_xlfn.RANK.EQ(inventory[[#This Row],[Total Cost]],inventory[Total Cost],0)</f>
        <v>1862</v>
      </c>
      <c r="H874" s="8">
        <f>SUMIFS(inventory['# Units],inventory[Rank],"&lt;="&amp;inventory[[#This Row],['#]])</f>
        <v>22776</v>
      </c>
      <c r="I874" s="9">
        <f>inventory[[#This Row],[c Units]]/MAX(inventory[c Units])</f>
        <v>0.27648158488916946</v>
      </c>
      <c r="J874" s="10">
        <f>SUMIFS(inventory[Total Cost],inventory[Rank],"&lt;="&amp;inventory[[#This Row],['#]])</f>
        <v>2487105.4999999977</v>
      </c>
      <c r="K874" s="9">
        <f>inventory[[#This Row],[c Cost]]/MAX(inventory[c Cost])</f>
        <v>0.93948560377766432</v>
      </c>
      <c r="L874" s="11" t="str">
        <f>IF(inventory[[#This Row],[c Units %]]&lt;=$O$7,$N$7,IF(inventory[[#This Row],[c Units %]]&lt;=$O$8,$N$8,$N$9))</f>
        <v>C</v>
      </c>
    </row>
    <row r="875" spans="2:12" x14ac:dyDescent="0.25">
      <c r="B875" s="1">
        <v>869</v>
      </c>
      <c r="C875" t="s">
        <v>869</v>
      </c>
      <c r="D875" s="2">
        <v>15.1</v>
      </c>
      <c r="E875" s="15">
        <v>2</v>
      </c>
      <c r="F875" s="14">
        <f>inventory[[#This Row],[Unit Cost]]*inventory[[#This Row],['# Units]]</f>
        <v>30.2</v>
      </c>
      <c r="G875" s="8">
        <f>_xlfn.RANK.EQ(inventory[[#This Row],[Total Cost]],inventory[Total Cost],0)</f>
        <v>2288</v>
      </c>
      <c r="H875" s="8">
        <f>SUMIFS(inventory['# Units],inventory[Rank],"&lt;="&amp;inventory[[#This Row],['#]])</f>
        <v>22776</v>
      </c>
      <c r="I875" s="9">
        <f>inventory[[#This Row],[c Units]]/MAX(inventory[c Units])</f>
        <v>0.27648158488916946</v>
      </c>
      <c r="J875" s="10">
        <f>SUMIFS(inventory[Total Cost],inventory[Rank],"&lt;="&amp;inventory[[#This Row],['#]])</f>
        <v>2487105.4999999977</v>
      </c>
      <c r="K875" s="9">
        <f>inventory[[#This Row],[c Cost]]/MAX(inventory[c Cost])</f>
        <v>0.93948560377766432</v>
      </c>
      <c r="L875" s="11" t="str">
        <f>IF(inventory[[#This Row],[c Units %]]&lt;=$O$7,$N$7,IF(inventory[[#This Row],[c Units %]]&lt;=$O$8,$N$8,$N$9))</f>
        <v>C</v>
      </c>
    </row>
    <row r="876" spans="2:12" x14ac:dyDescent="0.25">
      <c r="B876" s="1">
        <v>870</v>
      </c>
      <c r="C876" t="s">
        <v>870</v>
      </c>
      <c r="D876" s="2">
        <v>17.100000000000001</v>
      </c>
      <c r="E876" s="15">
        <v>46</v>
      </c>
      <c r="F876" s="14">
        <f>inventory[[#This Row],[Unit Cost]]*inventory[[#This Row],['# Units]]</f>
        <v>786.6</v>
      </c>
      <c r="G876" s="8">
        <f>_xlfn.RANK.EQ(inventory[[#This Row],[Total Cost]],inventory[Total Cost],0)</f>
        <v>520</v>
      </c>
      <c r="H876" s="8">
        <f>SUMIFS(inventory['# Units],inventory[Rank],"&lt;="&amp;inventory[[#This Row],['#]])</f>
        <v>22776</v>
      </c>
      <c r="I876" s="9">
        <f>inventory[[#This Row],[c Units]]/MAX(inventory[c Units])</f>
        <v>0.27648158488916946</v>
      </c>
      <c r="J876" s="10">
        <f>SUMIFS(inventory[Total Cost],inventory[Rank],"&lt;="&amp;inventory[[#This Row],['#]])</f>
        <v>2487105.4999999977</v>
      </c>
      <c r="K876" s="9">
        <f>inventory[[#This Row],[c Cost]]/MAX(inventory[c Cost])</f>
        <v>0.93948560377766432</v>
      </c>
      <c r="L876" s="11" t="str">
        <f>IF(inventory[[#This Row],[c Units %]]&lt;=$O$7,$N$7,IF(inventory[[#This Row],[c Units %]]&lt;=$O$8,$N$8,$N$9))</f>
        <v>C</v>
      </c>
    </row>
    <row r="877" spans="2:12" x14ac:dyDescent="0.25">
      <c r="B877" s="1">
        <v>871</v>
      </c>
      <c r="C877" t="s">
        <v>871</v>
      </c>
      <c r="D877" s="2">
        <v>15.9</v>
      </c>
      <c r="E877" s="15">
        <v>18</v>
      </c>
      <c r="F877" s="14">
        <f>inventory[[#This Row],[Unit Cost]]*inventory[[#This Row],['# Units]]</f>
        <v>286.2</v>
      </c>
      <c r="G877" s="8">
        <f>_xlfn.RANK.EQ(inventory[[#This Row],[Total Cost]],inventory[Total Cost],0)</f>
        <v>885</v>
      </c>
      <c r="H877" s="8">
        <f>SUMIFS(inventory['# Units],inventory[Rank],"&lt;="&amp;inventory[[#This Row],['#]])</f>
        <v>22776</v>
      </c>
      <c r="I877" s="9">
        <f>inventory[[#This Row],[c Units]]/MAX(inventory[c Units])</f>
        <v>0.27648158488916946</v>
      </c>
      <c r="J877" s="10">
        <f>SUMIFS(inventory[Total Cost],inventory[Rank],"&lt;="&amp;inventory[[#This Row],['#]])</f>
        <v>2487105.4999999977</v>
      </c>
      <c r="K877" s="9">
        <f>inventory[[#This Row],[c Cost]]/MAX(inventory[c Cost])</f>
        <v>0.93948560377766432</v>
      </c>
      <c r="L877" s="11" t="str">
        <f>IF(inventory[[#This Row],[c Units %]]&lt;=$O$7,$N$7,IF(inventory[[#This Row],[c Units %]]&lt;=$O$8,$N$8,$N$9))</f>
        <v>C</v>
      </c>
    </row>
    <row r="878" spans="2:12" x14ac:dyDescent="0.25">
      <c r="B878" s="1">
        <v>872</v>
      </c>
      <c r="C878" t="s">
        <v>872</v>
      </c>
      <c r="D878" s="2">
        <v>16.5</v>
      </c>
      <c r="E878" s="15">
        <v>9</v>
      </c>
      <c r="F878" s="14">
        <f>inventory[[#This Row],[Unit Cost]]*inventory[[#This Row],['# Units]]</f>
        <v>148.5</v>
      </c>
      <c r="G878" s="8">
        <f>_xlfn.RANK.EQ(inventory[[#This Row],[Total Cost]],inventory[Total Cost],0)</f>
        <v>1144</v>
      </c>
      <c r="H878" s="8">
        <f>SUMIFS(inventory['# Units],inventory[Rank],"&lt;="&amp;inventory[[#This Row],['#]])</f>
        <v>22794</v>
      </c>
      <c r="I878" s="9">
        <f>inventory[[#This Row],[c Units]]/MAX(inventory[c Units])</f>
        <v>0.27670008982980893</v>
      </c>
      <c r="J878" s="10">
        <f>SUMIFS(inventory[Total Cost],inventory[Rank],"&lt;="&amp;inventory[[#This Row],['#]])</f>
        <v>2487398.8999999976</v>
      </c>
      <c r="K878" s="9">
        <f>inventory[[#This Row],[c Cost]]/MAX(inventory[c Cost])</f>
        <v>0.93959643344538379</v>
      </c>
      <c r="L878" s="11" t="str">
        <f>IF(inventory[[#This Row],[c Units %]]&lt;=$O$7,$N$7,IF(inventory[[#This Row],[c Units %]]&lt;=$O$8,$N$8,$N$9))</f>
        <v>C</v>
      </c>
    </row>
    <row r="879" spans="2:12" x14ac:dyDescent="0.25">
      <c r="B879" s="1">
        <v>873</v>
      </c>
      <c r="C879" t="s">
        <v>873</v>
      </c>
      <c r="D879" s="2">
        <v>13.6</v>
      </c>
      <c r="E879" s="15">
        <v>7</v>
      </c>
      <c r="F879" s="14">
        <f>inventory[[#This Row],[Unit Cost]]*inventory[[#This Row],['# Units]]</f>
        <v>95.2</v>
      </c>
      <c r="G879" s="8">
        <f>_xlfn.RANK.EQ(inventory[[#This Row],[Total Cost]],inventory[Total Cost],0)</f>
        <v>1371</v>
      </c>
      <c r="H879" s="8">
        <f>SUMIFS(inventory['# Units],inventory[Rank],"&lt;="&amp;inventory[[#This Row],['#]])</f>
        <v>22896</v>
      </c>
      <c r="I879" s="9">
        <f>inventory[[#This Row],[c Units]]/MAX(inventory[c Units])</f>
        <v>0.27793828449343272</v>
      </c>
      <c r="J879" s="10">
        <f>SUMIFS(inventory[Total Cost],inventory[Rank],"&lt;="&amp;inventory[[#This Row],['#]])</f>
        <v>2487983.6999999974</v>
      </c>
      <c r="K879" s="9">
        <f>inventory[[#This Row],[c Cost]]/MAX(inventory[c Cost])</f>
        <v>0.9398173372956985</v>
      </c>
      <c r="L879" s="11" t="str">
        <f>IF(inventory[[#This Row],[c Units %]]&lt;=$O$7,$N$7,IF(inventory[[#This Row],[c Units %]]&lt;=$O$8,$N$8,$N$9))</f>
        <v>C</v>
      </c>
    </row>
    <row r="880" spans="2:12" x14ac:dyDescent="0.25">
      <c r="B880" s="1">
        <v>874</v>
      </c>
      <c r="C880" t="s">
        <v>874</v>
      </c>
      <c r="D880" s="2">
        <v>12.3</v>
      </c>
      <c r="E880" s="15">
        <v>10</v>
      </c>
      <c r="F880" s="14">
        <f>inventory[[#This Row],[Unit Cost]]*inventory[[#This Row],['# Units]]</f>
        <v>123</v>
      </c>
      <c r="G880" s="8">
        <f>_xlfn.RANK.EQ(inventory[[#This Row],[Total Cost]],inventory[Total Cost],0)</f>
        <v>1236</v>
      </c>
      <c r="H880" s="8">
        <f>SUMIFS(inventory['# Units],inventory[Rank],"&lt;="&amp;inventory[[#This Row],['#]])</f>
        <v>22896</v>
      </c>
      <c r="I880" s="9">
        <f>inventory[[#This Row],[c Units]]/MAX(inventory[c Units])</f>
        <v>0.27793828449343272</v>
      </c>
      <c r="J880" s="10">
        <f>SUMIFS(inventory[Total Cost],inventory[Rank],"&lt;="&amp;inventory[[#This Row],['#]])</f>
        <v>2487983.6999999974</v>
      </c>
      <c r="K880" s="9">
        <f>inventory[[#This Row],[c Cost]]/MAX(inventory[c Cost])</f>
        <v>0.9398173372956985</v>
      </c>
      <c r="L880" s="11" t="str">
        <f>IF(inventory[[#This Row],[c Units %]]&lt;=$O$7,$N$7,IF(inventory[[#This Row],[c Units %]]&lt;=$O$8,$N$8,$N$9))</f>
        <v>C</v>
      </c>
    </row>
    <row r="881" spans="2:12" x14ac:dyDescent="0.25">
      <c r="B881" s="1">
        <v>875</v>
      </c>
      <c r="C881" t="s">
        <v>875</v>
      </c>
      <c r="D881" s="2">
        <v>16.8</v>
      </c>
      <c r="E881" s="15">
        <v>18</v>
      </c>
      <c r="F881" s="14">
        <f>inventory[[#This Row],[Unit Cost]]*inventory[[#This Row],['# Units]]</f>
        <v>302.40000000000003</v>
      </c>
      <c r="G881" s="8">
        <f>_xlfn.RANK.EQ(inventory[[#This Row],[Total Cost]],inventory[Total Cost],0)</f>
        <v>851</v>
      </c>
      <c r="H881" s="8">
        <f>SUMIFS(inventory['# Units],inventory[Rank],"&lt;="&amp;inventory[[#This Row],['#]])</f>
        <v>22933</v>
      </c>
      <c r="I881" s="9">
        <f>inventory[[#This Row],[c Units]]/MAX(inventory[c Units])</f>
        <v>0.27838743353808054</v>
      </c>
      <c r="J881" s="10">
        <f>SUMIFS(inventory[Total Cost],inventory[Rank],"&lt;="&amp;inventory[[#This Row],['#]])</f>
        <v>2488275.9999999972</v>
      </c>
      <c r="K881" s="9">
        <f>inventory[[#This Row],[c Cost]]/MAX(inventory[c Cost])</f>
        <v>0.93992775144659968</v>
      </c>
      <c r="L881" s="11" t="str">
        <f>IF(inventory[[#This Row],[c Units %]]&lt;=$O$7,$N$7,IF(inventory[[#This Row],[c Units %]]&lt;=$O$8,$N$8,$N$9))</f>
        <v>C</v>
      </c>
    </row>
    <row r="882" spans="2:12" x14ac:dyDescent="0.25">
      <c r="B882" s="1">
        <v>876</v>
      </c>
      <c r="C882" t="s">
        <v>876</v>
      </c>
      <c r="D882" s="2">
        <v>13.2</v>
      </c>
      <c r="E882" s="15">
        <v>18</v>
      </c>
      <c r="F882" s="14">
        <f>inventory[[#This Row],[Unit Cost]]*inventory[[#This Row],['# Units]]</f>
        <v>237.6</v>
      </c>
      <c r="G882" s="8">
        <f>_xlfn.RANK.EQ(inventory[[#This Row],[Total Cost]],inventory[Total Cost],0)</f>
        <v>961</v>
      </c>
      <c r="H882" s="8">
        <f>SUMIFS(inventory['# Units],inventory[Rank],"&lt;="&amp;inventory[[#This Row],['#]])</f>
        <v>22995</v>
      </c>
      <c r="I882" s="9">
        <f>inventory[[#This Row],[c Units]]/MAX(inventory[c Units])</f>
        <v>0.27914006166694993</v>
      </c>
      <c r="J882" s="10">
        <f>SUMIFS(inventory[Total Cost],inventory[Rank],"&lt;="&amp;inventory[[#This Row],['#]])</f>
        <v>2488567.3999999971</v>
      </c>
      <c r="K882" s="9">
        <f>inventory[[#This Row],[c Cost]]/MAX(inventory[c Cost])</f>
        <v>0.94003782562919491</v>
      </c>
      <c r="L882" s="11" t="str">
        <f>IF(inventory[[#This Row],[c Units %]]&lt;=$O$7,$N$7,IF(inventory[[#This Row],[c Units %]]&lt;=$O$8,$N$8,$N$9))</f>
        <v>C</v>
      </c>
    </row>
    <row r="883" spans="2:12" x14ac:dyDescent="0.25">
      <c r="B883" s="1">
        <v>877</v>
      </c>
      <c r="C883" t="s">
        <v>877</v>
      </c>
      <c r="D883" s="2">
        <v>17.399999999999999</v>
      </c>
      <c r="E883" s="15">
        <v>19</v>
      </c>
      <c r="F883" s="14">
        <f>inventory[[#This Row],[Unit Cost]]*inventory[[#This Row],['# Units]]</f>
        <v>330.59999999999997</v>
      </c>
      <c r="G883" s="8">
        <f>_xlfn.RANK.EQ(inventory[[#This Row],[Total Cost]],inventory[Total Cost],0)</f>
        <v>820</v>
      </c>
      <c r="H883" s="8">
        <f>SUMIFS(inventory['# Units],inventory[Rank],"&lt;="&amp;inventory[[#This Row],['#]])</f>
        <v>23037</v>
      </c>
      <c r="I883" s="9">
        <f>inventory[[#This Row],[c Units]]/MAX(inventory[c Units])</f>
        <v>0.27964990652844207</v>
      </c>
      <c r="J883" s="10">
        <f>SUMIFS(inventory[Total Cost],inventory[Rank],"&lt;="&amp;inventory[[#This Row],['#]])</f>
        <v>2489149.7999999975</v>
      </c>
      <c r="K883" s="9">
        <f>inventory[[#This Row],[c Cost]]/MAX(inventory[c Cost])</f>
        <v>0.94025782289736093</v>
      </c>
      <c r="L883" s="11" t="str">
        <f>IF(inventory[[#This Row],[c Units %]]&lt;=$O$7,$N$7,IF(inventory[[#This Row],[c Units %]]&lt;=$O$8,$N$8,$N$9))</f>
        <v>C</v>
      </c>
    </row>
    <row r="884" spans="2:12" x14ac:dyDescent="0.25">
      <c r="B884" s="1">
        <v>878</v>
      </c>
      <c r="C884" t="s">
        <v>878</v>
      </c>
      <c r="D884" s="2">
        <v>16.3</v>
      </c>
      <c r="E884" s="15">
        <v>23</v>
      </c>
      <c r="F884" s="14">
        <f>inventory[[#This Row],[Unit Cost]]*inventory[[#This Row],['# Units]]</f>
        <v>374.90000000000003</v>
      </c>
      <c r="G884" s="8">
        <f>_xlfn.RANK.EQ(inventory[[#This Row],[Total Cost]],inventory[Total Cost],0)</f>
        <v>768</v>
      </c>
      <c r="H884" s="8">
        <f>SUMIFS(inventory['# Units],inventory[Rank],"&lt;="&amp;inventory[[#This Row],['#]])</f>
        <v>23037</v>
      </c>
      <c r="I884" s="9">
        <f>inventory[[#This Row],[c Units]]/MAX(inventory[c Units])</f>
        <v>0.27964990652844207</v>
      </c>
      <c r="J884" s="10">
        <f>SUMIFS(inventory[Total Cost],inventory[Rank],"&lt;="&amp;inventory[[#This Row],['#]])</f>
        <v>2489149.7999999975</v>
      </c>
      <c r="K884" s="9">
        <f>inventory[[#This Row],[c Cost]]/MAX(inventory[c Cost])</f>
        <v>0.94025782289736093</v>
      </c>
      <c r="L884" s="11" t="str">
        <f>IF(inventory[[#This Row],[c Units %]]&lt;=$O$7,$N$7,IF(inventory[[#This Row],[c Units %]]&lt;=$O$8,$N$8,$N$9))</f>
        <v>C</v>
      </c>
    </row>
    <row r="885" spans="2:12" x14ac:dyDescent="0.25">
      <c r="B885" s="1">
        <v>879</v>
      </c>
      <c r="C885" t="s">
        <v>879</v>
      </c>
      <c r="D885" s="2">
        <v>16.3</v>
      </c>
      <c r="E885" s="15">
        <v>20</v>
      </c>
      <c r="F885" s="14">
        <f>inventory[[#This Row],[Unit Cost]]*inventory[[#This Row],['# Units]]</f>
        <v>326</v>
      </c>
      <c r="G885" s="8">
        <f>_xlfn.RANK.EQ(inventory[[#This Row],[Total Cost]],inventory[Total Cost],0)</f>
        <v>827</v>
      </c>
      <c r="H885" s="8">
        <f>SUMIFS(inventory['# Units],inventory[Rank],"&lt;="&amp;inventory[[#This Row],['#]])</f>
        <v>23050</v>
      </c>
      <c r="I885" s="9">
        <f>inventory[[#This Row],[c Units]]/MAX(inventory[c Units])</f>
        <v>0.27980771565223722</v>
      </c>
      <c r="J885" s="10">
        <f>SUMIFS(inventory[Total Cost],inventory[Rank],"&lt;="&amp;inventory[[#This Row],['#]])</f>
        <v>2489439.6999999974</v>
      </c>
      <c r="K885" s="9">
        <f>inventory[[#This Row],[c Cost]]/MAX(inventory[c Cost])</f>
        <v>0.94036733046611298</v>
      </c>
      <c r="L885" s="11" t="str">
        <f>IF(inventory[[#This Row],[c Units %]]&lt;=$O$7,$N$7,IF(inventory[[#This Row],[c Units %]]&lt;=$O$8,$N$8,$N$9))</f>
        <v>C</v>
      </c>
    </row>
    <row r="886" spans="2:12" x14ac:dyDescent="0.25">
      <c r="B886" s="1">
        <v>880</v>
      </c>
      <c r="C886" t="s">
        <v>880</v>
      </c>
      <c r="D886" s="2">
        <v>16.600000000000001</v>
      </c>
      <c r="E886" s="15">
        <v>16</v>
      </c>
      <c r="F886" s="14">
        <f>inventory[[#This Row],[Unit Cost]]*inventory[[#This Row],['# Units]]</f>
        <v>265.60000000000002</v>
      </c>
      <c r="G886" s="8">
        <f>_xlfn.RANK.EQ(inventory[[#This Row],[Total Cost]],inventory[Total Cost],0)</f>
        <v>909</v>
      </c>
      <c r="H886" s="8">
        <f>SUMIFS(inventory['# Units],inventory[Rank],"&lt;="&amp;inventory[[#This Row],['#]])</f>
        <v>23077</v>
      </c>
      <c r="I886" s="9">
        <f>inventory[[#This Row],[c Units]]/MAX(inventory[c Units])</f>
        <v>0.28013547306319647</v>
      </c>
      <c r="J886" s="10">
        <f>SUMIFS(inventory[Total Cost],inventory[Rank],"&lt;="&amp;inventory[[#This Row],['#]])</f>
        <v>2489728.5999999973</v>
      </c>
      <c r="K886" s="9">
        <f>inventory[[#This Row],[c Cost]]/MAX(inventory[c Cost])</f>
        <v>0.94047646029230303</v>
      </c>
      <c r="L886" s="11" t="str">
        <f>IF(inventory[[#This Row],[c Units %]]&lt;=$O$7,$N$7,IF(inventory[[#This Row],[c Units %]]&lt;=$O$8,$N$8,$N$9))</f>
        <v>C</v>
      </c>
    </row>
    <row r="887" spans="2:12" x14ac:dyDescent="0.25">
      <c r="B887" s="1">
        <v>881</v>
      </c>
      <c r="C887" t="s">
        <v>881</v>
      </c>
      <c r="D887" s="2">
        <v>14.6</v>
      </c>
      <c r="E887" s="15">
        <v>7</v>
      </c>
      <c r="F887" s="14">
        <f>inventory[[#This Row],[Unit Cost]]*inventory[[#This Row],['# Units]]</f>
        <v>102.2</v>
      </c>
      <c r="G887" s="8">
        <f>_xlfn.RANK.EQ(inventory[[#This Row],[Total Cost]],inventory[Total Cost],0)</f>
        <v>1335</v>
      </c>
      <c r="H887" s="8">
        <f>SUMIFS(inventory['# Units],inventory[Rank],"&lt;="&amp;inventory[[#This Row],['#]])</f>
        <v>23101</v>
      </c>
      <c r="I887" s="9">
        <f>inventory[[#This Row],[c Units]]/MAX(inventory[c Units])</f>
        <v>0.28042681298404915</v>
      </c>
      <c r="J887" s="10">
        <f>SUMIFS(inventory[Total Cost],inventory[Rank],"&lt;="&amp;inventory[[#This Row],['#]])</f>
        <v>2490016.5999999973</v>
      </c>
      <c r="K887" s="9">
        <f>inventory[[#This Row],[c Cost]]/MAX(inventory[c Cost])</f>
        <v>0.94058525015018724</v>
      </c>
      <c r="L887" s="11" t="str">
        <f>IF(inventory[[#This Row],[c Units %]]&lt;=$O$7,$N$7,IF(inventory[[#This Row],[c Units %]]&lt;=$O$8,$N$8,$N$9))</f>
        <v>C</v>
      </c>
    </row>
    <row r="888" spans="2:12" x14ac:dyDescent="0.25">
      <c r="B888" s="1">
        <v>882</v>
      </c>
      <c r="C888" t="s">
        <v>882</v>
      </c>
      <c r="D888" s="2">
        <v>14.2</v>
      </c>
      <c r="E888" s="15">
        <v>6</v>
      </c>
      <c r="F888" s="14">
        <f>inventory[[#This Row],[Unit Cost]]*inventory[[#This Row],['# Units]]</f>
        <v>85.199999999999989</v>
      </c>
      <c r="G888" s="8">
        <f>_xlfn.RANK.EQ(inventory[[#This Row],[Total Cost]],inventory[Total Cost],0)</f>
        <v>1445</v>
      </c>
      <c r="H888" s="8">
        <f>SUMIFS(inventory['# Units],inventory[Rank],"&lt;="&amp;inventory[[#This Row],['#]])</f>
        <v>23120</v>
      </c>
      <c r="I888" s="9">
        <f>inventory[[#This Row],[c Units]]/MAX(inventory[c Units])</f>
        <v>0.2806574570880575</v>
      </c>
      <c r="J888" s="10">
        <f>SUMIFS(inventory[Total Cost],inventory[Rank],"&lt;="&amp;inventory[[#This Row],['#]])</f>
        <v>2490303.4999999972</v>
      </c>
      <c r="K888" s="9">
        <f>inventory[[#This Row],[c Cost]]/MAX(inventory[c Cost])</f>
        <v>0.94069362449125304</v>
      </c>
      <c r="L888" s="11" t="str">
        <f>IF(inventory[[#This Row],[c Units %]]&lt;=$O$7,$N$7,IF(inventory[[#This Row],[c Units %]]&lt;=$O$8,$N$8,$N$9))</f>
        <v>C</v>
      </c>
    </row>
    <row r="889" spans="2:12" x14ac:dyDescent="0.25">
      <c r="B889" s="1">
        <v>883</v>
      </c>
      <c r="C889" t="s">
        <v>883</v>
      </c>
      <c r="D889" s="2">
        <v>17.399999999999999</v>
      </c>
      <c r="E889" s="15">
        <v>79</v>
      </c>
      <c r="F889" s="14">
        <f>inventory[[#This Row],[Unit Cost]]*inventory[[#This Row],['# Units]]</f>
        <v>1374.6</v>
      </c>
      <c r="G889" s="8">
        <f>_xlfn.RANK.EQ(inventory[[#This Row],[Total Cost]],inventory[Total Cost],0)</f>
        <v>379</v>
      </c>
      <c r="H889" s="8">
        <f>SUMIFS(inventory['# Units],inventory[Rank],"&lt;="&amp;inventory[[#This Row],['#]])</f>
        <v>23132</v>
      </c>
      <c r="I889" s="9">
        <f>inventory[[#This Row],[c Units]]/MAX(inventory[c Units])</f>
        <v>0.28080312704848381</v>
      </c>
      <c r="J889" s="10">
        <f>SUMIFS(inventory[Total Cost],inventory[Rank],"&lt;="&amp;inventory[[#This Row],['#]])</f>
        <v>2490590.299999997</v>
      </c>
      <c r="K889" s="9">
        <f>inventory[[#This Row],[c Cost]]/MAX(inventory[c Cost])</f>
        <v>0.94080196105806269</v>
      </c>
      <c r="L889" s="11" t="str">
        <f>IF(inventory[[#This Row],[c Units %]]&lt;=$O$7,$N$7,IF(inventory[[#This Row],[c Units %]]&lt;=$O$8,$N$8,$N$9))</f>
        <v>C</v>
      </c>
    </row>
    <row r="890" spans="2:12" x14ac:dyDescent="0.25">
      <c r="B890" s="1">
        <v>884</v>
      </c>
      <c r="C890" t="s">
        <v>884</v>
      </c>
      <c r="D890" s="2">
        <v>14.7</v>
      </c>
      <c r="E890" s="15">
        <v>13</v>
      </c>
      <c r="F890" s="14">
        <f>inventory[[#This Row],[Unit Cost]]*inventory[[#This Row],['# Units]]</f>
        <v>191.1</v>
      </c>
      <c r="G890" s="8">
        <f>_xlfn.RANK.EQ(inventory[[#This Row],[Total Cost]],inventory[Total Cost],0)</f>
        <v>1044</v>
      </c>
      <c r="H890" s="8">
        <f>SUMIFS(inventory['# Units],inventory[Rank],"&lt;="&amp;inventory[[#This Row],['#]])</f>
        <v>23147</v>
      </c>
      <c r="I890" s="9">
        <f>inventory[[#This Row],[c Units]]/MAX(inventory[c Units])</f>
        <v>0.28098521449901676</v>
      </c>
      <c r="J890" s="10">
        <f>SUMIFS(inventory[Total Cost],inventory[Rank],"&lt;="&amp;inventory[[#This Row],['#]])</f>
        <v>2490876.799999997</v>
      </c>
      <c r="K890" s="9">
        <f>inventory[[#This Row],[c Cost]]/MAX(inventory[c Cost])</f>
        <v>0.94091018430210371</v>
      </c>
      <c r="L890" s="11" t="str">
        <f>IF(inventory[[#This Row],[c Units %]]&lt;=$O$7,$N$7,IF(inventory[[#This Row],[c Units %]]&lt;=$O$8,$N$8,$N$9))</f>
        <v>C</v>
      </c>
    </row>
    <row r="891" spans="2:12" x14ac:dyDescent="0.25">
      <c r="B891" s="1">
        <v>885</v>
      </c>
      <c r="C891" t="s">
        <v>885</v>
      </c>
      <c r="D891" s="2">
        <v>16.8</v>
      </c>
      <c r="E891" s="15">
        <v>31</v>
      </c>
      <c r="F891" s="14">
        <f>inventory[[#This Row],[Unit Cost]]*inventory[[#This Row],['# Units]]</f>
        <v>520.80000000000007</v>
      </c>
      <c r="G891" s="8">
        <f>_xlfn.RANK.EQ(inventory[[#This Row],[Total Cost]],inventory[Total Cost],0)</f>
        <v>639</v>
      </c>
      <c r="H891" s="8">
        <f>SUMIFS(inventory['# Units],inventory[Rank],"&lt;="&amp;inventory[[#This Row],['#]])</f>
        <v>23165</v>
      </c>
      <c r="I891" s="9">
        <f>inventory[[#This Row],[c Units]]/MAX(inventory[c Units])</f>
        <v>0.28120371943965622</v>
      </c>
      <c r="J891" s="10">
        <f>SUMIFS(inventory[Total Cost],inventory[Rank],"&lt;="&amp;inventory[[#This Row],['#]])</f>
        <v>2491162.9999999972</v>
      </c>
      <c r="K891" s="9">
        <f>inventory[[#This Row],[c Cost]]/MAX(inventory[c Cost])</f>
        <v>0.94101829422337613</v>
      </c>
      <c r="L891" s="11" t="str">
        <f>IF(inventory[[#This Row],[c Units %]]&lt;=$O$7,$N$7,IF(inventory[[#This Row],[c Units %]]&lt;=$O$8,$N$8,$N$9))</f>
        <v>C</v>
      </c>
    </row>
    <row r="892" spans="2:12" x14ac:dyDescent="0.25">
      <c r="B892" s="1">
        <v>886</v>
      </c>
      <c r="C892" t="s">
        <v>886</v>
      </c>
      <c r="D892" s="2">
        <v>14.9</v>
      </c>
      <c r="E892" s="15">
        <v>12</v>
      </c>
      <c r="F892" s="14">
        <f>inventory[[#This Row],[Unit Cost]]*inventory[[#This Row],['# Units]]</f>
        <v>178.8</v>
      </c>
      <c r="G892" s="8">
        <f>_xlfn.RANK.EQ(inventory[[#This Row],[Total Cost]],inventory[Total Cost],0)</f>
        <v>1068</v>
      </c>
      <c r="H892" s="8">
        <f>SUMIFS(inventory['# Units],inventory[Rank],"&lt;="&amp;inventory[[#This Row],['#]])</f>
        <v>23182</v>
      </c>
      <c r="I892" s="9">
        <f>inventory[[#This Row],[c Units]]/MAX(inventory[c Units])</f>
        <v>0.28141008521692684</v>
      </c>
      <c r="J892" s="10">
        <f>SUMIFS(inventory[Total Cost],inventory[Rank],"&lt;="&amp;inventory[[#This Row],['#]])</f>
        <v>2491448.5999999973</v>
      </c>
      <c r="K892" s="9">
        <f>inventory[[#This Row],[c Cost]]/MAX(inventory[c Cost])</f>
        <v>0.94112617749911132</v>
      </c>
      <c r="L892" s="11" t="str">
        <f>IF(inventory[[#This Row],[c Units %]]&lt;=$O$7,$N$7,IF(inventory[[#This Row],[c Units %]]&lt;=$O$8,$N$8,$N$9))</f>
        <v>C</v>
      </c>
    </row>
    <row r="893" spans="2:12" x14ac:dyDescent="0.25">
      <c r="B893" s="1">
        <v>887</v>
      </c>
      <c r="C893" t="s">
        <v>887</v>
      </c>
      <c r="D893" s="2">
        <v>15.9</v>
      </c>
      <c r="E893" s="15">
        <v>15</v>
      </c>
      <c r="F893" s="14">
        <f>inventory[[#This Row],[Unit Cost]]*inventory[[#This Row],['# Units]]</f>
        <v>238.5</v>
      </c>
      <c r="G893" s="8">
        <f>_xlfn.RANK.EQ(inventory[[#This Row],[Total Cost]],inventory[Total Cost],0)</f>
        <v>956</v>
      </c>
      <c r="H893" s="8">
        <f>SUMIFS(inventory['# Units],inventory[Rank],"&lt;="&amp;inventory[[#This Row],['#]])</f>
        <v>23196</v>
      </c>
      <c r="I893" s="9">
        <f>inventory[[#This Row],[c Units]]/MAX(inventory[c Units])</f>
        <v>0.28158003350409089</v>
      </c>
      <c r="J893" s="10">
        <f>SUMIFS(inventory[Total Cost],inventory[Rank],"&lt;="&amp;inventory[[#This Row],['#]])</f>
        <v>2491734.1999999974</v>
      </c>
      <c r="K893" s="9">
        <f>inventory[[#This Row],[c Cost]]/MAX(inventory[c Cost])</f>
        <v>0.9412340607748465</v>
      </c>
      <c r="L893" s="11" t="str">
        <f>IF(inventory[[#This Row],[c Units %]]&lt;=$O$7,$N$7,IF(inventory[[#This Row],[c Units %]]&lt;=$O$8,$N$8,$N$9))</f>
        <v>C</v>
      </c>
    </row>
    <row r="894" spans="2:12" x14ac:dyDescent="0.25">
      <c r="B894" s="1">
        <v>888</v>
      </c>
      <c r="C894" t="s">
        <v>888</v>
      </c>
      <c r="D894" s="2">
        <v>16.2</v>
      </c>
      <c r="E894" s="15">
        <v>19</v>
      </c>
      <c r="F894" s="14">
        <f>inventory[[#This Row],[Unit Cost]]*inventory[[#This Row],['# Units]]</f>
        <v>307.8</v>
      </c>
      <c r="G894" s="8">
        <f>_xlfn.RANK.EQ(inventory[[#This Row],[Total Cost]],inventory[Total Cost],0)</f>
        <v>847</v>
      </c>
      <c r="H894" s="8">
        <f>SUMIFS(inventory['# Units],inventory[Rank],"&lt;="&amp;inventory[[#This Row],['#]])</f>
        <v>23214</v>
      </c>
      <c r="I894" s="9">
        <f>inventory[[#This Row],[c Units]]/MAX(inventory[c Units])</f>
        <v>0.28179853844473041</v>
      </c>
      <c r="J894" s="10">
        <f>SUMIFS(inventory[Total Cost],inventory[Rank],"&lt;="&amp;inventory[[#This Row],['#]])</f>
        <v>2492018.5999999973</v>
      </c>
      <c r="K894" s="9">
        <f>inventory[[#This Row],[c Cost]]/MAX(inventory[c Cost])</f>
        <v>0.94134149075950713</v>
      </c>
      <c r="L894" s="11" t="str">
        <f>IF(inventory[[#This Row],[c Units %]]&lt;=$O$7,$N$7,IF(inventory[[#This Row],[c Units %]]&lt;=$O$8,$N$8,$N$9))</f>
        <v>C</v>
      </c>
    </row>
    <row r="895" spans="2:12" x14ac:dyDescent="0.25">
      <c r="B895" s="1">
        <v>889</v>
      </c>
      <c r="C895" t="s">
        <v>889</v>
      </c>
      <c r="D895" s="2">
        <v>15.8</v>
      </c>
      <c r="E895" s="15">
        <v>16</v>
      </c>
      <c r="F895" s="14">
        <f>inventory[[#This Row],[Unit Cost]]*inventory[[#This Row],['# Units]]</f>
        <v>252.8</v>
      </c>
      <c r="G895" s="8">
        <f>_xlfn.RANK.EQ(inventory[[#This Row],[Total Cost]],inventory[Total Cost],0)</f>
        <v>933</v>
      </c>
      <c r="H895" s="8">
        <f>SUMIFS(inventory['# Units],inventory[Rank],"&lt;="&amp;inventory[[#This Row],['#]])</f>
        <v>23226</v>
      </c>
      <c r="I895" s="9">
        <f>inventory[[#This Row],[c Units]]/MAX(inventory[c Units])</f>
        <v>0.28194420840515672</v>
      </c>
      <c r="J895" s="10">
        <f>SUMIFS(inventory[Total Cost],inventory[Rank],"&lt;="&amp;inventory[[#This Row],['#]])</f>
        <v>2492301.7999999975</v>
      </c>
      <c r="K895" s="9">
        <f>inventory[[#This Row],[c Cost]]/MAX(inventory[c Cost])</f>
        <v>0.9414484674530933</v>
      </c>
      <c r="L895" s="11" t="str">
        <f>IF(inventory[[#This Row],[c Units %]]&lt;=$O$7,$N$7,IF(inventory[[#This Row],[c Units %]]&lt;=$O$8,$N$8,$N$9))</f>
        <v>C</v>
      </c>
    </row>
    <row r="896" spans="2:12" x14ac:dyDescent="0.25">
      <c r="B896" s="1">
        <v>890</v>
      </c>
      <c r="C896" t="s">
        <v>890</v>
      </c>
      <c r="D896" s="2">
        <v>16.3</v>
      </c>
      <c r="E896" s="15">
        <v>18</v>
      </c>
      <c r="F896" s="14">
        <f>inventory[[#This Row],[Unit Cost]]*inventory[[#This Row],['# Units]]</f>
        <v>293.40000000000003</v>
      </c>
      <c r="G896" s="8">
        <f>_xlfn.RANK.EQ(inventory[[#This Row],[Total Cost]],inventory[Total Cost],0)</f>
        <v>872</v>
      </c>
      <c r="H896" s="8">
        <f>SUMIFS(inventory['# Units],inventory[Rank],"&lt;="&amp;inventory[[#This Row],['#]])</f>
        <v>23234</v>
      </c>
      <c r="I896" s="9">
        <f>inventory[[#This Row],[c Units]]/MAX(inventory[c Units])</f>
        <v>0.28204132171210761</v>
      </c>
      <c r="J896" s="10">
        <f>SUMIFS(inventory[Total Cost],inventory[Rank],"&lt;="&amp;inventory[[#This Row],['#]])</f>
        <v>2492580.9999999977</v>
      </c>
      <c r="K896" s="9">
        <f>inventory[[#This Row],[c Cost]]/MAX(inventory[c Cost])</f>
        <v>0.9415539331764311</v>
      </c>
      <c r="L896" s="11" t="str">
        <f>IF(inventory[[#This Row],[c Units %]]&lt;=$O$7,$N$7,IF(inventory[[#This Row],[c Units %]]&lt;=$O$8,$N$8,$N$9))</f>
        <v>C</v>
      </c>
    </row>
    <row r="897" spans="2:12" x14ac:dyDescent="0.25">
      <c r="B897" s="1">
        <v>891</v>
      </c>
      <c r="C897" t="s">
        <v>891</v>
      </c>
      <c r="D897" s="2">
        <v>15.8</v>
      </c>
      <c r="E897" s="15">
        <v>14</v>
      </c>
      <c r="F897" s="14">
        <f>inventory[[#This Row],[Unit Cost]]*inventory[[#This Row],['# Units]]</f>
        <v>221.20000000000002</v>
      </c>
      <c r="G897" s="8">
        <f>_xlfn.RANK.EQ(inventory[[#This Row],[Total Cost]],inventory[Total Cost],0)</f>
        <v>989</v>
      </c>
      <c r="H897" s="8">
        <f>SUMIFS(inventory['# Units],inventory[Rank],"&lt;="&amp;inventory[[#This Row],['#]])</f>
        <v>23344</v>
      </c>
      <c r="I897" s="9">
        <f>inventory[[#This Row],[c Units]]/MAX(inventory[c Units])</f>
        <v>0.28337662968268229</v>
      </c>
      <c r="J897" s="10">
        <f>SUMIFS(inventory[Total Cost],inventory[Rank],"&lt;="&amp;inventory[[#This Row],['#]])</f>
        <v>2493135.399999998</v>
      </c>
      <c r="K897" s="9">
        <f>inventory[[#This Row],[c Cost]]/MAX(inventory[c Cost])</f>
        <v>0.94176335365285835</v>
      </c>
      <c r="L897" s="11" t="str">
        <f>IF(inventory[[#This Row],[c Units %]]&lt;=$O$7,$N$7,IF(inventory[[#This Row],[c Units %]]&lt;=$O$8,$N$8,$N$9))</f>
        <v>C</v>
      </c>
    </row>
    <row r="898" spans="2:12" x14ac:dyDescent="0.25">
      <c r="B898" s="1">
        <v>892</v>
      </c>
      <c r="C898" t="s">
        <v>892</v>
      </c>
      <c r="D898" s="2">
        <v>13.2</v>
      </c>
      <c r="E898" s="15">
        <v>5</v>
      </c>
      <c r="F898" s="14">
        <f>inventory[[#This Row],[Unit Cost]]*inventory[[#This Row],['# Units]]</f>
        <v>66</v>
      </c>
      <c r="G898" s="8">
        <f>_xlfn.RANK.EQ(inventory[[#This Row],[Total Cost]],inventory[Total Cost],0)</f>
        <v>1615</v>
      </c>
      <c r="H898" s="8">
        <f>SUMIFS(inventory['# Units],inventory[Rank],"&lt;="&amp;inventory[[#This Row],['#]])</f>
        <v>23344</v>
      </c>
      <c r="I898" s="9">
        <f>inventory[[#This Row],[c Units]]/MAX(inventory[c Units])</f>
        <v>0.28337662968268229</v>
      </c>
      <c r="J898" s="10">
        <f>SUMIFS(inventory[Total Cost],inventory[Rank],"&lt;="&amp;inventory[[#This Row],['#]])</f>
        <v>2493135.399999998</v>
      </c>
      <c r="K898" s="9">
        <f>inventory[[#This Row],[c Cost]]/MAX(inventory[c Cost])</f>
        <v>0.94176335365285835</v>
      </c>
      <c r="L898" s="11" t="str">
        <f>IF(inventory[[#This Row],[c Units %]]&lt;=$O$7,$N$7,IF(inventory[[#This Row],[c Units %]]&lt;=$O$8,$N$8,$N$9))</f>
        <v>C</v>
      </c>
    </row>
    <row r="899" spans="2:12" x14ac:dyDescent="0.25">
      <c r="B899" s="1">
        <v>893</v>
      </c>
      <c r="C899" t="s">
        <v>893</v>
      </c>
      <c r="D899" s="2">
        <v>15.8</v>
      </c>
      <c r="E899" s="15">
        <v>14</v>
      </c>
      <c r="F899" s="14">
        <f>inventory[[#This Row],[Unit Cost]]*inventory[[#This Row],['# Units]]</f>
        <v>221.20000000000002</v>
      </c>
      <c r="G899" s="8">
        <f>_xlfn.RANK.EQ(inventory[[#This Row],[Total Cost]],inventory[Total Cost],0)</f>
        <v>989</v>
      </c>
      <c r="H899" s="8">
        <f>SUMIFS(inventory['# Units],inventory[Rank],"&lt;="&amp;inventory[[#This Row],['#]])</f>
        <v>23383</v>
      </c>
      <c r="I899" s="9">
        <f>inventory[[#This Row],[c Units]]/MAX(inventory[c Units])</f>
        <v>0.28385005705406785</v>
      </c>
      <c r="J899" s="10">
        <f>SUMIFS(inventory[Total Cost],inventory[Rank],"&lt;="&amp;inventory[[#This Row],['#]])</f>
        <v>2493412.299999998</v>
      </c>
      <c r="K899" s="9">
        <f>inventory[[#This Row],[c Cost]]/MAX(inventory[c Cost])</f>
        <v>0.94186795056830319</v>
      </c>
      <c r="L899" s="11" t="str">
        <f>IF(inventory[[#This Row],[c Units %]]&lt;=$O$7,$N$7,IF(inventory[[#This Row],[c Units %]]&lt;=$O$8,$N$8,$N$9))</f>
        <v>C</v>
      </c>
    </row>
    <row r="900" spans="2:12" x14ac:dyDescent="0.25">
      <c r="B900" s="1">
        <v>894</v>
      </c>
      <c r="C900" t="s">
        <v>894</v>
      </c>
      <c r="D900" s="2">
        <v>12.3</v>
      </c>
      <c r="E900" s="15">
        <v>10</v>
      </c>
      <c r="F900" s="14">
        <f>inventory[[#This Row],[Unit Cost]]*inventory[[#This Row],['# Units]]</f>
        <v>123</v>
      </c>
      <c r="G900" s="8">
        <f>_xlfn.RANK.EQ(inventory[[#This Row],[Total Cost]],inventory[Total Cost],0)</f>
        <v>1236</v>
      </c>
      <c r="H900" s="8">
        <f>SUMIFS(inventory['# Units],inventory[Rank],"&lt;="&amp;inventory[[#This Row],['#]])</f>
        <v>23418</v>
      </c>
      <c r="I900" s="9">
        <f>inventory[[#This Row],[c Units]]/MAX(inventory[c Units])</f>
        <v>0.28427492777197794</v>
      </c>
      <c r="J900" s="10">
        <f>SUMIFS(inventory[Total Cost],inventory[Rank],"&lt;="&amp;inventory[[#This Row],['#]])</f>
        <v>2493688.799999998</v>
      </c>
      <c r="K900" s="9">
        <f>inventory[[#This Row],[c Cost]]/MAX(inventory[c Cost])</f>
        <v>0.94197239638672325</v>
      </c>
      <c r="L900" s="11" t="str">
        <f>IF(inventory[[#This Row],[c Units %]]&lt;=$O$7,$N$7,IF(inventory[[#This Row],[c Units %]]&lt;=$O$8,$N$8,$N$9))</f>
        <v>C</v>
      </c>
    </row>
    <row r="901" spans="2:12" x14ac:dyDescent="0.25">
      <c r="B901" s="1">
        <v>895</v>
      </c>
      <c r="C901" t="s">
        <v>895</v>
      </c>
      <c r="D901" s="2">
        <v>14.3</v>
      </c>
      <c r="E901" s="15">
        <v>8</v>
      </c>
      <c r="F901" s="14">
        <f>inventory[[#This Row],[Unit Cost]]*inventory[[#This Row],['# Units]]</f>
        <v>114.4</v>
      </c>
      <c r="G901" s="8">
        <f>_xlfn.RANK.EQ(inventory[[#This Row],[Total Cost]],inventory[Total Cost],0)</f>
        <v>1274</v>
      </c>
      <c r="H901" s="8">
        <f>SUMIFS(inventory['# Units],inventory[Rank],"&lt;="&amp;inventory[[#This Row],['#]])</f>
        <v>23429</v>
      </c>
      <c r="I901" s="9">
        <f>inventory[[#This Row],[c Units]]/MAX(inventory[c Units])</f>
        <v>0.28440845856903541</v>
      </c>
      <c r="J901" s="10">
        <f>SUMIFS(inventory[Total Cost],inventory[Rank],"&lt;="&amp;inventory[[#This Row],['#]])</f>
        <v>2493964.899999998</v>
      </c>
      <c r="K901" s="9">
        <f>inventory[[#This Row],[c Cost]]/MAX(inventory[c Cost])</f>
        <v>0.94207669110811842</v>
      </c>
      <c r="L901" s="11" t="str">
        <f>IF(inventory[[#This Row],[c Units %]]&lt;=$O$7,$N$7,IF(inventory[[#This Row],[c Units %]]&lt;=$O$8,$N$8,$N$9))</f>
        <v>C</v>
      </c>
    </row>
    <row r="902" spans="2:12" x14ac:dyDescent="0.25">
      <c r="B902" s="1">
        <v>896</v>
      </c>
      <c r="C902" t="s">
        <v>896</v>
      </c>
      <c r="D902" s="2">
        <v>11.6</v>
      </c>
      <c r="E902" s="15">
        <v>3</v>
      </c>
      <c r="F902" s="14">
        <f>inventory[[#This Row],[Unit Cost]]*inventory[[#This Row],['# Units]]</f>
        <v>34.799999999999997</v>
      </c>
      <c r="G902" s="8">
        <f>_xlfn.RANK.EQ(inventory[[#This Row],[Total Cost]],inventory[Total Cost],0)</f>
        <v>2169</v>
      </c>
      <c r="H902" s="8">
        <f>SUMIFS(inventory['# Units],inventory[Rank],"&lt;="&amp;inventory[[#This Row],['#]])</f>
        <v>23458</v>
      </c>
      <c r="I902" s="9">
        <f>inventory[[#This Row],[c Units]]/MAX(inventory[c Units])</f>
        <v>0.28476049430673239</v>
      </c>
      <c r="J902" s="10">
        <f>SUMIFS(inventory[Total Cost],inventory[Rank],"&lt;="&amp;inventory[[#This Row],['#]])</f>
        <v>2494240.399999998</v>
      </c>
      <c r="K902" s="9">
        <f>inventory[[#This Row],[c Cost]]/MAX(inventory[c Cost])</f>
        <v>0.94218075918397648</v>
      </c>
      <c r="L902" s="11" t="str">
        <f>IF(inventory[[#This Row],[c Units %]]&lt;=$O$7,$N$7,IF(inventory[[#This Row],[c Units %]]&lt;=$O$8,$N$8,$N$9))</f>
        <v>C</v>
      </c>
    </row>
    <row r="903" spans="2:12" x14ac:dyDescent="0.25">
      <c r="B903" s="1">
        <v>897</v>
      </c>
      <c r="C903" t="s">
        <v>897</v>
      </c>
      <c r="D903" s="2">
        <v>16.100000000000001</v>
      </c>
      <c r="E903" s="15">
        <v>36</v>
      </c>
      <c r="F903" s="14">
        <f>inventory[[#This Row],[Unit Cost]]*inventory[[#This Row],['# Units]]</f>
        <v>579.6</v>
      </c>
      <c r="G903" s="8">
        <f>_xlfn.RANK.EQ(inventory[[#This Row],[Total Cost]],inventory[Total Cost],0)</f>
        <v>607</v>
      </c>
      <c r="H903" s="8">
        <f>SUMIFS(inventory['# Units],inventory[Rank],"&lt;="&amp;inventory[[#This Row],['#]])</f>
        <v>23472</v>
      </c>
      <c r="I903" s="9">
        <f>inventory[[#This Row],[c Units]]/MAX(inventory[c Units])</f>
        <v>0.28493044259389644</v>
      </c>
      <c r="J903" s="10">
        <f>SUMIFS(inventory[Total Cost],inventory[Rank],"&lt;="&amp;inventory[[#This Row],['#]])</f>
        <v>2494514.799999998</v>
      </c>
      <c r="K903" s="9">
        <f>inventory[[#This Row],[c Cost]]/MAX(inventory[c Cost])</f>
        <v>0.94228441174301603</v>
      </c>
      <c r="L903" s="11" t="str">
        <f>IF(inventory[[#This Row],[c Units %]]&lt;=$O$7,$N$7,IF(inventory[[#This Row],[c Units %]]&lt;=$O$8,$N$8,$N$9))</f>
        <v>C</v>
      </c>
    </row>
    <row r="904" spans="2:12" x14ac:dyDescent="0.25">
      <c r="B904" s="1">
        <v>898</v>
      </c>
      <c r="C904" t="s">
        <v>898</v>
      </c>
      <c r="D904" s="2">
        <v>16.100000000000001</v>
      </c>
      <c r="E904" s="15">
        <v>20</v>
      </c>
      <c r="F904" s="14">
        <f>inventory[[#This Row],[Unit Cost]]*inventory[[#This Row],['# Units]]</f>
        <v>322</v>
      </c>
      <c r="G904" s="8">
        <f>_xlfn.RANK.EQ(inventory[[#This Row],[Total Cost]],inventory[Total Cost],0)</f>
        <v>830</v>
      </c>
      <c r="H904" s="8">
        <f>SUMIFS(inventory['# Units],inventory[Rank],"&lt;="&amp;inventory[[#This Row],['#]])</f>
        <v>23490</v>
      </c>
      <c r="I904" s="9">
        <f>inventory[[#This Row],[c Units]]/MAX(inventory[c Units])</f>
        <v>0.2851489475345359</v>
      </c>
      <c r="J904" s="10">
        <f>SUMIFS(inventory[Total Cost],inventory[Rank],"&lt;="&amp;inventory[[#This Row],['#]])</f>
        <v>2494788.399999998</v>
      </c>
      <c r="K904" s="9">
        <f>inventory[[#This Row],[c Cost]]/MAX(inventory[c Cost])</f>
        <v>0.94238776210800601</v>
      </c>
      <c r="L904" s="11" t="str">
        <f>IF(inventory[[#This Row],[c Units %]]&lt;=$O$7,$N$7,IF(inventory[[#This Row],[c Units %]]&lt;=$O$8,$N$8,$N$9))</f>
        <v>C</v>
      </c>
    </row>
    <row r="905" spans="2:12" x14ac:dyDescent="0.25">
      <c r="B905" s="1">
        <v>899</v>
      </c>
      <c r="C905" t="s">
        <v>899</v>
      </c>
      <c r="D905" s="2">
        <v>16.5</v>
      </c>
      <c r="E905" s="15">
        <v>15</v>
      </c>
      <c r="F905" s="14">
        <f>inventory[[#This Row],[Unit Cost]]*inventory[[#This Row],['# Units]]</f>
        <v>247.5</v>
      </c>
      <c r="G905" s="8">
        <f>_xlfn.RANK.EQ(inventory[[#This Row],[Total Cost]],inventory[Total Cost],0)</f>
        <v>940</v>
      </c>
      <c r="H905" s="8">
        <f>SUMIFS(inventory['# Units],inventory[Rank],"&lt;="&amp;inventory[[#This Row],['#]])</f>
        <v>23504</v>
      </c>
      <c r="I905" s="9">
        <f>inventory[[#This Row],[c Units]]/MAX(inventory[c Units])</f>
        <v>0.28531889582169995</v>
      </c>
      <c r="J905" s="10">
        <f>SUMIFS(inventory[Total Cost],inventory[Rank],"&lt;="&amp;inventory[[#This Row],['#]])</f>
        <v>2495061.399999998</v>
      </c>
      <c r="K905" s="9">
        <f>inventory[[#This Row],[c Cost]]/MAX(inventory[c Cost])</f>
        <v>0.94249088582745877</v>
      </c>
      <c r="L905" s="11" t="str">
        <f>IF(inventory[[#This Row],[c Units %]]&lt;=$O$7,$N$7,IF(inventory[[#This Row],[c Units %]]&lt;=$O$8,$N$8,$N$9))</f>
        <v>C</v>
      </c>
    </row>
    <row r="906" spans="2:12" x14ac:dyDescent="0.25">
      <c r="B906" s="1">
        <v>900</v>
      </c>
      <c r="C906" t="s">
        <v>900</v>
      </c>
      <c r="D906" s="2">
        <v>15.8</v>
      </c>
      <c r="E906" s="15">
        <v>26</v>
      </c>
      <c r="F906" s="14">
        <f>inventory[[#This Row],[Unit Cost]]*inventory[[#This Row],['# Units]]</f>
        <v>410.8</v>
      </c>
      <c r="G906" s="8">
        <f>_xlfn.RANK.EQ(inventory[[#This Row],[Total Cost]],inventory[Total Cost],0)</f>
        <v>725</v>
      </c>
      <c r="H906" s="8">
        <f>SUMIFS(inventory['# Units],inventory[Rank],"&lt;="&amp;inventory[[#This Row],['#]])</f>
        <v>23526</v>
      </c>
      <c r="I906" s="9">
        <f>inventory[[#This Row],[c Units]]/MAX(inventory[c Units])</f>
        <v>0.28558595741581488</v>
      </c>
      <c r="J906" s="10">
        <f>SUMIFS(inventory[Total Cost],inventory[Rank],"&lt;="&amp;inventory[[#This Row],['#]])</f>
        <v>2495334.1999999979</v>
      </c>
      <c r="K906" s="9">
        <f>inventory[[#This Row],[c Cost]]/MAX(inventory[c Cost])</f>
        <v>0.94259393399839897</v>
      </c>
      <c r="L906" s="11" t="str">
        <f>IF(inventory[[#This Row],[c Units %]]&lt;=$O$7,$N$7,IF(inventory[[#This Row],[c Units %]]&lt;=$O$8,$N$8,$N$9))</f>
        <v>C</v>
      </c>
    </row>
    <row r="907" spans="2:12" x14ac:dyDescent="0.25">
      <c r="B907" s="1">
        <v>901</v>
      </c>
      <c r="C907" t="s">
        <v>901</v>
      </c>
      <c r="D907" s="2">
        <v>16</v>
      </c>
      <c r="E907" s="15">
        <v>35</v>
      </c>
      <c r="F907" s="14">
        <f>inventory[[#This Row],[Unit Cost]]*inventory[[#This Row],['# Units]]</f>
        <v>560</v>
      </c>
      <c r="G907" s="8">
        <f>_xlfn.RANK.EQ(inventory[[#This Row],[Total Cost]],inventory[Total Cost],0)</f>
        <v>620</v>
      </c>
      <c r="H907" s="8">
        <f>SUMIFS(inventory['# Units],inventory[Rank],"&lt;="&amp;inventory[[#This Row],['#]])</f>
        <v>23549</v>
      </c>
      <c r="I907" s="9">
        <f>inventory[[#This Row],[c Units]]/MAX(inventory[c Units])</f>
        <v>0.28586515817329872</v>
      </c>
      <c r="J907" s="10">
        <f>SUMIFS(inventory[Total Cost],inventory[Rank],"&lt;="&amp;inventory[[#This Row],['#]])</f>
        <v>2495605.5999999978</v>
      </c>
      <c r="K907" s="9">
        <f>inventory[[#This Row],[c Cost]]/MAX(inventory[c Cost])</f>
        <v>0.94269645332975227</v>
      </c>
      <c r="L907" s="11" t="str">
        <f>IF(inventory[[#This Row],[c Units %]]&lt;=$O$7,$N$7,IF(inventory[[#This Row],[c Units %]]&lt;=$O$8,$N$8,$N$9))</f>
        <v>C</v>
      </c>
    </row>
    <row r="908" spans="2:12" x14ac:dyDescent="0.25">
      <c r="B908" s="1">
        <v>902</v>
      </c>
      <c r="C908" t="s">
        <v>902</v>
      </c>
      <c r="D908" s="2">
        <v>14</v>
      </c>
      <c r="E908" s="15">
        <v>7</v>
      </c>
      <c r="F908" s="14">
        <f>inventory[[#This Row],[Unit Cost]]*inventory[[#This Row],['# Units]]</f>
        <v>98</v>
      </c>
      <c r="G908" s="8">
        <f>_xlfn.RANK.EQ(inventory[[#This Row],[Total Cost]],inventory[Total Cost],0)</f>
        <v>1363</v>
      </c>
      <c r="H908" s="8">
        <f>SUMIFS(inventory['# Units],inventory[Rank],"&lt;="&amp;inventory[[#This Row],['#]])</f>
        <v>23591</v>
      </c>
      <c r="I908" s="9">
        <f>inventory[[#This Row],[c Units]]/MAX(inventory[c Units])</f>
        <v>0.28637500303479085</v>
      </c>
      <c r="J908" s="10">
        <f>SUMIFS(inventory[Total Cost],inventory[Rank],"&lt;="&amp;inventory[[#This Row],['#]])</f>
        <v>2496147.3999999976</v>
      </c>
      <c r="K908" s="9">
        <f>inventory[[#This Row],[c Cost]]/MAX(inventory[c Cost])</f>
        <v>0.94290111424989687</v>
      </c>
      <c r="L908" s="11" t="str">
        <f>IF(inventory[[#This Row],[c Units %]]&lt;=$O$7,$N$7,IF(inventory[[#This Row],[c Units %]]&lt;=$O$8,$N$8,$N$9))</f>
        <v>C</v>
      </c>
    </row>
    <row r="909" spans="2:12" x14ac:dyDescent="0.25">
      <c r="B909" s="1">
        <v>903</v>
      </c>
      <c r="C909" t="s">
        <v>903</v>
      </c>
      <c r="D909" s="2">
        <v>14.1</v>
      </c>
      <c r="E909" s="15">
        <v>11</v>
      </c>
      <c r="F909" s="14">
        <f>inventory[[#This Row],[Unit Cost]]*inventory[[#This Row],['# Units]]</f>
        <v>155.1</v>
      </c>
      <c r="G909" s="8">
        <f>_xlfn.RANK.EQ(inventory[[#This Row],[Total Cost]],inventory[Total Cost],0)</f>
        <v>1126</v>
      </c>
      <c r="H909" s="8">
        <f>SUMIFS(inventory['# Units],inventory[Rank],"&lt;="&amp;inventory[[#This Row],['#]])</f>
        <v>23591</v>
      </c>
      <c r="I909" s="9">
        <f>inventory[[#This Row],[c Units]]/MAX(inventory[c Units])</f>
        <v>0.28637500303479085</v>
      </c>
      <c r="J909" s="10">
        <f>SUMIFS(inventory[Total Cost],inventory[Rank],"&lt;="&amp;inventory[[#This Row],['#]])</f>
        <v>2496147.3999999976</v>
      </c>
      <c r="K909" s="9">
        <f>inventory[[#This Row],[c Cost]]/MAX(inventory[c Cost])</f>
        <v>0.94290111424989687</v>
      </c>
      <c r="L909" s="11" t="str">
        <f>IF(inventory[[#This Row],[c Units %]]&lt;=$O$7,$N$7,IF(inventory[[#This Row],[c Units %]]&lt;=$O$8,$N$8,$N$9))</f>
        <v>C</v>
      </c>
    </row>
    <row r="910" spans="2:12" x14ac:dyDescent="0.25">
      <c r="B910" s="1">
        <v>904</v>
      </c>
      <c r="C910" t="s">
        <v>904</v>
      </c>
      <c r="D910" s="2">
        <v>11.1</v>
      </c>
      <c r="E910" s="15">
        <v>4</v>
      </c>
      <c r="F910" s="14">
        <f>inventory[[#This Row],[Unit Cost]]*inventory[[#This Row],['# Units]]</f>
        <v>44.4</v>
      </c>
      <c r="G910" s="8">
        <f>_xlfn.RANK.EQ(inventory[[#This Row],[Total Cost]],inventory[Total Cost],0)</f>
        <v>1951</v>
      </c>
      <c r="H910" s="8">
        <f>SUMIFS(inventory['# Units],inventory[Rank],"&lt;="&amp;inventory[[#This Row],['#]])</f>
        <v>23637</v>
      </c>
      <c r="I910" s="9">
        <f>inventory[[#This Row],[c Units]]/MAX(inventory[c Units])</f>
        <v>0.28693340454975841</v>
      </c>
      <c r="J910" s="10">
        <f>SUMIFS(inventory[Total Cost],inventory[Rank],"&lt;="&amp;inventory[[#This Row],['#]])</f>
        <v>2496684.9999999972</v>
      </c>
      <c r="K910" s="9">
        <f>inventory[[#This Row],[c Cost]]/MAX(inventory[c Cost])</f>
        <v>0.94310418865128054</v>
      </c>
      <c r="L910" s="11" t="str">
        <f>IF(inventory[[#This Row],[c Units %]]&lt;=$O$7,$N$7,IF(inventory[[#This Row],[c Units %]]&lt;=$O$8,$N$8,$N$9))</f>
        <v>C</v>
      </c>
    </row>
    <row r="911" spans="2:12" x14ac:dyDescent="0.25">
      <c r="B911" s="1">
        <v>905</v>
      </c>
      <c r="C911" t="s">
        <v>905</v>
      </c>
      <c r="D911" s="2">
        <v>11.7</v>
      </c>
      <c r="E911" s="15">
        <v>13</v>
      </c>
      <c r="F911" s="14">
        <f>inventory[[#This Row],[Unit Cost]]*inventory[[#This Row],['# Units]]</f>
        <v>152.1</v>
      </c>
      <c r="G911" s="8">
        <f>_xlfn.RANK.EQ(inventory[[#This Row],[Total Cost]],inventory[Total Cost],0)</f>
        <v>1137</v>
      </c>
      <c r="H911" s="8">
        <f>SUMIFS(inventory['# Units],inventory[Rank],"&lt;="&amp;inventory[[#This Row],['#]])</f>
        <v>23637</v>
      </c>
      <c r="I911" s="9">
        <f>inventory[[#This Row],[c Units]]/MAX(inventory[c Units])</f>
        <v>0.28693340454975841</v>
      </c>
      <c r="J911" s="10">
        <f>SUMIFS(inventory[Total Cost],inventory[Rank],"&lt;="&amp;inventory[[#This Row],['#]])</f>
        <v>2496684.9999999972</v>
      </c>
      <c r="K911" s="9">
        <f>inventory[[#This Row],[c Cost]]/MAX(inventory[c Cost])</f>
        <v>0.94310418865128054</v>
      </c>
      <c r="L911" s="11" t="str">
        <f>IF(inventory[[#This Row],[c Units %]]&lt;=$O$7,$N$7,IF(inventory[[#This Row],[c Units %]]&lt;=$O$8,$N$8,$N$9))</f>
        <v>C</v>
      </c>
    </row>
    <row r="912" spans="2:12" x14ac:dyDescent="0.25">
      <c r="B912" s="1">
        <v>906</v>
      </c>
      <c r="C912" t="s">
        <v>906</v>
      </c>
      <c r="D912" s="2">
        <v>14.2</v>
      </c>
      <c r="E912" s="15">
        <v>3</v>
      </c>
      <c r="F912" s="14">
        <f>inventory[[#This Row],[Unit Cost]]*inventory[[#This Row],['# Units]]</f>
        <v>42.599999999999994</v>
      </c>
      <c r="G912" s="8">
        <f>_xlfn.RANK.EQ(inventory[[#This Row],[Total Cost]],inventory[Total Cost],0)</f>
        <v>1987</v>
      </c>
      <c r="H912" s="8">
        <f>SUMIFS(inventory['# Units],inventory[Rank],"&lt;="&amp;inventory[[#This Row],['#]])</f>
        <v>23647</v>
      </c>
      <c r="I912" s="9">
        <f>inventory[[#This Row],[c Units]]/MAX(inventory[c Units])</f>
        <v>0.28705479618344704</v>
      </c>
      <c r="J912" s="10">
        <f>SUMIFS(inventory[Total Cost],inventory[Rank],"&lt;="&amp;inventory[[#This Row],['#]])</f>
        <v>2496951.9999999972</v>
      </c>
      <c r="K912" s="9">
        <f>inventory[[#This Row],[c Cost]]/MAX(inventory[c Cost])</f>
        <v>0.9432050459153607</v>
      </c>
      <c r="L912" s="11" t="str">
        <f>IF(inventory[[#This Row],[c Units %]]&lt;=$O$7,$N$7,IF(inventory[[#This Row],[c Units %]]&lt;=$O$8,$N$8,$N$9))</f>
        <v>C</v>
      </c>
    </row>
    <row r="913" spans="2:12" x14ac:dyDescent="0.25">
      <c r="B913" s="1">
        <v>907</v>
      </c>
      <c r="C913" t="s">
        <v>907</v>
      </c>
      <c r="D913" s="2">
        <v>15.9</v>
      </c>
      <c r="E913" s="15">
        <v>41</v>
      </c>
      <c r="F913" s="14">
        <f>inventory[[#This Row],[Unit Cost]]*inventory[[#This Row],['# Units]]</f>
        <v>651.9</v>
      </c>
      <c r="G913" s="8">
        <f>_xlfn.RANK.EQ(inventory[[#This Row],[Total Cost]],inventory[Total Cost],0)</f>
        <v>575</v>
      </c>
      <c r="H913" s="8">
        <f>SUMIFS(inventory['# Units],inventory[Rank],"&lt;="&amp;inventory[[#This Row],['#]])</f>
        <v>23693</v>
      </c>
      <c r="I913" s="9">
        <f>inventory[[#This Row],[c Units]]/MAX(inventory[c Units])</f>
        <v>0.28761319769841465</v>
      </c>
      <c r="J913" s="10">
        <f>SUMIFS(inventory[Total Cost],inventory[Rank],"&lt;="&amp;inventory[[#This Row],['#]])</f>
        <v>2497218.799999997</v>
      </c>
      <c r="K913" s="9">
        <f>inventory[[#This Row],[c Cost]]/MAX(inventory[c Cost])</f>
        <v>0.9433058276309283</v>
      </c>
      <c r="L913" s="11" t="str">
        <f>IF(inventory[[#This Row],[c Units %]]&lt;=$O$7,$N$7,IF(inventory[[#This Row],[c Units %]]&lt;=$O$8,$N$8,$N$9))</f>
        <v>C</v>
      </c>
    </row>
    <row r="914" spans="2:12" x14ac:dyDescent="0.25">
      <c r="B914" s="1">
        <v>908</v>
      </c>
      <c r="C914" t="s">
        <v>908</v>
      </c>
      <c r="D914" s="2">
        <v>14.9</v>
      </c>
      <c r="E914" s="15">
        <v>14</v>
      </c>
      <c r="F914" s="14">
        <f>inventory[[#This Row],[Unit Cost]]*inventory[[#This Row],['# Units]]</f>
        <v>208.6</v>
      </c>
      <c r="G914" s="8">
        <f>_xlfn.RANK.EQ(inventory[[#This Row],[Total Cost]],inventory[Total Cost],0)</f>
        <v>1015</v>
      </c>
      <c r="H914" s="8">
        <f>SUMIFS(inventory['# Units],inventory[Rank],"&lt;="&amp;inventory[[#This Row],['#]])</f>
        <v>23713</v>
      </c>
      <c r="I914" s="9">
        <f>inventory[[#This Row],[c Units]]/MAX(inventory[c Units])</f>
        <v>0.28785598096579185</v>
      </c>
      <c r="J914" s="10">
        <f>SUMIFS(inventory[Total Cost],inventory[Rank],"&lt;="&amp;inventory[[#This Row],['#]])</f>
        <v>2497484.799999997</v>
      </c>
      <c r="K914" s="9">
        <f>inventory[[#This Row],[c Cost]]/MAX(inventory[c Cost])</f>
        <v>0.94340630715244633</v>
      </c>
      <c r="L914" s="11" t="str">
        <f>IF(inventory[[#This Row],[c Units %]]&lt;=$O$7,$N$7,IF(inventory[[#This Row],[c Units %]]&lt;=$O$8,$N$8,$N$9))</f>
        <v>C</v>
      </c>
    </row>
    <row r="915" spans="2:12" x14ac:dyDescent="0.25">
      <c r="B915" s="1">
        <v>909</v>
      </c>
      <c r="C915" t="s">
        <v>909</v>
      </c>
      <c r="D915" s="2">
        <v>15.2</v>
      </c>
      <c r="E915" s="15">
        <v>18</v>
      </c>
      <c r="F915" s="14">
        <f>inventory[[#This Row],[Unit Cost]]*inventory[[#This Row],['# Units]]</f>
        <v>273.59999999999997</v>
      </c>
      <c r="G915" s="8">
        <f>_xlfn.RANK.EQ(inventory[[#This Row],[Total Cost]],inventory[Total Cost],0)</f>
        <v>898</v>
      </c>
      <c r="H915" s="8">
        <f>SUMIFS(inventory['# Units],inventory[Rank],"&lt;="&amp;inventory[[#This Row],['#]])</f>
        <v>23761</v>
      </c>
      <c r="I915" s="9">
        <f>inventory[[#This Row],[c Units]]/MAX(inventory[c Units])</f>
        <v>0.28843866080749714</v>
      </c>
      <c r="J915" s="10">
        <f>SUMIFS(inventory[Total Cost],inventory[Rank],"&lt;="&amp;inventory[[#This Row],['#]])</f>
        <v>2498015.9999999972</v>
      </c>
      <c r="K915" s="9">
        <f>inventory[[#This Row],[c Cost]]/MAX(inventory[c Cost])</f>
        <v>0.94360696400143274</v>
      </c>
      <c r="L915" s="11" t="str">
        <f>IF(inventory[[#This Row],[c Units %]]&lt;=$O$7,$N$7,IF(inventory[[#This Row],[c Units %]]&lt;=$O$8,$N$8,$N$9))</f>
        <v>C</v>
      </c>
    </row>
    <row r="916" spans="2:12" x14ac:dyDescent="0.25">
      <c r="B916" s="1">
        <v>910</v>
      </c>
      <c r="C916" t="s">
        <v>910</v>
      </c>
      <c r="D916" s="2">
        <v>13.8</v>
      </c>
      <c r="E916" s="15">
        <v>14</v>
      </c>
      <c r="F916" s="14">
        <f>inventory[[#This Row],[Unit Cost]]*inventory[[#This Row],['# Units]]</f>
        <v>193.20000000000002</v>
      </c>
      <c r="G916" s="8">
        <f>_xlfn.RANK.EQ(inventory[[#This Row],[Total Cost]],inventory[Total Cost],0)</f>
        <v>1036</v>
      </c>
      <c r="H916" s="8">
        <f>SUMIFS(inventory['# Units],inventory[Rank],"&lt;="&amp;inventory[[#This Row],['#]])</f>
        <v>23761</v>
      </c>
      <c r="I916" s="9">
        <f>inventory[[#This Row],[c Units]]/MAX(inventory[c Units])</f>
        <v>0.28843866080749714</v>
      </c>
      <c r="J916" s="10">
        <f>SUMIFS(inventory[Total Cost],inventory[Rank],"&lt;="&amp;inventory[[#This Row],['#]])</f>
        <v>2498015.9999999972</v>
      </c>
      <c r="K916" s="9">
        <f>inventory[[#This Row],[c Cost]]/MAX(inventory[c Cost])</f>
        <v>0.94360696400143274</v>
      </c>
      <c r="L916" s="11" t="str">
        <f>IF(inventory[[#This Row],[c Units %]]&lt;=$O$7,$N$7,IF(inventory[[#This Row],[c Units %]]&lt;=$O$8,$N$8,$N$9))</f>
        <v>C</v>
      </c>
    </row>
    <row r="917" spans="2:12" x14ac:dyDescent="0.25">
      <c r="B917" s="1">
        <v>911</v>
      </c>
      <c r="C917" t="s">
        <v>911</v>
      </c>
      <c r="D917" s="2">
        <v>15.7</v>
      </c>
      <c r="E917" s="15">
        <v>46</v>
      </c>
      <c r="F917" s="14">
        <f>inventory[[#This Row],[Unit Cost]]*inventory[[#This Row],['# Units]]</f>
        <v>722.19999999999993</v>
      </c>
      <c r="G917" s="8">
        <f>_xlfn.RANK.EQ(inventory[[#This Row],[Total Cost]],inventory[Total Cost],0)</f>
        <v>540</v>
      </c>
      <c r="H917" s="8">
        <f>SUMIFS(inventory['# Units],inventory[Rank],"&lt;="&amp;inventory[[#This Row],['#]])</f>
        <v>23867</v>
      </c>
      <c r="I917" s="9">
        <f>inventory[[#This Row],[c Units]]/MAX(inventory[c Units])</f>
        <v>0.28972541212459635</v>
      </c>
      <c r="J917" s="10">
        <f>SUMIFS(inventory[Total Cost],inventory[Rank],"&lt;="&amp;inventory[[#This Row],['#]])</f>
        <v>2498280.9999999972</v>
      </c>
      <c r="K917" s="9">
        <f>inventory[[#This Row],[c Cost]]/MAX(inventory[c Cost])</f>
        <v>0.94370706578038877</v>
      </c>
      <c r="L917" s="11" t="str">
        <f>IF(inventory[[#This Row],[c Units %]]&lt;=$O$7,$N$7,IF(inventory[[#This Row],[c Units %]]&lt;=$O$8,$N$8,$N$9))</f>
        <v>C</v>
      </c>
    </row>
    <row r="918" spans="2:12" x14ac:dyDescent="0.25">
      <c r="B918" s="1">
        <v>912</v>
      </c>
      <c r="C918" t="s">
        <v>912</v>
      </c>
      <c r="D918" s="2">
        <v>12.6</v>
      </c>
      <c r="E918" s="15">
        <v>5</v>
      </c>
      <c r="F918" s="14">
        <f>inventory[[#This Row],[Unit Cost]]*inventory[[#This Row],['# Units]]</f>
        <v>63</v>
      </c>
      <c r="G918" s="8">
        <f>_xlfn.RANK.EQ(inventory[[#This Row],[Total Cost]],inventory[Total Cost],0)</f>
        <v>1641</v>
      </c>
      <c r="H918" s="8">
        <f>SUMIFS(inventory['# Units],inventory[Rank],"&lt;="&amp;inventory[[#This Row],['#]])</f>
        <v>23885</v>
      </c>
      <c r="I918" s="9">
        <f>inventory[[#This Row],[c Units]]/MAX(inventory[c Units])</f>
        <v>0.28994391706523587</v>
      </c>
      <c r="J918" s="10">
        <f>SUMIFS(inventory[Total Cost],inventory[Rank],"&lt;="&amp;inventory[[#This Row],['#]])</f>
        <v>2498545.5999999973</v>
      </c>
      <c r="K918" s="9">
        <f>inventory[[#This Row],[c Cost]]/MAX(inventory[c Cost])</f>
        <v>0.94380701646231979</v>
      </c>
      <c r="L918" s="11" t="str">
        <f>IF(inventory[[#This Row],[c Units %]]&lt;=$O$7,$N$7,IF(inventory[[#This Row],[c Units %]]&lt;=$O$8,$N$8,$N$9))</f>
        <v>C</v>
      </c>
    </row>
    <row r="919" spans="2:12" x14ac:dyDescent="0.25">
      <c r="B919" s="1">
        <v>913</v>
      </c>
      <c r="C919" t="s">
        <v>913</v>
      </c>
      <c r="D919" s="2">
        <v>16.100000000000001</v>
      </c>
      <c r="E919" s="15">
        <v>28</v>
      </c>
      <c r="F919" s="14">
        <f>inventory[[#This Row],[Unit Cost]]*inventory[[#This Row],['# Units]]</f>
        <v>450.80000000000007</v>
      </c>
      <c r="G919" s="8">
        <f>_xlfn.RANK.EQ(inventory[[#This Row],[Total Cost]],inventory[Total Cost],0)</f>
        <v>696</v>
      </c>
      <c r="H919" s="8">
        <f>SUMIFS(inventory['# Units],inventory[Rank],"&lt;="&amp;inventory[[#This Row],['#]])</f>
        <v>23908</v>
      </c>
      <c r="I919" s="9">
        <f>inventory[[#This Row],[c Units]]/MAX(inventory[c Units])</f>
        <v>0.29022311782271965</v>
      </c>
      <c r="J919" s="10">
        <f>SUMIFS(inventory[Total Cost],inventory[Rank],"&lt;="&amp;inventory[[#This Row],['#]])</f>
        <v>2498810.0999999973</v>
      </c>
      <c r="K919" s="9">
        <f>inventory[[#This Row],[c Cost]]/MAX(inventory[c Cost])</f>
        <v>0.94390692936999476</v>
      </c>
      <c r="L919" s="11" t="str">
        <f>IF(inventory[[#This Row],[c Units %]]&lt;=$O$7,$N$7,IF(inventory[[#This Row],[c Units %]]&lt;=$O$8,$N$8,$N$9))</f>
        <v>C</v>
      </c>
    </row>
    <row r="920" spans="2:12" x14ac:dyDescent="0.25">
      <c r="B920" s="1">
        <v>914</v>
      </c>
      <c r="C920" t="s">
        <v>914</v>
      </c>
      <c r="D920" s="2">
        <v>15.3</v>
      </c>
      <c r="E920" s="15">
        <v>26</v>
      </c>
      <c r="F920" s="14">
        <f>inventory[[#This Row],[Unit Cost]]*inventory[[#This Row],['# Units]]</f>
        <v>397.8</v>
      </c>
      <c r="G920" s="8">
        <f>_xlfn.RANK.EQ(inventory[[#This Row],[Total Cost]],inventory[Total Cost],0)</f>
        <v>742</v>
      </c>
      <c r="H920" s="8">
        <f>SUMIFS(inventory['# Units],inventory[Rank],"&lt;="&amp;inventory[[#This Row],['#]])</f>
        <v>24011</v>
      </c>
      <c r="I920" s="9">
        <f>inventory[[#This Row],[c Units]]/MAX(inventory[c Units])</f>
        <v>0.29147345164971228</v>
      </c>
      <c r="J920" s="10">
        <f>SUMIFS(inventory[Total Cost],inventory[Rank],"&lt;="&amp;inventory[[#This Row],['#]])</f>
        <v>2499336.4999999977</v>
      </c>
      <c r="K920" s="9">
        <f>inventory[[#This Row],[c Cost]]/MAX(inventory[c Cost])</f>
        <v>0.94410577305468313</v>
      </c>
      <c r="L920" s="11" t="str">
        <f>IF(inventory[[#This Row],[c Units %]]&lt;=$O$7,$N$7,IF(inventory[[#This Row],[c Units %]]&lt;=$O$8,$N$8,$N$9))</f>
        <v>C</v>
      </c>
    </row>
    <row r="921" spans="2:12" x14ac:dyDescent="0.25">
      <c r="B921" s="1">
        <v>915</v>
      </c>
      <c r="C921" t="s">
        <v>915</v>
      </c>
      <c r="D921" s="2">
        <v>14.6</v>
      </c>
      <c r="E921" s="15">
        <v>9</v>
      </c>
      <c r="F921" s="14">
        <f>inventory[[#This Row],[Unit Cost]]*inventory[[#This Row],['# Units]]</f>
        <v>131.4</v>
      </c>
      <c r="G921" s="8">
        <f>_xlfn.RANK.EQ(inventory[[#This Row],[Total Cost]],inventory[Total Cost],0)</f>
        <v>1198</v>
      </c>
      <c r="H921" s="8">
        <f>SUMIFS(inventory['# Units],inventory[Rank],"&lt;="&amp;inventory[[#This Row],['#]])</f>
        <v>24011</v>
      </c>
      <c r="I921" s="9">
        <f>inventory[[#This Row],[c Units]]/MAX(inventory[c Units])</f>
        <v>0.29147345164971228</v>
      </c>
      <c r="J921" s="10">
        <f>SUMIFS(inventory[Total Cost],inventory[Rank],"&lt;="&amp;inventory[[#This Row],['#]])</f>
        <v>2499336.4999999977</v>
      </c>
      <c r="K921" s="9">
        <f>inventory[[#This Row],[c Cost]]/MAX(inventory[c Cost])</f>
        <v>0.94410577305468313</v>
      </c>
      <c r="L921" s="11" t="str">
        <f>IF(inventory[[#This Row],[c Units %]]&lt;=$O$7,$N$7,IF(inventory[[#This Row],[c Units %]]&lt;=$O$8,$N$8,$N$9))</f>
        <v>C</v>
      </c>
    </row>
    <row r="922" spans="2:12" x14ac:dyDescent="0.25">
      <c r="B922" s="1">
        <v>916</v>
      </c>
      <c r="C922" t="s">
        <v>916</v>
      </c>
      <c r="D922" s="2">
        <v>14.7</v>
      </c>
      <c r="E922" s="15">
        <v>8</v>
      </c>
      <c r="F922" s="14">
        <f>inventory[[#This Row],[Unit Cost]]*inventory[[#This Row],['# Units]]</f>
        <v>117.6</v>
      </c>
      <c r="G922" s="8">
        <f>_xlfn.RANK.EQ(inventory[[#This Row],[Total Cost]],inventory[Total Cost],0)</f>
        <v>1261</v>
      </c>
      <c r="H922" s="8">
        <f>SUMIFS(inventory['# Units],inventory[Rank],"&lt;="&amp;inventory[[#This Row],['#]])</f>
        <v>24023</v>
      </c>
      <c r="I922" s="9">
        <f>inventory[[#This Row],[c Units]]/MAX(inventory[c Units])</f>
        <v>0.29161912161013864</v>
      </c>
      <c r="J922" s="10">
        <f>SUMIFS(inventory[Total Cost],inventory[Rank],"&lt;="&amp;inventory[[#This Row],['#]])</f>
        <v>2499599.2999999975</v>
      </c>
      <c r="K922" s="9">
        <f>inventory[[#This Row],[c Cost]]/MAX(inventory[c Cost])</f>
        <v>0.94420504380000236</v>
      </c>
      <c r="L922" s="11" t="str">
        <f>IF(inventory[[#This Row],[c Units %]]&lt;=$O$7,$N$7,IF(inventory[[#This Row],[c Units %]]&lt;=$O$8,$N$8,$N$9))</f>
        <v>C</v>
      </c>
    </row>
    <row r="923" spans="2:12" x14ac:dyDescent="0.25">
      <c r="B923" s="1">
        <v>917</v>
      </c>
      <c r="C923" t="s">
        <v>917</v>
      </c>
      <c r="D923" s="2">
        <v>16.2</v>
      </c>
      <c r="E923" s="15">
        <v>35</v>
      </c>
      <c r="F923" s="14">
        <f>inventory[[#This Row],[Unit Cost]]*inventory[[#This Row],['# Units]]</f>
        <v>567</v>
      </c>
      <c r="G923" s="8">
        <f>_xlfn.RANK.EQ(inventory[[#This Row],[Total Cost]],inventory[Total Cost],0)</f>
        <v>616</v>
      </c>
      <c r="H923" s="8">
        <f>SUMIFS(inventory['# Units],inventory[Rank],"&lt;="&amp;inventory[[#This Row],['#]])</f>
        <v>24187</v>
      </c>
      <c r="I923" s="9">
        <f>inventory[[#This Row],[c Units]]/MAX(inventory[c Units])</f>
        <v>0.29360994440263177</v>
      </c>
      <c r="J923" s="10">
        <f>SUMIFS(inventory[Total Cost],inventory[Rank],"&lt;="&amp;inventory[[#This Row],['#]])</f>
        <v>2499861.6999999974</v>
      </c>
      <c r="K923" s="9">
        <f>inventory[[#This Row],[c Cost]]/MAX(inventory[c Cost])</f>
        <v>0.94430416344829682</v>
      </c>
      <c r="L923" s="11" t="str">
        <f>IF(inventory[[#This Row],[c Units %]]&lt;=$O$7,$N$7,IF(inventory[[#This Row],[c Units %]]&lt;=$O$8,$N$8,$N$9))</f>
        <v>C</v>
      </c>
    </row>
    <row r="924" spans="2:12" x14ac:dyDescent="0.25">
      <c r="B924" s="1">
        <v>918</v>
      </c>
      <c r="C924" t="s">
        <v>918</v>
      </c>
      <c r="D924" s="2">
        <v>15.5</v>
      </c>
      <c r="E924" s="15">
        <v>45</v>
      </c>
      <c r="F924" s="14">
        <f>inventory[[#This Row],[Unit Cost]]*inventory[[#This Row],['# Units]]</f>
        <v>697.5</v>
      </c>
      <c r="G924" s="8">
        <f>_xlfn.RANK.EQ(inventory[[#This Row],[Total Cost]],inventory[Total Cost],0)</f>
        <v>553</v>
      </c>
      <c r="H924" s="8">
        <f>SUMIFS(inventory['# Units],inventory[Rank],"&lt;="&amp;inventory[[#This Row],['#]])</f>
        <v>24275</v>
      </c>
      <c r="I924" s="9">
        <f>inventory[[#This Row],[c Units]]/MAX(inventory[c Units])</f>
        <v>0.29467819077909152</v>
      </c>
      <c r="J924" s="10">
        <f>SUMIFS(inventory[Total Cost],inventory[Rank],"&lt;="&amp;inventory[[#This Row],['#]])</f>
        <v>2500386.0999999978</v>
      </c>
      <c r="K924" s="9">
        <f>inventory[[#This Row],[c Cost]]/MAX(inventory[c Cost])</f>
        <v>0.94450225164786117</v>
      </c>
      <c r="L924" s="11" t="str">
        <f>IF(inventory[[#This Row],[c Units %]]&lt;=$O$7,$N$7,IF(inventory[[#This Row],[c Units %]]&lt;=$O$8,$N$8,$N$9))</f>
        <v>C</v>
      </c>
    </row>
    <row r="925" spans="2:12" x14ac:dyDescent="0.25">
      <c r="B925" s="1">
        <v>919</v>
      </c>
      <c r="C925" t="s">
        <v>919</v>
      </c>
      <c r="D925" s="2">
        <v>16.2</v>
      </c>
      <c r="E925" s="15">
        <v>3</v>
      </c>
      <c r="F925" s="14">
        <f>inventory[[#This Row],[Unit Cost]]*inventory[[#This Row],['# Units]]</f>
        <v>48.599999999999994</v>
      </c>
      <c r="G925" s="8">
        <f>_xlfn.RANK.EQ(inventory[[#This Row],[Total Cost]],inventory[Total Cost],0)</f>
        <v>1875</v>
      </c>
      <c r="H925" s="8">
        <f>SUMIFS(inventory['# Units],inventory[Rank],"&lt;="&amp;inventory[[#This Row],['#]])</f>
        <v>24275</v>
      </c>
      <c r="I925" s="9">
        <f>inventory[[#This Row],[c Units]]/MAX(inventory[c Units])</f>
        <v>0.29467819077909152</v>
      </c>
      <c r="J925" s="10">
        <f>SUMIFS(inventory[Total Cost],inventory[Rank],"&lt;="&amp;inventory[[#This Row],['#]])</f>
        <v>2500386.0999999978</v>
      </c>
      <c r="K925" s="9">
        <f>inventory[[#This Row],[c Cost]]/MAX(inventory[c Cost])</f>
        <v>0.94450225164786117</v>
      </c>
      <c r="L925" s="11" t="str">
        <f>IF(inventory[[#This Row],[c Units %]]&lt;=$O$7,$N$7,IF(inventory[[#This Row],[c Units %]]&lt;=$O$8,$N$8,$N$9))</f>
        <v>C</v>
      </c>
    </row>
    <row r="926" spans="2:12" x14ac:dyDescent="0.25">
      <c r="B926" s="1">
        <v>920</v>
      </c>
      <c r="C926" t="s">
        <v>920</v>
      </c>
      <c r="D926" s="2">
        <v>15.6</v>
      </c>
      <c r="E926" s="15">
        <v>43</v>
      </c>
      <c r="F926" s="14">
        <f>inventory[[#This Row],[Unit Cost]]*inventory[[#This Row],['# Units]]</f>
        <v>670.8</v>
      </c>
      <c r="G926" s="8">
        <f>_xlfn.RANK.EQ(inventory[[#This Row],[Total Cost]],inventory[Total Cost],0)</f>
        <v>566</v>
      </c>
      <c r="H926" s="8">
        <f>SUMIFS(inventory['# Units],inventory[Rank],"&lt;="&amp;inventory[[#This Row],['#]])</f>
        <v>24286</v>
      </c>
      <c r="I926" s="9">
        <f>inventory[[#This Row],[c Units]]/MAX(inventory[c Units])</f>
        <v>0.29481172157614899</v>
      </c>
      <c r="J926" s="10">
        <f>SUMIFS(inventory[Total Cost],inventory[Rank],"&lt;="&amp;inventory[[#This Row],['#]])</f>
        <v>2500647.8999999976</v>
      </c>
      <c r="K926" s="9">
        <f>inventory[[#This Row],[c Cost]]/MAX(inventory[c Cost])</f>
        <v>0.94460114465061829</v>
      </c>
      <c r="L926" s="11" t="str">
        <f>IF(inventory[[#This Row],[c Units %]]&lt;=$O$7,$N$7,IF(inventory[[#This Row],[c Units %]]&lt;=$O$8,$N$8,$N$9))</f>
        <v>C</v>
      </c>
    </row>
    <row r="927" spans="2:12" x14ac:dyDescent="0.25">
      <c r="B927" s="1">
        <v>921</v>
      </c>
      <c r="C927" t="s">
        <v>921</v>
      </c>
      <c r="D927" s="2">
        <v>15</v>
      </c>
      <c r="E927" s="15">
        <v>21</v>
      </c>
      <c r="F927" s="14">
        <f>inventory[[#This Row],[Unit Cost]]*inventory[[#This Row],['# Units]]</f>
        <v>315</v>
      </c>
      <c r="G927" s="8">
        <f>_xlfn.RANK.EQ(inventory[[#This Row],[Total Cost]],inventory[Total Cost],0)</f>
        <v>835</v>
      </c>
      <c r="H927" s="8">
        <f>SUMIFS(inventory['# Units],inventory[Rank],"&lt;="&amp;inventory[[#This Row],['#]])</f>
        <v>24298</v>
      </c>
      <c r="I927" s="9">
        <f>inventory[[#This Row],[c Units]]/MAX(inventory[c Units])</f>
        <v>0.2949573915365753</v>
      </c>
      <c r="J927" s="10">
        <f>SUMIFS(inventory[Total Cost],inventory[Rank],"&lt;="&amp;inventory[[#This Row],['#]])</f>
        <v>2500908.2999999975</v>
      </c>
      <c r="K927" s="9">
        <f>inventory[[#This Row],[c Cost]]/MAX(inventory[c Cost])</f>
        <v>0.9446995088137885</v>
      </c>
      <c r="L927" s="11" t="str">
        <f>IF(inventory[[#This Row],[c Units %]]&lt;=$O$7,$N$7,IF(inventory[[#This Row],[c Units %]]&lt;=$O$8,$N$8,$N$9))</f>
        <v>C</v>
      </c>
    </row>
    <row r="928" spans="2:12" x14ac:dyDescent="0.25">
      <c r="B928" s="1">
        <v>922</v>
      </c>
      <c r="C928" t="s">
        <v>922</v>
      </c>
      <c r="D928" s="2">
        <v>15</v>
      </c>
      <c r="E928" s="15">
        <v>7</v>
      </c>
      <c r="F928" s="14">
        <f>inventory[[#This Row],[Unit Cost]]*inventory[[#This Row],['# Units]]</f>
        <v>105</v>
      </c>
      <c r="G928" s="8">
        <f>_xlfn.RANK.EQ(inventory[[#This Row],[Total Cost]],inventory[Total Cost],0)</f>
        <v>1320</v>
      </c>
      <c r="H928" s="8">
        <f>SUMIFS(inventory['# Units],inventory[Rank],"&lt;="&amp;inventory[[#This Row],['#]])</f>
        <v>24368</v>
      </c>
      <c r="I928" s="9">
        <f>inventory[[#This Row],[c Units]]/MAX(inventory[c Units])</f>
        <v>0.29580713297239553</v>
      </c>
      <c r="J928" s="10">
        <f>SUMIFS(inventory[Total Cost],inventory[Rank],"&lt;="&amp;inventory[[#This Row],['#]])</f>
        <v>2501427.4999999977</v>
      </c>
      <c r="K928" s="9">
        <f>inventory[[#This Row],[c Cost]]/MAX(inventory[c Cost])</f>
        <v>0.94489563275202981</v>
      </c>
      <c r="L928" s="11" t="str">
        <f>IF(inventory[[#This Row],[c Units %]]&lt;=$O$7,$N$7,IF(inventory[[#This Row],[c Units %]]&lt;=$O$8,$N$8,$N$9))</f>
        <v>C</v>
      </c>
    </row>
    <row r="929" spans="2:12" x14ac:dyDescent="0.25">
      <c r="B929" s="1">
        <v>923</v>
      </c>
      <c r="C929" t="s">
        <v>923</v>
      </c>
      <c r="D929" s="2">
        <v>13.2</v>
      </c>
      <c r="E929" s="15">
        <v>9</v>
      </c>
      <c r="F929" s="14">
        <f>inventory[[#This Row],[Unit Cost]]*inventory[[#This Row],['# Units]]</f>
        <v>118.8</v>
      </c>
      <c r="G929" s="8">
        <f>_xlfn.RANK.EQ(inventory[[#This Row],[Total Cost]],inventory[Total Cost],0)</f>
        <v>1252</v>
      </c>
      <c r="H929" s="8">
        <f>SUMIFS(inventory['# Units],inventory[Rank],"&lt;="&amp;inventory[[#This Row],['#]])</f>
        <v>24368</v>
      </c>
      <c r="I929" s="9">
        <f>inventory[[#This Row],[c Units]]/MAX(inventory[c Units])</f>
        <v>0.29580713297239553</v>
      </c>
      <c r="J929" s="10">
        <f>SUMIFS(inventory[Total Cost],inventory[Rank],"&lt;="&amp;inventory[[#This Row],['#]])</f>
        <v>2501427.4999999977</v>
      </c>
      <c r="K929" s="9">
        <f>inventory[[#This Row],[c Cost]]/MAX(inventory[c Cost])</f>
        <v>0.94489563275202981</v>
      </c>
      <c r="L929" s="11" t="str">
        <f>IF(inventory[[#This Row],[c Units %]]&lt;=$O$7,$N$7,IF(inventory[[#This Row],[c Units %]]&lt;=$O$8,$N$8,$N$9))</f>
        <v>C</v>
      </c>
    </row>
    <row r="930" spans="2:12" x14ac:dyDescent="0.25">
      <c r="B930" s="1">
        <v>924</v>
      </c>
      <c r="C930" t="s">
        <v>924</v>
      </c>
      <c r="D930" s="2">
        <v>12.9</v>
      </c>
      <c r="E930" s="15">
        <v>21</v>
      </c>
      <c r="F930" s="14">
        <f>inventory[[#This Row],[Unit Cost]]*inventory[[#This Row],['# Units]]</f>
        <v>270.90000000000003</v>
      </c>
      <c r="G930" s="8">
        <f>_xlfn.RANK.EQ(inventory[[#This Row],[Total Cost]],inventory[Total Cost],0)</f>
        <v>902</v>
      </c>
      <c r="H930" s="8">
        <f>SUMIFS(inventory['# Units],inventory[Rank],"&lt;="&amp;inventory[[#This Row],['#]])</f>
        <v>24389</v>
      </c>
      <c r="I930" s="9">
        <f>inventory[[#This Row],[c Units]]/MAX(inventory[c Units])</f>
        <v>0.29606205540314162</v>
      </c>
      <c r="J930" s="10">
        <f>SUMIFS(inventory[Total Cost],inventory[Rank],"&lt;="&amp;inventory[[#This Row],['#]])</f>
        <v>2501685.7999999975</v>
      </c>
      <c r="K930" s="9">
        <f>inventory[[#This Row],[c Cost]]/MAX(inventory[c Cost])</f>
        <v>0.94499320365581962</v>
      </c>
      <c r="L930" s="11" t="str">
        <f>IF(inventory[[#This Row],[c Units %]]&lt;=$O$7,$N$7,IF(inventory[[#This Row],[c Units %]]&lt;=$O$8,$N$8,$N$9))</f>
        <v>C</v>
      </c>
    </row>
    <row r="931" spans="2:12" x14ac:dyDescent="0.25">
      <c r="B931" s="1">
        <v>925</v>
      </c>
      <c r="C931" t="s">
        <v>925</v>
      </c>
      <c r="D931" s="2">
        <v>13.8</v>
      </c>
      <c r="E931" s="15">
        <v>42</v>
      </c>
      <c r="F931" s="14">
        <f>inventory[[#This Row],[Unit Cost]]*inventory[[#This Row],['# Units]]</f>
        <v>579.6</v>
      </c>
      <c r="G931" s="8">
        <f>_xlfn.RANK.EQ(inventory[[#This Row],[Total Cost]],inventory[Total Cost],0)</f>
        <v>607</v>
      </c>
      <c r="H931" s="8">
        <f>SUMIFS(inventory['# Units],inventory[Rank],"&lt;="&amp;inventory[[#This Row],['#]])</f>
        <v>24449</v>
      </c>
      <c r="I931" s="9">
        <f>inventory[[#This Row],[c Units]]/MAX(inventory[c Units])</f>
        <v>0.29679040520527328</v>
      </c>
      <c r="J931" s="10">
        <f>SUMIFS(inventory[Total Cost],inventory[Rank],"&lt;="&amp;inventory[[#This Row],['#]])</f>
        <v>2501943.7999999975</v>
      </c>
      <c r="K931" s="9">
        <f>inventory[[#This Row],[c Cost]]/MAX(inventory[c Cost])</f>
        <v>0.94509066123684082</v>
      </c>
      <c r="L931" s="11" t="str">
        <f>IF(inventory[[#This Row],[c Units %]]&lt;=$O$7,$N$7,IF(inventory[[#This Row],[c Units %]]&lt;=$O$8,$N$8,$N$9))</f>
        <v>C</v>
      </c>
    </row>
    <row r="932" spans="2:12" x14ac:dyDescent="0.25">
      <c r="B932" s="1">
        <v>926</v>
      </c>
      <c r="C932" t="s">
        <v>926</v>
      </c>
      <c r="D932" s="2">
        <v>15.6</v>
      </c>
      <c r="E932" s="15">
        <v>57</v>
      </c>
      <c r="F932" s="14">
        <f>inventory[[#This Row],[Unit Cost]]*inventory[[#This Row],['# Units]]</f>
        <v>889.19999999999993</v>
      </c>
      <c r="G932" s="8">
        <f>_xlfn.RANK.EQ(inventory[[#This Row],[Total Cost]],inventory[Total Cost],0)</f>
        <v>490</v>
      </c>
      <c r="H932" s="8">
        <f>SUMIFS(inventory['# Units],inventory[Rank],"&lt;="&amp;inventory[[#This Row],['#]])</f>
        <v>24459</v>
      </c>
      <c r="I932" s="9">
        <f>inventory[[#This Row],[c Units]]/MAX(inventory[c Units])</f>
        <v>0.29691179683896185</v>
      </c>
      <c r="J932" s="10">
        <f>SUMIFS(inventory[Total Cost],inventory[Rank],"&lt;="&amp;inventory[[#This Row],['#]])</f>
        <v>2502200.7999999975</v>
      </c>
      <c r="K932" s="9">
        <f>inventory[[#This Row],[c Cost]]/MAX(inventory[c Cost])</f>
        <v>0.94518774107530001</v>
      </c>
      <c r="L932" s="11" t="str">
        <f>IF(inventory[[#This Row],[c Units %]]&lt;=$O$7,$N$7,IF(inventory[[#This Row],[c Units %]]&lt;=$O$8,$N$8,$N$9))</f>
        <v>C</v>
      </c>
    </row>
    <row r="933" spans="2:12" x14ac:dyDescent="0.25">
      <c r="B933" s="1">
        <v>927</v>
      </c>
      <c r="C933" t="s">
        <v>927</v>
      </c>
      <c r="D933" s="2">
        <v>12.4</v>
      </c>
      <c r="E933" s="15">
        <v>10</v>
      </c>
      <c r="F933" s="14">
        <f>inventory[[#This Row],[Unit Cost]]*inventory[[#This Row],['# Units]]</f>
        <v>124</v>
      </c>
      <c r="G933" s="8">
        <f>_xlfn.RANK.EQ(inventory[[#This Row],[Total Cost]],inventory[Total Cost],0)</f>
        <v>1230</v>
      </c>
      <c r="H933" s="8">
        <f>SUMIFS(inventory['# Units],inventory[Rank],"&lt;="&amp;inventory[[#This Row],['#]])</f>
        <v>24466</v>
      </c>
      <c r="I933" s="9">
        <f>inventory[[#This Row],[c Units]]/MAX(inventory[c Units])</f>
        <v>0.2969967709825439</v>
      </c>
      <c r="J933" s="10">
        <f>SUMIFS(inventory[Total Cost],inventory[Rank],"&lt;="&amp;inventory[[#This Row],['#]])</f>
        <v>2502457.6999999974</v>
      </c>
      <c r="K933" s="9">
        <f>inventory[[#This Row],[c Cost]]/MAX(inventory[c Cost])</f>
        <v>0.94528478313950293</v>
      </c>
      <c r="L933" s="11" t="str">
        <f>IF(inventory[[#This Row],[c Units %]]&lt;=$O$7,$N$7,IF(inventory[[#This Row],[c Units %]]&lt;=$O$8,$N$8,$N$9))</f>
        <v>C</v>
      </c>
    </row>
    <row r="934" spans="2:12" x14ac:dyDescent="0.25">
      <c r="B934" s="1">
        <v>928</v>
      </c>
      <c r="C934" t="s">
        <v>928</v>
      </c>
      <c r="D934" s="2">
        <v>14.8</v>
      </c>
      <c r="E934" s="15">
        <v>33</v>
      </c>
      <c r="F934" s="14">
        <f>inventory[[#This Row],[Unit Cost]]*inventory[[#This Row],['# Units]]</f>
        <v>488.40000000000003</v>
      </c>
      <c r="G934" s="8">
        <f>_xlfn.RANK.EQ(inventory[[#This Row],[Total Cost]],inventory[Total Cost],0)</f>
        <v>662</v>
      </c>
      <c r="H934" s="8">
        <f>SUMIFS(inventory['# Units],inventory[Rank],"&lt;="&amp;inventory[[#This Row],['#]])</f>
        <v>24475</v>
      </c>
      <c r="I934" s="9">
        <f>inventory[[#This Row],[c Units]]/MAX(inventory[c Units])</f>
        <v>0.29710602345286363</v>
      </c>
      <c r="J934" s="10">
        <f>SUMIFS(inventory[Total Cost],inventory[Rank],"&lt;="&amp;inventory[[#This Row],['#]])</f>
        <v>2502714.1999999974</v>
      </c>
      <c r="K934" s="9">
        <f>inventory[[#This Row],[c Cost]]/MAX(inventory[c Cost])</f>
        <v>0.94538167410668095</v>
      </c>
      <c r="L934" s="11" t="str">
        <f>IF(inventory[[#This Row],[c Units %]]&lt;=$O$7,$N$7,IF(inventory[[#This Row],[c Units %]]&lt;=$O$8,$N$8,$N$9))</f>
        <v>C</v>
      </c>
    </row>
    <row r="935" spans="2:12" x14ac:dyDescent="0.25">
      <c r="B935" s="1">
        <v>929</v>
      </c>
      <c r="C935" t="s">
        <v>929</v>
      </c>
      <c r="D935" s="2">
        <v>15.2</v>
      </c>
      <c r="E935" s="15">
        <v>36</v>
      </c>
      <c r="F935" s="14">
        <f>inventory[[#This Row],[Unit Cost]]*inventory[[#This Row],['# Units]]</f>
        <v>547.19999999999993</v>
      </c>
      <c r="G935" s="8">
        <f>_xlfn.RANK.EQ(inventory[[#This Row],[Total Cost]],inventory[Total Cost],0)</f>
        <v>625</v>
      </c>
      <c r="H935" s="8">
        <f>SUMIFS(inventory['# Units],inventory[Rank],"&lt;="&amp;inventory[[#This Row],['#]])</f>
        <v>24517</v>
      </c>
      <c r="I935" s="9">
        <f>inventory[[#This Row],[c Units]]/MAX(inventory[c Units])</f>
        <v>0.29761586831435577</v>
      </c>
      <c r="J935" s="10">
        <f>SUMIFS(inventory[Total Cost],inventory[Rank],"&lt;="&amp;inventory[[#This Row],['#]])</f>
        <v>2502970.3999999976</v>
      </c>
      <c r="K935" s="9">
        <f>inventory[[#This Row],[c Cost]]/MAX(inventory[c Cost])</f>
        <v>0.94547845175109058</v>
      </c>
      <c r="L935" s="11" t="str">
        <f>IF(inventory[[#This Row],[c Units %]]&lt;=$O$7,$N$7,IF(inventory[[#This Row],[c Units %]]&lt;=$O$8,$N$8,$N$9))</f>
        <v>C</v>
      </c>
    </row>
    <row r="936" spans="2:12" x14ac:dyDescent="0.25">
      <c r="B936" s="1">
        <v>930</v>
      </c>
      <c r="C936" t="s">
        <v>930</v>
      </c>
      <c r="D936" s="2">
        <v>12.5</v>
      </c>
      <c r="E936" s="15">
        <v>8</v>
      </c>
      <c r="F936" s="14">
        <f>inventory[[#This Row],[Unit Cost]]*inventory[[#This Row],['# Units]]</f>
        <v>100</v>
      </c>
      <c r="G936" s="8">
        <f>_xlfn.RANK.EQ(inventory[[#This Row],[Total Cost]],inventory[Total Cost],0)</f>
        <v>1348</v>
      </c>
      <c r="H936" s="8">
        <f>SUMIFS(inventory['# Units],inventory[Rank],"&lt;="&amp;inventory[[#This Row],['#]])</f>
        <v>24528</v>
      </c>
      <c r="I936" s="9">
        <f>inventory[[#This Row],[c Units]]/MAX(inventory[c Units])</f>
        <v>0.29774939911141324</v>
      </c>
      <c r="J936" s="10">
        <f>SUMIFS(inventory[Total Cost],inventory[Rank],"&lt;="&amp;inventory[[#This Row],['#]])</f>
        <v>2503225.5999999978</v>
      </c>
      <c r="K936" s="9">
        <f>inventory[[#This Row],[c Cost]]/MAX(inventory[c Cost])</f>
        <v>0.94557485165293798</v>
      </c>
      <c r="L936" s="11" t="str">
        <f>IF(inventory[[#This Row],[c Units %]]&lt;=$O$7,$N$7,IF(inventory[[#This Row],[c Units %]]&lt;=$O$8,$N$8,$N$9))</f>
        <v>C</v>
      </c>
    </row>
    <row r="937" spans="2:12" x14ac:dyDescent="0.25">
      <c r="B937" s="1">
        <v>931</v>
      </c>
      <c r="C937" t="s">
        <v>931</v>
      </c>
      <c r="D937" s="2">
        <v>15</v>
      </c>
      <c r="E937" s="15">
        <v>38</v>
      </c>
      <c r="F937" s="14">
        <f>inventory[[#This Row],[Unit Cost]]*inventory[[#This Row],['# Units]]</f>
        <v>570</v>
      </c>
      <c r="G937" s="8">
        <f>_xlfn.RANK.EQ(inventory[[#This Row],[Total Cost]],inventory[Total Cost],0)</f>
        <v>614</v>
      </c>
      <c r="H937" s="8">
        <f>SUMIFS(inventory['# Units],inventory[Rank],"&lt;="&amp;inventory[[#This Row],['#]])</f>
        <v>24538</v>
      </c>
      <c r="I937" s="9">
        <f>inventory[[#This Row],[c Units]]/MAX(inventory[c Units])</f>
        <v>0.29787079074510187</v>
      </c>
      <c r="J937" s="10">
        <f>SUMIFS(inventory[Total Cost],inventory[Rank],"&lt;="&amp;inventory[[#This Row],['#]])</f>
        <v>2503480.5999999978</v>
      </c>
      <c r="K937" s="9">
        <f>inventory[[#This Row],[c Cost]]/MAX(inventory[c Cost])</f>
        <v>0.94567117600627293</v>
      </c>
      <c r="L937" s="11" t="str">
        <f>IF(inventory[[#This Row],[c Units %]]&lt;=$O$7,$N$7,IF(inventory[[#This Row],[c Units %]]&lt;=$O$8,$N$8,$N$9))</f>
        <v>C</v>
      </c>
    </row>
    <row r="938" spans="2:12" x14ac:dyDescent="0.25">
      <c r="B938" s="1">
        <v>932</v>
      </c>
      <c r="C938" t="s">
        <v>932</v>
      </c>
      <c r="D938" s="2">
        <v>14.7</v>
      </c>
      <c r="E938" s="15">
        <v>45</v>
      </c>
      <c r="F938" s="14">
        <f>inventory[[#This Row],[Unit Cost]]*inventory[[#This Row],['# Units]]</f>
        <v>661.5</v>
      </c>
      <c r="G938" s="8">
        <f>_xlfn.RANK.EQ(inventory[[#This Row],[Total Cost]],inventory[Total Cost],0)</f>
        <v>573</v>
      </c>
      <c r="H938" s="8">
        <f>SUMIFS(inventory['# Units],inventory[Rank],"&lt;="&amp;inventory[[#This Row],['#]])</f>
        <v>24543</v>
      </c>
      <c r="I938" s="9">
        <f>inventory[[#This Row],[c Units]]/MAX(inventory[c Units])</f>
        <v>0.29793148656194612</v>
      </c>
      <c r="J938" s="10">
        <f>SUMIFS(inventory[Total Cost],inventory[Rank],"&lt;="&amp;inventory[[#This Row],['#]])</f>
        <v>2503735.0999999978</v>
      </c>
      <c r="K938" s="9">
        <f>inventory[[#This Row],[c Cost]]/MAX(inventory[c Cost])</f>
        <v>0.94576731148832682</v>
      </c>
      <c r="L938" s="11" t="str">
        <f>IF(inventory[[#This Row],[c Units %]]&lt;=$O$7,$N$7,IF(inventory[[#This Row],[c Units %]]&lt;=$O$8,$N$8,$N$9))</f>
        <v>C</v>
      </c>
    </row>
    <row r="939" spans="2:12" x14ac:dyDescent="0.25">
      <c r="B939" s="1">
        <v>933</v>
      </c>
      <c r="C939" t="s">
        <v>933</v>
      </c>
      <c r="D939" s="2">
        <v>15.1</v>
      </c>
      <c r="E939" s="15">
        <v>19</v>
      </c>
      <c r="F939" s="14">
        <f>inventory[[#This Row],[Unit Cost]]*inventory[[#This Row],['# Units]]</f>
        <v>286.89999999999998</v>
      </c>
      <c r="G939" s="8">
        <f>_xlfn.RANK.EQ(inventory[[#This Row],[Total Cost]],inventory[Total Cost],0)</f>
        <v>882</v>
      </c>
      <c r="H939" s="8">
        <f>SUMIFS(inventory['# Units],inventory[Rank],"&lt;="&amp;inventory[[#This Row],['#]])</f>
        <v>24559</v>
      </c>
      <c r="I939" s="9">
        <f>inventory[[#This Row],[c Units]]/MAX(inventory[c Units])</f>
        <v>0.29812571317584791</v>
      </c>
      <c r="J939" s="10">
        <f>SUMIFS(inventory[Total Cost],inventory[Rank],"&lt;="&amp;inventory[[#This Row],['#]])</f>
        <v>2503987.8999999976</v>
      </c>
      <c r="K939" s="9">
        <f>inventory[[#This Row],[c Cost]]/MAX(inventory[c Cost])</f>
        <v>0.94586280480802509</v>
      </c>
      <c r="L939" s="11" t="str">
        <f>IF(inventory[[#This Row],[c Units %]]&lt;=$O$7,$N$7,IF(inventory[[#This Row],[c Units %]]&lt;=$O$8,$N$8,$N$9))</f>
        <v>C</v>
      </c>
    </row>
    <row r="940" spans="2:12" x14ac:dyDescent="0.25">
      <c r="B940" s="1">
        <v>934</v>
      </c>
      <c r="C940" t="s">
        <v>934</v>
      </c>
      <c r="D940" s="2">
        <v>14.9</v>
      </c>
      <c r="E940" s="15">
        <v>70</v>
      </c>
      <c r="F940" s="14">
        <f>inventory[[#This Row],[Unit Cost]]*inventory[[#This Row],['# Units]]</f>
        <v>1043</v>
      </c>
      <c r="G940" s="8">
        <f>_xlfn.RANK.EQ(inventory[[#This Row],[Total Cost]],inventory[Total Cost],0)</f>
        <v>451</v>
      </c>
      <c r="H940" s="8">
        <f>SUMIFS(inventory['# Units],inventory[Rank],"&lt;="&amp;inventory[[#This Row],['#]])</f>
        <v>24570</v>
      </c>
      <c r="I940" s="9">
        <f>inventory[[#This Row],[c Units]]/MAX(inventory[c Units])</f>
        <v>0.29825924397290537</v>
      </c>
      <c r="J940" s="10">
        <f>SUMIFS(inventory[Total Cost],inventory[Rank],"&lt;="&amp;inventory[[#This Row],['#]])</f>
        <v>2504238.6999999974</v>
      </c>
      <c r="K940" s="9">
        <f>inventory[[#This Row],[c Cost]]/MAX(inventory[c Cost])</f>
        <v>0.94595754264259913</v>
      </c>
      <c r="L940" s="11" t="str">
        <f>IF(inventory[[#This Row],[c Units %]]&lt;=$O$7,$N$7,IF(inventory[[#This Row],[c Units %]]&lt;=$O$8,$N$8,$N$9))</f>
        <v>C</v>
      </c>
    </row>
    <row r="941" spans="2:12" x14ac:dyDescent="0.25">
      <c r="B941" s="1">
        <v>935</v>
      </c>
      <c r="C941" t="s">
        <v>935</v>
      </c>
      <c r="D941" s="2">
        <v>14.2</v>
      </c>
      <c r="E941" s="15">
        <v>12</v>
      </c>
      <c r="F941" s="14">
        <f>inventory[[#This Row],[Unit Cost]]*inventory[[#This Row],['# Units]]</f>
        <v>170.39999999999998</v>
      </c>
      <c r="G941" s="8">
        <f>_xlfn.RANK.EQ(inventory[[#This Row],[Total Cost]],inventory[Total Cost],0)</f>
        <v>1090</v>
      </c>
      <c r="H941" s="8">
        <f>SUMIFS(inventory['# Units],inventory[Rank],"&lt;="&amp;inventory[[#This Row],['#]])</f>
        <v>24584</v>
      </c>
      <c r="I941" s="9">
        <f>inventory[[#This Row],[c Units]]/MAX(inventory[c Units])</f>
        <v>0.29842919226006942</v>
      </c>
      <c r="J941" s="10">
        <f>SUMIFS(inventory[Total Cost],inventory[Rank],"&lt;="&amp;inventory[[#This Row],['#]])</f>
        <v>2504489.2999999975</v>
      </c>
      <c r="K941" s="9">
        <f>inventory[[#This Row],[c Cost]]/MAX(inventory[c Cost])</f>
        <v>0.94605220492866093</v>
      </c>
      <c r="L941" s="11" t="str">
        <f>IF(inventory[[#This Row],[c Units %]]&lt;=$O$7,$N$7,IF(inventory[[#This Row],[c Units %]]&lt;=$O$8,$N$8,$N$9))</f>
        <v>C</v>
      </c>
    </row>
    <row r="942" spans="2:12" x14ac:dyDescent="0.25">
      <c r="B942" s="1">
        <v>936</v>
      </c>
      <c r="C942" t="s">
        <v>936</v>
      </c>
      <c r="D942" s="2">
        <v>13.4</v>
      </c>
      <c r="E942" s="15">
        <v>17</v>
      </c>
      <c r="F942" s="14">
        <f>inventory[[#This Row],[Unit Cost]]*inventory[[#This Row],['# Units]]</f>
        <v>227.8</v>
      </c>
      <c r="G942" s="8">
        <f>_xlfn.RANK.EQ(inventory[[#This Row],[Total Cost]],inventory[Total Cost],0)</f>
        <v>979</v>
      </c>
      <c r="H942" s="8">
        <f>SUMIFS(inventory['# Units],inventory[Rank],"&lt;="&amp;inventory[[#This Row],['#]])</f>
        <v>24588</v>
      </c>
      <c r="I942" s="9">
        <f>inventory[[#This Row],[c Units]]/MAX(inventory[c Units])</f>
        <v>0.29847774891354489</v>
      </c>
      <c r="J942" s="10">
        <f>SUMIFS(inventory[Total Cost],inventory[Rank],"&lt;="&amp;inventory[[#This Row],['#]])</f>
        <v>2504739.2999999975</v>
      </c>
      <c r="K942" s="9">
        <f>inventory[[#This Row],[c Cost]]/MAX(inventory[c Cost])</f>
        <v>0.9461466405691854</v>
      </c>
      <c r="L942" s="11" t="str">
        <f>IF(inventory[[#This Row],[c Units %]]&lt;=$O$7,$N$7,IF(inventory[[#This Row],[c Units %]]&lt;=$O$8,$N$8,$N$9))</f>
        <v>C</v>
      </c>
    </row>
    <row r="943" spans="2:12" x14ac:dyDescent="0.25">
      <c r="B943" s="1">
        <v>937</v>
      </c>
      <c r="C943" t="s">
        <v>937</v>
      </c>
      <c r="D943" s="2">
        <v>12.2</v>
      </c>
      <c r="E943" s="15">
        <v>9</v>
      </c>
      <c r="F943" s="14">
        <f>inventory[[#This Row],[Unit Cost]]*inventory[[#This Row],['# Units]]</f>
        <v>109.8</v>
      </c>
      <c r="G943" s="8">
        <f>_xlfn.RANK.EQ(inventory[[#This Row],[Total Cost]],inventory[Total Cost],0)</f>
        <v>1296</v>
      </c>
      <c r="H943" s="8">
        <f>SUMIFS(inventory['# Units],inventory[Rank],"&lt;="&amp;inventory[[#This Row],['#]])</f>
        <v>24614</v>
      </c>
      <c r="I943" s="9">
        <f>inventory[[#This Row],[c Units]]/MAX(inventory[c Units])</f>
        <v>0.29879336716113525</v>
      </c>
      <c r="J943" s="10">
        <f>SUMIFS(inventory[Total Cost],inventory[Rank],"&lt;="&amp;inventory[[#This Row],['#]])</f>
        <v>2504988.8999999976</v>
      </c>
      <c r="K943" s="9">
        <f>inventory[[#This Row],[c Cost]]/MAX(inventory[c Cost])</f>
        <v>0.94624092511268509</v>
      </c>
      <c r="L943" s="11" t="str">
        <f>IF(inventory[[#This Row],[c Units %]]&lt;=$O$7,$N$7,IF(inventory[[#This Row],[c Units %]]&lt;=$O$8,$N$8,$N$9))</f>
        <v>C</v>
      </c>
    </row>
    <row r="944" spans="2:12" x14ac:dyDescent="0.25">
      <c r="B944" s="1">
        <v>938</v>
      </c>
      <c r="C944" t="s">
        <v>938</v>
      </c>
      <c r="D944" s="2">
        <v>12.8</v>
      </c>
      <c r="E944" s="15">
        <v>9</v>
      </c>
      <c r="F944" s="14">
        <f>inventory[[#This Row],[Unit Cost]]*inventory[[#This Row],['# Units]]</f>
        <v>115.2</v>
      </c>
      <c r="G944" s="8">
        <f>_xlfn.RANK.EQ(inventory[[#This Row],[Total Cost]],inventory[Total Cost],0)</f>
        <v>1270</v>
      </c>
      <c r="H944" s="8">
        <f>SUMIFS(inventory['# Units],inventory[Rank],"&lt;="&amp;inventory[[#This Row],['#]])</f>
        <v>24654</v>
      </c>
      <c r="I944" s="9">
        <f>inventory[[#This Row],[c Units]]/MAX(inventory[c Units])</f>
        <v>0.2992789336958897</v>
      </c>
      <c r="J944" s="10">
        <f>SUMIFS(inventory[Total Cost],inventory[Rank],"&lt;="&amp;inventory[[#This Row],['#]])</f>
        <v>2505236.8999999976</v>
      </c>
      <c r="K944" s="9">
        <f>inventory[[#This Row],[c Cost]]/MAX(inventory[c Cost])</f>
        <v>0.94633460526808533</v>
      </c>
      <c r="L944" s="11" t="str">
        <f>IF(inventory[[#This Row],[c Units %]]&lt;=$O$7,$N$7,IF(inventory[[#This Row],[c Units %]]&lt;=$O$8,$N$8,$N$9))</f>
        <v>C</v>
      </c>
    </row>
    <row r="945" spans="2:12" x14ac:dyDescent="0.25">
      <c r="B945" s="1">
        <v>939</v>
      </c>
      <c r="C945" t="s">
        <v>939</v>
      </c>
      <c r="D945" s="2">
        <v>11.1</v>
      </c>
      <c r="E945" s="15">
        <v>17</v>
      </c>
      <c r="F945" s="14">
        <f>inventory[[#This Row],[Unit Cost]]*inventory[[#This Row],['# Units]]</f>
        <v>188.7</v>
      </c>
      <c r="G945" s="8">
        <f>_xlfn.RANK.EQ(inventory[[#This Row],[Total Cost]],inventory[Total Cost],0)</f>
        <v>1050</v>
      </c>
      <c r="H945" s="8">
        <f>SUMIFS(inventory['# Units],inventory[Rank],"&lt;="&amp;inventory[[#This Row],['#]])</f>
        <v>24668</v>
      </c>
      <c r="I945" s="9">
        <f>inventory[[#This Row],[c Units]]/MAX(inventory[c Units])</f>
        <v>0.29944888198305375</v>
      </c>
      <c r="J945" s="10">
        <f>SUMIFS(inventory[Total Cost],inventory[Rank],"&lt;="&amp;inventory[[#This Row],['#]])</f>
        <v>2505484.6999999974</v>
      </c>
      <c r="K945" s="9">
        <f>inventory[[#This Row],[c Cost]]/MAX(inventory[c Cost])</f>
        <v>0.94642820987497311</v>
      </c>
      <c r="L945" s="11" t="str">
        <f>IF(inventory[[#This Row],[c Units %]]&lt;=$O$7,$N$7,IF(inventory[[#This Row],[c Units %]]&lt;=$O$8,$N$8,$N$9))</f>
        <v>C</v>
      </c>
    </row>
    <row r="946" spans="2:12" x14ac:dyDescent="0.25">
      <c r="B946" s="1">
        <v>940</v>
      </c>
      <c r="C946" t="s">
        <v>940</v>
      </c>
      <c r="D946" s="2">
        <v>13.1</v>
      </c>
      <c r="E946" s="15">
        <v>18</v>
      </c>
      <c r="F946" s="14">
        <f>inventory[[#This Row],[Unit Cost]]*inventory[[#This Row],['# Units]]</f>
        <v>235.79999999999998</v>
      </c>
      <c r="G946" s="8">
        <f>_xlfn.RANK.EQ(inventory[[#This Row],[Total Cost]],inventory[Total Cost],0)</f>
        <v>964</v>
      </c>
      <c r="H946" s="8">
        <f>SUMIFS(inventory['# Units],inventory[Rank],"&lt;="&amp;inventory[[#This Row],['#]])</f>
        <v>24683</v>
      </c>
      <c r="I946" s="9">
        <f>inventory[[#This Row],[c Units]]/MAX(inventory[c Units])</f>
        <v>0.29963096943358664</v>
      </c>
      <c r="J946" s="10">
        <f>SUMIFS(inventory[Total Cost],inventory[Rank],"&lt;="&amp;inventory[[#This Row],['#]])</f>
        <v>2505732.1999999974</v>
      </c>
      <c r="K946" s="9">
        <f>inventory[[#This Row],[c Cost]]/MAX(inventory[c Cost])</f>
        <v>0.94652170115909229</v>
      </c>
      <c r="L946" s="11" t="str">
        <f>IF(inventory[[#This Row],[c Units %]]&lt;=$O$7,$N$7,IF(inventory[[#This Row],[c Units %]]&lt;=$O$8,$N$8,$N$9))</f>
        <v>C</v>
      </c>
    </row>
    <row r="947" spans="2:12" x14ac:dyDescent="0.25">
      <c r="B947" s="1">
        <v>941</v>
      </c>
      <c r="C947" t="s">
        <v>941</v>
      </c>
      <c r="D947" s="2">
        <v>14.7</v>
      </c>
      <c r="E947" s="15">
        <v>18</v>
      </c>
      <c r="F947" s="14">
        <f>inventory[[#This Row],[Unit Cost]]*inventory[[#This Row],['# Units]]</f>
        <v>264.59999999999997</v>
      </c>
      <c r="G947" s="8">
        <f>_xlfn.RANK.EQ(inventory[[#This Row],[Total Cost]],inventory[Total Cost],0)</f>
        <v>912</v>
      </c>
      <c r="H947" s="8">
        <f>SUMIFS(inventory['# Units],inventory[Rank],"&lt;="&amp;inventory[[#This Row],['#]])</f>
        <v>24748</v>
      </c>
      <c r="I947" s="9">
        <f>inventory[[#This Row],[c Units]]/MAX(inventory[c Units])</f>
        <v>0.30042001505256255</v>
      </c>
      <c r="J947" s="10">
        <f>SUMIFS(inventory[Total Cost],inventory[Rank],"&lt;="&amp;inventory[[#This Row],['#]])</f>
        <v>2505979.1999999974</v>
      </c>
      <c r="K947" s="9">
        <f>inventory[[#This Row],[c Cost]]/MAX(inventory[c Cost])</f>
        <v>0.94661500357193051</v>
      </c>
      <c r="L947" s="11" t="str">
        <f>IF(inventory[[#This Row],[c Units %]]&lt;=$O$7,$N$7,IF(inventory[[#This Row],[c Units %]]&lt;=$O$8,$N$8,$N$9))</f>
        <v>C</v>
      </c>
    </row>
    <row r="948" spans="2:12" x14ac:dyDescent="0.25">
      <c r="B948" s="1">
        <v>942</v>
      </c>
      <c r="C948" t="s">
        <v>942</v>
      </c>
      <c r="D948" s="2">
        <v>13.8</v>
      </c>
      <c r="E948" s="15">
        <v>17</v>
      </c>
      <c r="F948" s="14">
        <f>inventory[[#This Row],[Unit Cost]]*inventory[[#This Row],['# Units]]</f>
        <v>234.60000000000002</v>
      </c>
      <c r="G948" s="8">
        <f>_xlfn.RANK.EQ(inventory[[#This Row],[Total Cost]],inventory[Total Cost],0)</f>
        <v>966</v>
      </c>
      <c r="H948" s="8">
        <f>SUMIFS(inventory['# Units],inventory[Rank],"&lt;="&amp;inventory[[#This Row],['#]])</f>
        <v>24833</v>
      </c>
      <c r="I948" s="9">
        <f>inventory[[#This Row],[c Units]]/MAX(inventory[c Units])</f>
        <v>0.30145184393891572</v>
      </c>
      <c r="J948" s="10">
        <f>SUMIFS(inventory[Total Cost],inventory[Rank],"&lt;="&amp;inventory[[#This Row],['#]])</f>
        <v>2506225.6999999974</v>
      </c>
      <c r="K948" s="9">
        <f>inventory[[#This Row],[c Cost]]/MAX(inventory[c Cost])</f>
        <v>0.94670811711348757</v>
      </c>
      <c r="L948" s="11" t="str">
        <f>IF(inventory[[#This Row],[c Units %]]&lt;=$O$7,$N$7,IF(inventory[[#This Row],[c Units %]]&lt;=$O$8,$N$8,$N$9))</f>
        <v>C</v>
      </c>
    </row>
    <row r="949" spans="2:12" x14ac:dyDescent="0.25">
      <c r="B949" s="1">
        <v>943</v>
      </c>
      <c r="C949" t="s">
        <v>943</v>
      </c>
      <c r="D949" s="2">
        <v>13.3</v>
      </c>
      <c r="E949" s="15">
        <v>20</v>
      </c>
      <c r="F949" s="14">
        <f>inventory[[#This Row],[Unit Cost]]*inventory[[#This Row],['# Units]]</f>
        <v>266</v>
      </c>
      <c r="G949" s="8">
        <f>_xlfn.RANK.EQ(inventory[[#This Row],[Total Cost]],inventory[Total Cost],0)</f>
        <v>908</v>
      </c>
      <c r="H949" s="8">
        <f>SUMIFS(inventory['# Units],inventory[Rank],"&lt;="&amp;inventory[[#This Row],['#]])</f>
        <v>24856</v>
      </c>
      <c r="I949" s="9">
        <f>inventory[[#This Row],[c Units]]/MAX(inventory[c Units])</f>
        <v>0.3017310446963995</v>
      </c>
      <c r="J949" s="10">
        <f>SUMIFS(inventory[Total Cost],inventory[Rank],"&lt;="&amp;inventory[[#This Row],['#]])</f>
        <v>2506471.7999999975</v>
      </c>
      <c r="K949" s="9">
        <f>inventory[[#This Row],[c Cost]]/MAX(inventory[c Cost])</f>
        <v>0.94680107955801995</v>
      </c>
      <c r="L949" s="11" t="str">
        <f>IF(inventory[[#This Row],[c Units %]]&lt;=$O$7,$N$7,IF(inventory[[#This Row],[c Units %]]&lt;=$O$8,$N$8,$N$9))</f>
        <v>C</v>
      </c>
    </row>
    <row r="950" spans="2:12" x14ac:dyDescent="0.25">
      <c r="B950" s="1">
        <v>944</v>
      </c>
      <c r="C950" t="s">
        <v>944</v>
      </c>
      <c r="D950" s="2">
        <v>14.2</v>
      </c>
      <c r="E950" s="15">
        <v>15</v>
      </c>
      <c r="F950" s="14">
        <f>inventory[[#This Row],[Unit Cost]]*inventory[[#This Row],['# Units]]</f>
        <v>213</v>
      </c>
      <c r="G950" s="8">
        <f>_xlfn.RANK.EQ(inventory[[#This Row],[Total Cost]],inventory[Total Cost],0)</f>
        <v>1008</v>
      </c>
      <c r="H950" s="8">
        <f>SUMIFS(inventory['# Units],inventory[Rank],"&lt;="&amp;inventory[[#This Row],['#]])</f>
        <v>24886</v>
      </c>
      <c r="I950" s="9">
        <f>inventory[[#This Row],[c Units]]/MAX(inventory[c Units])</f>
        <v>0.30209521959746533</v>
      </c>
      <c r="J950" s="10">
        <f>SUMIFS(inventory[Total Cost],inventory[Rank],"&lt;="&amp;inventory[[#This Row],['#]])</f>
        <v>2506717.7999999975</v>
      </c>
      <c r="K950" s="9">
        <f>inventory[[#This Row],[c Cost]]/MAX(inventory[c Cost])</f>
        <v>0.94689400422829595</v>
      </c>
      <c r="L950" s="11" t="str">
        <f>IF(inventory[[#This Row],[c Units %]]&lt;=$O$7,$N$7,IF(inventory[[#This Row],[c Units %]]&lt;=$O$8,$N$8,$N$9))</f>
        <v>C</v>
      </c>
    </row>
    <row r="951" spans="2:12" x14ac:dyDescent="0.25">
      <c r="B951" s="1">
        <v>945</v>
      </c>
      <c r="C951" t="s">
        <v>945</v>
      </c>
      <c r="D951" s="2">
        <v>14.5</v>
      </c>
      <c r="E951" s="15">
        <v>13</v>
      </c>
      <c r="F951" s="14">
        <f>inventory[[#This Row],[Unit Cost]]*inventory[[#This Row],['# Units]]</f>
        <v>188.5</v>
      </c>
      <c r="G951" s="8">
        <f>_xlfn.RANK.EQ(inventory[[#This Row],[Total Cost]],inventory[Total Cost],0)</f>
        <v>1051</v>
      </c>
      <c r="H951" s="8">
        <f>SUMIFS(inventory['# Units],inventory[Rank],"&lt;="&amp;inventory[[#This Row],['#]])</f>
        <v>24899</v>
      </c>
      <c r="I951" s="9">
        <f>inventory[[#This Row],[c Units]]/MAX(inventory[c Units])</f>
        <v>0.30225302872126053</v>
      </c>
      <c r="J951" s="10">
        <f>SUMIFS(inventory[Total Cost],inventory[Rank],"&lt;="&amp;inventory[[#This Row],['#]])</f>
        <v>2506963.4999999977</v>
      </c>
      <c r="K951" s="9">
        <f>inventory[[#This Row],[c Cost]]/MAX(inventory[c Cost])</f>
        <v>0.94698681557580355</v>
      </c>
      <c r="L951" s="11" t="str">
        <f>IF(inventory[[#This Row],[c Units %]]&lt;=$O$7,$N$7,IF(inventory[[#This Row],[c Units %]]&lt;=$O$8,$N$8,$N$9))</f>
        <v>C</v>
      </c>
    </row>
    <row r="952" spans="2:12" x14ac:dyDescent="0.25">
      <c r="B952" s="1">
        <v>946</v>
      </c>
      <c r="C952" t="s">
        <v>946</v>
      </c>
      <c r="D952" s="2">
        <v>9.6</v>
      </c>
      <c r="E952" s="15">
        <v>5</v>
      </c>
      <c r="F952" s="14">
        <f>inventory[[#This Row],[Unit Cost]]*inventory[[#This Row],['# Units]]</f>
        <v>48</v>
      </c>
      <c r="G952" s="8">
        <f>_xlfn.RANK.EQ(inventory[[#This Row],[Total Cost]],inventory[Total Cost],0)</f>
        <v>1882</v>
      </c>
      <c r="H952" s="8">
        <f>SUMIFS(inventory['# Units],inventory[Rank],"&lt;="&amp;inventory[[#This Row],['#]])</f>
        <v>24942</v>
      </c>
      <c r="I952" s="9">
        <f>inventory[[#This Row],[c Units]]/MAX(inventory[c Units])</f>
        <v>0.30277501274612156</v>
      </c>
      <c r="J952" s="10">
        <f>SUMIFS(inventory[Total Cost],inventory[Rank],"&lt;="&amp;inventory[[#This Row],['#]])</f>
        <v>2507208.5999999978</v>
      </c>
      <c r="K952" s="9">
        <f>inventory[[#This Row],[c Cost]]/MAX(inventory[c Cost])</f>
        <v>0.94707940027777371</v>
      </c>
      <c r="L952" s="11" t="str">
        <f>IF(inventory[[#This Row],[c Units %]]&lt;=$O$7,$N$7,IF(inventory[[#This Row],[c Units %]]&lt;=$O$8,$N$8,$N$9))</f>
        <v>C</v>
      </c>
    </row>
    <row r="953" spans="2:12" x14ac:dyDescent="0.25">
      <c r="B953" s="1">
        <v>947</v>
      </c>
      <c r="C953" t="s">
        <v>947</v>
      </c>
      <c r="D953" s="2">
        <v>11.8</v>
      </c>
      <c r="E953" s="15">
        <v>10</v>
      </c>
      <c r="F953" s="14">
        <f>inventory[[#This Row],[Unit Cost]]*inventory[[#This Row],['# Units]]</f>
        <v>118</v>
      </c>
      <c r="G953" s="8">
        <f>_xlfn.RANK.EQ(inventory[[#This Row],[Total Cost]],inventory[Total Cost],0)</f>
        <v>1255</v>
      </c>
      <c r="H953" s="8">
        <f>SUMIFS(inventory['# Units],inventory[Rank],"&lt;="&amp;inventory[[#This Row],['#]])</f>
        <v>24980</v>
      </c>
      <c r="I953" s="9">
        <f>inventory[[#This Row],[c Units]]/MAX(inventory[c Units])</f>
        <v>0.30323630095413823</v>
      </c>
      <c r="J953" s="10">
        <f>SUMIFS(inventory[Total Cost],inventory[Rank],"&lt;="&amp;inventory[[#This Row],['#]])</f>
        <v>2507451.799999998</v>
      </c>
      <c r="K953" s="9">
        <f>inventory[[#This Row],[c Cost]]/MAX(inventory[c Cost])</f>
        <v>0.94717126726887602</v>
      </c>
      <c r="L953" s="11" t="str">
        <f>IF(inventory[[#This Row],[c Units %]]&lt;=$O$7,$N$7,IF(inventory[[#This Row],[c Units %]]&lt;=$O$8,$N$8,$N$9))</f>
        <v>C</v>
      </c>
    </row>
    <row r="954" spans="2:12" x14ac:dyDescent="0.25">
      <c r="B954" s="1">
        <v>948</v>
      </c>
      <c r="C954" t="s">
        <v>948</v>
      </c>
      <c r="D954" s="2">
        <v>9.5</v>
      </c>
      <c r="E954" s="15">
        <v>2</v>
      </c>
      <c r="F954" s="14">
        <f>inventory[[#This Row],[Unit Cost]]*inventory[[#This Row],['# Units]]</f>
        <v>19</v>
      </c>
      <c r="G954" s="8">
        <f>_xlfn.RANK.EQ(inventory[[#This Row],[Total Cost]],inventory[Total Cost],0)</f>
        <v>2748</v>
      </c>
      <c r="H954" s="8">
        <f>SUMIFS(inventory['# Units],inventory[Rank],"&lt;="&amp;inventory[[#This Row],['#]])</f>
        <v>24988</v>
      </c>
      <c r="I954" s="9">
        <f>inventory[[#This Row],[c Units]]/MAX(inventory[c Units])</f>
        <v>0.30333341426108912</v>
      </c>
      <c r="J954" s="10">
        <f>SUMIFS(inventory[Total Cost],inventory[Rank],"&lt;="&amp;inventory[[#This Row],['#]])</f>
        <v>2507694.1999999979</v>
      </c>
      <c r="K954" s="9">
        <f>inventory[[#This Row],[c Cost]]/MAX(inventory[c Cost])</f>
        <v>0.94726283206592843</v>
      </c>
      <c r="L954" s="11" t="str">
        <f>IF(inventory[[#This Row],[c Units %]]&lt;=$O$7,$N$7,IF(inventory[[#This Row],[c Units %]]&lt;=$O$8,$N$8,$N$9))</f>
        <v>C</v>
      </c>
    </row>
    <row r="955" spans="2:12" x14ac:dyDescent="0.25">
      <c r="B955" s="1">
        <v>949</v>
      </c>
      <c r="C955" t="s">
        <v>949</v>
      </c>
      <c r="D955" s="2">
        <v>14.4</v>
      </c>
      <c r="E955" s="15">
        <v>13</v>
      </c>
      <c r="F955" s="14">
        <f>inventory[[#This Row],[Unit Cost]]*inventory[[#This Row],['# Units]]</f>
        <v>187.20000000000002</v>
      </c>
      <c r="G955" s="8">
        <f>_xlfn.RANK.EQ(inventory[[#This Row],[Total Cost]],inventory[Total Cost],0)</f>
        <v>1053</v>
      </c>
      <c r="H955" s="8">
        <f>SUMIFS(inventory['# Units],inventory[Rank],"&lt;="&amp;inventory[[#This Row],['#]])</f>
        <v>24993</v>
      </c>
      <c r="I955" s="9">
        <f>inventory[[#This Row],[c Units]]/MAX(inventory[c Units])</f>
        <v>0.30339411007793343</v>
      </c>
      <c r="J955" s="10">
        <f>SUMIFS(inventory[Total Cost],inventory[Rank],"&lt;="&amp;inventory[[#This Row],['#]])</f>
        <v>2507936.1999999979</v>
      </c>
      <c r="K955" s="9">
        <f>inventory[[#This Row],[c Cost]]/MAX(inventory[c Cost])</f>
        <v>0.94735424576595617</v>
      </c>
      <c r="L955" s="11" t="str">
        <f>IF(inventory[[#This Row],[c Units %]]&lt;=$O$7,$N$7,IF(inventory[[#This Row],[c Units %]]&lt;=$O$8,$N$8,$N$9))</f>
        <v>C</v>
      </c>
    </row>
    <row r="956" spans="2:12" x14ac:dyDescent="0.25">
      <c r="B956" s="1">
        <v>950</v>
      </c>
      <c r="C956" t="s">
        <v>950</v>
      </c>
      <c r="D956" s="2">
        <v>14.6</v>
      </c>
      <c r="E956" s="15">
        <v>11</v>
      </c>
      <c r="F956" s="14">
        <f>inventory[[#This Row],[Unit Cost]]*inventory[[#This Row],['# Units]]</f>
        <v>160.6</v>
      </c>
      <c r="G956" s="8">
        <f>_xlfn.RANK.EQ(inventory[[#This Row],[Total Cost]],inventory[Total Cost],0)</f>
        <v>1111</v>
      </c>
      <c r="H956" s="8">
        <f>SUMIFS(inventory['# Units],inventory[Rank],"&lt;="&amp;inventory[[#This Row],['#]])</f>
        <v>25006</v>
      </c>
      <c r="I956" s="9">
        <f>inventory[[#This Row],[c Units]]/MAX(inventory[c Units])</f>
        <v>0.30355191920172864</v>
      </c>
      <c r="J956" s="10">
        <f>SUMIFS(inventory[Total Cost],inventory[Rank],"&lt;="&amp;inventory[[#This Row],['#]])</f>
        <v>2508177.9999999977</v>
      </c>
      <c r="K956" s="9">
        <f>inventory[[#This Row],[c Cost]]/MAX(inventory[c Cost])</f>
        <v>0.94744558391747136</v>
      </c>
      <c r="L956" s="11" t="str">
        <f>IF(inventory[[#This Row],[c Units %]]&lt;=$O$7,$N$7,IF(inventory[[#This Row],[c Units %]]&lt;=$O$8,$N$8,$N$9))</f>
        <v>C</v>
      </c>
    </row>
    <row r="957" spans="2:12" x14ac:dyDescent="0.25">
      <c r="B957" s="1">
        <v>951</v>
      </c>
      <c r="C957" t="s">
        <v>951</v>
      </c>
      <c r="D957" s="2">
        <v>13.4</v>
      </c>
      <c r="E957" s="15">
        <v>15</v>
      </c>
      <c r="F957" s="14">
        <f>inventory[[#This Row],[Unit Cost]]*inventory[[#This Row],['# Units]]</f>
        <v>201</v>
      </c>
      <c r="G957" s="8">
        <f>_xlfn.RANK.EQ(inventory[[#This Row],[Total Cost]],inventory[Total Cost],0)</f>
        <v>1025</v>
      </c>
      <c r="H957" s="8">
        <f>SUMIFS(inventory['# Units],inventory[Rank],"&lt;="&amp;inventory[[#This Row],['#]])</f>
        <v>25018</v>
      </c>
      <c r="I957" s="9">
        <f>inventory[[#This Row],[c Units]]/MAX(inventory[c Units])</f>
        <v>0.30369758916215495</v>
      </c>
      <c r="J957" s="10">
        <f>SUMIFS(inventory[Total Cost],inventory[Rank],"&lt;="&amp;inventory[[#This Row],['#]])</f>
        <v>2508419.1999999979</v>
      </c>
      <c r="K957" s="9">
        <f>inventory[[#This Row],[c Cost]]/MAX(inventory[c Cost])</f>
        <v>0.94753669542344943</v>
      </c>
      <c r="L957" s="11" t="str">
        <f>IF(inventory[[#This Row],[c Units %]]&lt;=$O$7,$N$7,IF(inventory[[#This Row],[c Units %]]&lt;=$O$8,$N$8,$N$9))</f>
        <v>C</v>
      </c>
    </row>
    <row r="958" spans="2:12" x14ac:dyDescent="0.25">
      <c r="B958" s="1">
        <v>952</v>
      </c>
      <c r="C958" t="s">
        <v>952</v>
      </c>
      <c r="D958" s="2">
        <v>12.4</v>
      </c>
      <c r="E958" s="15">
        <v>6</v>
      </c>
      <c r="F958" s="14">
        <f>inventory[[#This Row],[Unit Cost]]*inventory[[#This Row],['# Units]]</f>
        <v>74.400000000000006</v>
      </c>
      <c r="G958" s="8">
        <f>_xlfn.RANK.EQ(inventory[[#This Row],[Total Cost]],inventory[Total Cost],0)</f>
        <v>1531</v>
      </c>
      <c r="H958" s="8">
        <f>SUMIFS(inventory['# Units],inventory[Rank],"&lt;="&amp;inventory[[#This Row],['#]])</f>
        <v>25030</v>
      </c>
      <c r="I958" s="9">
        <f>inventory[[#This Row],[c Units]]/MAX(inventory[c Units])</f>
        <v>0.30384325912258126</v>
      </c>
      <c r="J958" s="10">
        <f>SUMIFS(inventory[Total Cost],inventory[Rank],"&lt;="&amp;inventory[[#This Row],['#]])</f>
        <v>2508659.1999999979</v>
      </c>
      <c r="K958" s="9">
        <f>inventory[[#This Row],[c Cost]]/MAX(inventory[c Cost])</f>
        <v>0.94762735363835293</v>
      </c>
      <c r="L958" s="11" t="str">
        <f>IF(inventory[[#This Row],[c Units %]]&lt;=$O$7,$N$7,IF(inventory[[#This Row],[c Units %]]&lt;=$O$8,$N$8,$N$9))</f>
        <v>C</v>
      </c>
    </row>
    <row r="959" spans="2:12" x14ac:dyDescent="0.25">
      <c r="B959" s="1">
        <v>953</v>
      </c>
      <c r="C959" t="s">
        <v>953</v>
      </c>
      <c r="D959" s="2">
        <v>13.8</v>
      </c>
      <c r="E959" s="15">
        <v>10</v>
      </c>
      <c r="F959" s="14">
        <f>inventory[[#This Row],[Unit Cost]]*inventory[[#This Row],['# Units]]</f>
        <v>138</v>
      </c>
      <c r="G959" s="8">
        <f>_xlfn.RANK.EQ(inventory[[#This Row],[Total Cost]],inventory[Total Cost],0)</f>
        <v>1178</v>
      </c>
      <c r="H959" s="8">
        <f>SUMIFS(inventory['# Units],inventory[Rank],"&lt;="&amp;inventory[[#This Row],['#]])</f>
        <v>25052</v>
      </c>
      <c r="I959" s="9">
        <f>inventory[[#This Row],[c Units]]/MAX(inventory[c Units])</f>
        <v>0.30411032071669619</v>
      </c>
      <c r="J959" s="10">
        <f>SUMIFS(inventory[Total Cost],inventory[Rank],"&lt;="&amp;inventory[[#This Row],['#]])</f>
        <v>2508898.9999999977</v>
      </c>
      <c r="K959" s="9">
        <f>inventory[[#This Row],[c Cost]]/MAX(inventory[c Cost])</f>
        <v>0.94771793630474388</v>
      </c>
      <c r="L959" s="11" t="str">
        <f>IF(inventory[[#This Row],[c Units %]]&lt;=$O$7,$N$7,IF(inventory[[#This Row],[c Units %]]&lt;=$O$8,$N$8,$N$9))</f>
        <v>C</v>
      </c>
    </row>
    <row r="960" spans="2:12" x14ac:dyDescent="0.25">
      <c r="B960" s="1">
        <v>954</v>
      </c>
      <c r="C960" t="s">
        <v>954</v>
      </c>
      <c r="D960" s="2">
        <v>14.1</v>
      </c>
      <c r="E960" s="15">
        <v>17</v>
      </c>
      <c r="F960" s="14">
        <f>inventory[[#This Row],[Unit Cost]]*inventory[[#This Row],['# Units]]</f>
        <v>239.7</v>
      </c>
      <c r="G960" s="8">
        <f>_xlfn.RANK.EQ(inventory[[#This Row],[Total Cost]],inventory[Total Cost],0)</f>
        <v>954</v>
      </c>
      <c r="H960" s="8">
        <f>SUMIFS(inventory['# Units],inventory[Rank],"&lt;="&amp;inventory[[#This Row],['#]])</f>
        <v>25069</v>
      </c>
      <c r="I960" s="9">
        <f>inventory[[#This Row],[c Units]]/MAX(inventory[c Units])</f>
        <v>0.30431668649396681</v>
      </c>
      <c r="J960" s="10">
        <f>SUMIFS(inventory[Total Cost],inventory[Rank],"&lt;="&amp;inventory[[#This Row],['#]])</f>
        <v>2509138.6999999979</v>
      </c>
      <c r="K960" s="9">
        <f>inventory[[#This Row],[c Cost]]/MAX(inventory[c Cost])</f>
        <v>0.94780848119687888</v>
      </c>
      <c r="L960" s="11" t="str">
        <f>IF(inventory[[#This Row],[c Units %]]&lt;=$O$7,$N$7,IF(inventory[[#This Row],[c Units %]]&lt;=$O$8,$N$8,$N$9))</f>
        <v>C</v>
      </c>
    </row>
    <row r="961" spans="2:12" x14ac:dyDescent="0.25">
      <c r="B961" s="1">
        <v>955</v>
      </c>
      <c r="C961" t="s">
        <v>955</v>
      </c>
      <c r="D961" s="2">
        <v>12.4</v>
      </c>
      <c r="E961" s="15">
        <v>15</v>
      </c>
      <c r="F961" s="14">
        <f>inventory[[#This Row],[Unit Cost]]*inventory[[#This Row],['# Units]]</f>
        <v>186</v>
      </c>
      <c r="G961" s="8">
        <f>_xlfn.RANK.EQ(inventory[[#This Row],[Total Cost]],inventory[Total Cost],0)</f>
        <v>1056</v>
      </c>
      <c r="H961" s="8">
        <f>SUMIFS(inventory['# Units],inventory[Rank],"&lt;="&amp;inventory[[#This Row],['#]])</f>
        <v>25074</v>
      </c>
      <c r="I961" s="9">
        <f>inventory[[#This Row],[c Units]]/MAX(inventory[c Units])</f>
        <v>0.30437738231081113</v>
      </c>
      <c r="J961" s="10">
        <f>SUMIFS(inventory[Total Cost],inventory[Rank],"&lt;="&amp;inventory[[#This Row],['#]])</f>
        <v>2509378.1999999979</v>
      </c>
      <c r="K961" s="9">
        <f>inventory[[#This Row],[c Cost]]/MAX(inventory[c Cost])</f>
        <v>0.94789895054050122</v>
      </c>
      <c r="L961" s="11" t="str">
        <f>IF(inventory[[#This Row],[c Units %]]&lt;=$O$7,$N$7,IF(inventory[[#This Row],[c Units %]]&lt;=$O$8,$N$8,$N$9))</f>
        <v>C</v>
      </c>
    </row>
    <row r="962" spans="2:12" x14ac:dyDescent="0.25">
      <c r="B962" s="1">
        <v>956</v>
      </c>
      <c r="C962" t="s">
        <v>956</v>
      </c>
      <c r="D962" s="2">
        <v>14.1</v>
      </c>
      <c r="E962" s="15">
        <v>42</v>
      </c>
      <c r="F962" s="14">
        <f>inventory[[#This Row],[Unit Cost]]*inventory[[#This Row],['# Units]]</f>
        <v>592.19999999999993</v>
      </c>
      <c r="G962" s="8">
        <f>_xlfn.RANK.EQ(inventory[[#This Row],[Total Cost]],inventory[Total Cost],0)</f>
        <v>603</v>
      </c>
      <c r="H962" s="8">
        <f>SUMIFS(inventory['# Units],inventory[Rank],"&lt;="&amp;inventory[[#This Row],['#]])</f>
        <v>25104</v>
      </c>
      <c r="I962" s="9">
        <f>inventory[[#This Row],[c Units]]/MAX(inventory[c Units])</f>
        <v>0.30474155721187696</v>
      </c>
      <c r="J962" s="10">
        <f>SUMIFS(inventory[Total Cost],inventory[Rank],"&lt;="&amp;inventory[[#This Row],['#]])</f>
        <v>2509855.1999999979</v>
      </c>
      <c r="K962" s="9">
        <f>inventory[[#This Row],[c Cost]]/MAX(inventory[c Cost])</f>
        <v>0.94807913374262198</v>
      </c>
      <c r="L962" s="11" t="str">
        <f>IF(inventory[[#This Row],[c Units %]]&lt;=$O$7,$N$7,IF(inventory[[#This Row],[c Units %]]&lt;=$O$8,$N$8,$N$9))</f>
        <v>C</v>
      </c>
    </row>
    <row r="963" spans="2:12" x14ac:dyDescent="0.25">
      <c r="B963" s="1">
        <v>957</v>
      </c>
      <c r="C963" t="s">
        <v>957</v>
      </c>
      <c r="D963" s="2">
        <v>12.7</v>
      </c>
      <c r="E963" s="15">
        <v>13</v>
      </c>
      <c r="F963" s="14">
        <f>inventory[[#This Row],[Unit Cost]]*inventory[[#This Row],['# Units]]</f>
        <v>165.1</v>
      </c>
      <c r="G963" s="8">
        <f>_xlfn.RANK.EQ(inventory[[#This Row],[Total Cost]],inventory[Total Cost],0)</f>
        <v>1100</v>
      </c>
      <c r="H963" s="8">
        <f>SUMIFS(inventory['# Units],inventory[Rank],"&lt;="&amp;inventory[[#This Row],['#]])</f>
        <v>25104</v>
      </c>
      <c r="I963" s="9">
        <f>inventory[[#This Row],[c Units]]/MAX(inventory[c Units])</f>
        <v>0.30474155721187696</v>
      </c>
      <c r="J963" s="10">
        <f>SUMIFS(inventory[Total Cost],inventory[Rank],"&lt;="&amp;inventory[[#This Row],['#]])</f>
        <v>2509855.1999999979</v>
      </c>
      <c r="K963" s="9">
        <f>inventory[[#This Row],[c Cost]]/MAX(inventory[c Cost])</f>
        <v>0.94807913374262198</v>
      </c>
      <c r="L963" s="11" t="str">
        <f>IF(inventory[[#This Row],[c Units %]]&lt;=$O$7,$N$7,IF(inventory[[#This Row],[c Units %]]&lt;=$O$8,$N$8,$N$9))</f>
        <v>C</v>
      </c>
    </row>
    <row r="964" spans="2:12" x14ac:dyDescent="0.25">
      <c r="B964" s="1">
        <v>958</v>
      </c>
      <c r="C964" t="s">
        <v>958</v>
      </c>
      <c r="D964" s="2">
        <v>14.4</v>
      </c>
      <c r="E964" s="15">
        <v>11</v>
      </c>
      <c r="F964" s="14">
        <f>inventory[[#This Row],[Unit Cost]]*inventory[[#This Row],['# Units]]</f>
        <v>158.4</v>
      </c>
      <c r="G964" s="8">
        <f>_xlfn.RANK.EQ(inventory[[#This Row],[Total Cost]],inventory[Total Cost],0)</f>
        <v>1116</v>
      </c>
      <c r="H964" s="8">
        <f>SUMIFS(inventory['# Units],inventory[Rank],"&lt;="&amp;inventory[[#This Row],['#]])</f>
        <v>25138</v>
      </c>
      <c r="I964" s="9">
        <f>inventory[[#This Row],[c Units]]/MAX(inventory[c Units])</f>
        <v>0.3051542887664182</v>
      </c>
      <c r="J964" s="10">
        <f>SUMIFS(inventory[Total Cost],inventory[Rank],"&lt;="&amp;inventory[[#This Row],['#]])</f>
        <v>2510093.1999999979</v>
      </c>
      <c r="K964" s="9">
        <f>inventory[[#This Row],[c Cost]]/MAX(inventory[c Cost])</f>
        <v>0.94816903647240125</v>
      </c>
      <c r="L964" s="11" t="str">
        <f>IF(inventory[[#This Row],[c Units %]]&lt;=$O$7,$N$7,IF(inventory[[#This Row],[c Units %]]&lt;=$O$8,$N$8,$N$9))</f>
        <v>C</v>
      </c>
    </row>
    <row r="965" spans="2:12" x14ac:dyDescent="0.25">
      <c r="B965" s="1">
        <v>959</v>
      </c>
      <c r="C965" t="s">
        <v>959</v>
      </c>
      <c r="D965" s="2">
        <v>14.3</v>
      </c>
      <c r="E965" s="15">
        <v>22</v>
      </c>
      <c r="F965" s="14">
        <f>inventory[[#This Row],[Unit Cost]]*inventory[[#This Row],['# Units]]</f>
        <v>314.60000000000002</v>
      </c>
      <c r="G965" s="8">
        <f>_xlfn.RANK.EQ(inventory[[#This Row],[Total Cost]],inventory[Total Cost],0)</f>
        <v>836</v>
      </c>
      <c r="H965" s="8">
        <f>SUMIFS(inventory['# Units],inventory[Rank],"&lt;="&amp;inventory[[#This Row],['#]])</f>
        <v>25199</v>
      </c>
      <c r="I965" s="9">
        <f>inventory[[#This Row],[c Units]]/MAX(inventory[c Units])</f>
        <v>0.3058947777319187</v>
      </c>
      <c r="J965" s="10">
        <f>SUMIFS(inventory[Total Cost],inventory[Rank],"&lt;="&amp;inventory[[#This Row],['#]])</f>
        <v>2510331.0999999978</v>
      </c>
      <c r="K965" s="9">
        <f>inventory[[#This Row],[c Cost]]/MAX(inventory[c Cost])</f>
        <v>0.94825890142792424</v>
      </c>
      <c r="L965" s="11" t="str">
        <f>IF(inventory[[#This Row],[c Units %]]&lt;=$O$7,$N$7,IF(inventory[[#This Row],[c Units %]]&lt;=$O$8,$N$8,$N$9))</f>
        <v>C</v>
      </c>
    </row>
    <row r="966" spans="2:12" x14ac:dyDescent="0.25">
      <c r="B966" s="1">
        <v>960</v>
      </c>
      <c r="C966" t="s">
        <v>960</v>
      </c>
      <c r="D966" s="2">
        <v>14</v>
      </c>
      <c r="E966" s="15">
        <v>24</v>
      </c>
      <c r="F966" s="14">
        <f>inventory[[#This Row],[Unit Cost]]*inventory[[#This Row],['# Units]]</f>
        <v>336</v>
      </c>
      <c r="G966" s="8">
        <f>_xlfn.RANK.EQ(inventory[[#This Row],[Total Cost]],inventory[Total Cost],0)</f>
        <v>807</v>
      </c>
      <c r="H966" s="8">
        <f>SUMIFS(inventory['# Units],inventory[Rank],"&lt;="&amp;inventory[[#This Row],['#]])</f>
        <v>25221</v>
      </c>
      <c r="I966" s="9">
        <f>inventory[[#This Row],[c Units]]/MAX(inventory[c Units])</f>
        <v>0.30616183932603364</v>
      </c>
      <c r="J966" s="10">
        <f>SUMIFS(inventory[Total Cost],inventory[Rank],"&lt;="&amp;inventory[[#This Row],['#]])</f>
        <v>2510568.6999999979</v>
      </c>
      <c r="K966" s="9">
        <f>inventory[[#This Row],[c Cost]]/MAX(inventory[c Cost])</f>
        <v>0.94834865306067873</v>
      </c>
      <c r="L966" s="11" t="str">
        <f>IF(inventory[[#This Row],[c Units %]]&lt;=$O$7,$N$7,IF(inventory[[#This Row],[c Units %]]&lt;=$O$8,$N$8,$N$9))</f>
        <v>C</v>
      </c>
    </row>
    <row r="967" spans="2:12" x14ac:dyDescent="0.25">
      <c r="B967" s="1">
        <v>961</v>
      </c>
      <c r="C967" t="s">
        <v>961</v>
      </c>
      <c r="D967" s="2">
        <v>13.6</v>
      </c>
      <c r="E967" s="15">
        <v>12</v>
      </c>
      <c r="F967" s="14">
        <f>inventory[[#This Row],[Unit Cost]]*inventory[[#This Row],['# Units]]</f>
        <v>163.19999999999999</v>
      </c>
      <c r="G967" s="8">
        <f>_xlfn.RANK.EQ(inventory[[#This Row],[Total Cost]],inventory[Total Cost],0)</f>
        <v>1104</v>
      </c>
      <c r="H967" s="8">
        <f>SUMIFS(inventory['# Units],inventory[Rank],"&lt;="&amp;inventory[[#This Row],['#]])</f>
        <v>25239</v>
      </c>
      <c r="I967" s="9">
        <f>inventory[[#This Row],[c Units]]/MAX(inventory[c Units])</f>
        <v>0.30638034426667315</v>
      </c>
      <c r="J967" s="10">
        <f>SUMIFS(inventory[Total Cost],inventory[Rank],"&lt;="&amp;inventory[[#This Row],['#]])</f>
        <v>2510806.299999998</v>
      </c>
      <c r="K967" s="9">
        <f>inventory[[#This Row],[c Cost]]/MAX(inventory[c Cost])</f>
        <v>0.94843840469343321</v>
      </c>
      <c r="L967" s="11" t="str">
        <f>IF(inventory[[#This Row],[c Units %]]&lt;=$O$7,$N$7,IF(inventory[[#This Row],[c Units %]]&lt;=$O$8,$N$8,$N$9))</f>
        <v>C</v>
      </c>
    </row>
    <row r="968" spans="2:12" x14ac:dyDescent="0.25">
      <c r="B968" s="1">
        <v>962</v>
      </c>
      <c r="C968" t="s">
        <v>962</v>
      </c>
      <c r="D968" s="2">
        <v>10.7</v>
      </c>
      <c r="E968" s="15">
        <v>7</v>
      </c>
      <c r="F968" s="14">
        <f>inventory[[#This Row],[Unit Cost]]*inventory[[#This Row],['# Units]]</f>
        <v>74.899999999999991</v>
      </c>
      <c r="G968" s="8">
        <f>_xlfn.RANK.EQ(inventory[[#This Row],[Total Cost]],inventory[Total Cost],0)</f>
        <v>1530</v>
      </c>
      <c r="H968" s="8">
        <f>SUMIFS(inventory['# Units],inventory[Rank],"&lt;="&amp;inventory[[#This Row],['#]])</f>
        <v>25244</v>
      </c>
      <c r="I968" s="9">
        <f>inventory[[#This Row],[c Units]]/MAX(inventory[c Units])</f>
        <v>0.30644104008351747</v>
      </c>
      <c r="J968" s="10">
        <f>SUMIFS(inventory[Total Cost],inventory[Rank],"&lt;="&amp;inventory[[#This Row],['#]])</f>
        <v>2511043.799999998</v>
      </c>
      <c r="K968" s="9">
        <f>inventory[[#This Row],[c Cost]]/MAX(inventory[c Cost])</f>
        <v>0.94852811855193153</v>
      </c>
      <c r="L968" s="11" t="str">
        <f>IF(inventory[[#This Row],[c Units %]]&lt;=$O$7,$N$7,IF(inventory[[#This Row],[c Units %]]&lt;=$O$8,$N$8,$N$9))</f>
        <v>C</v>
      </c>
    </row>
    <row r="969" spans="2:12" x14ac:dyDescent="0.25">
      <c r="B969" s="1">
        <v>963</v>
      </c>
      <c r="C969" t="s">
        <v>963</v>
      </c>
      <c r="D969" s="2">
        <v>13.9</v>
      </c>
      <c r="E969" s="15">
        <v>22</v>
      </c>
      <c r="F969" s="14">
        <f>inventory[[#This Row],[Unit Cost]]*inventory[[#This Row],['# Units]]</f>
        <v>305.8</v>
      </c>
      <c r="G969" s="8">
        <f>_xlfn.RANK.EQ(inventory[[#This Row],[Total Cost]],inventory[Total Cost],0)</f>
        <v>848</v>
      </c>
      <c r="H969" s="8">
        <f>SUMIFS(inventory['# Units],inventory[Rank],"&lt;="&amp;inventory[[#This Row],['#]])</f>
        <v>25253</v>
      </c>
      <c r="I969" s="9">
        <f>inventory[[#This Row],[c Units]]/MAX(inventory[c Units])</f>
        <v>0.3065502925538372</v>
      </c>
      <c r="J969" s="10">
        <f>SUMIFS(inventory[Total Cost],inventory[Rank],"&lt;="&amp;inventory[[#This Row],['#]])</f>
        <v>2511280.4999999981</v>
      </c>
      <c r="K969" s="9">
        <f>inventory[[#This Row],[c Cost]]/MAX(inventory[c Cost])</f>
        <v>0.94861753021638007</v>
      </c>
      <c r="L969" s="11" t="str">
        <f>IF(inventory[[#This Row],[c Units %]]&lt;=$O$7,$N$7,IF(inventory[[#This Row],[c Units %]]&lt;=$O$8,$N$8,$N$9))</f>
        <v>C</v>
      </c>
    </row>
    <row r="970" spans="2:12" x14ac:dyDescent="0.25">
      <c r="B970" s="1">
        <v>964</v>
      </c>
      <c r="C970" t="s">
        <v>964</v>
      </c>
      <c r="D970" s="2">
        <v>13.8</v>
      </c>
      <c r="E970" s="15">
        <v>19</v>
      </c>
      <c r="F970" s="14">
        <f>inventory[[#This Row],[Unit Cost]]*inventory[[#This Row],['# Units]]</f>
        <v>262.2</v>
      </c>
      <c r="G970" s="8">
        <f>_xlfn.RANK.EQ(inventory[[#This Row],[Total Cost]],inventory[Total Cost],0)</f>
        <v>918</v>
      </c>
      <c r="H970" s="8">
        <f>SUMIFS(inventory['# Units],inventory[Rank],"&lt;="&amp;inventory[[#This Row],['#]])</f>
        <v>25271</v>
      </c>
      <c r="I970" s="9">
        <f>inventory[[#This Row],[c Units]]/MAX(inventory[c Units])</f>
        <v>0.30676879749447666</v>
      </c>
      <c r="J970" s="10">
        <f>SUMIFS(inventory[Total Cost],inventory[Rank],"&lt;="&amp;inventory[[#This Row],['#]])</f>
        <v>2511516.299999998</v>
      </c>
      <c r="K970" s="9">
        <f>inventory[[#This Row],[c Cost]]/MAX(inventory[c Cost])</f>
        <v>0.94870660191252276</v>
      </c>
      <c r="L970" s="11" t="str">
        <f>IF(inventory[[#This Row],[c Units %]]&lt;=$O$7,$N$7,IF(inventory[[#This Row],[c Units %]]&lt;=$O$8,$N$8,$N$9))</f>
        <v>C</v>
      </c>
    </row>
    <row r="971" spans="2:12" x14ac:dyDescent="0.25">
      <c r="B971" s="1">
        <v>965</v>
      </c>
      <c r="C971" t="s">
        <v>965</v>
      </c>
      <c r="D971" s="2">
        <v>11.2</v>
      </c>
      <c r="E971" s="15">
        <v>6</v>
      </c>
      <c r="F971" s="14">
        <f>inventory[[#This Row],[Unit Cost]]*inventory[[#This Row],['# Units]]</f>
        <v>67.199999999999989</v>
      </c>
      <c r="G971" s="8">
        <f>_xlfn.RANK.EQ(inventory[[#This Row],[Total Cost]],inventory[Total Cost],0)</f>
        <v>1606</v>
      </c>
      <c r="H971" s="8">
        <f>SUMIFS(inventory['# Units],inventory[Rank],"&lt;="&amp;inventory[[#This Row],['#]])</f>
        <v>25327</v>
      </c>
      <c r="I971" s="9">
        <f>inventory[[#This Row],[c Units]]/MAX(inventory[c Units])</f>
        <v>0.3074485906431329</v>
      </c>
      <c r="J971" s="10">
        <f>SUMIFS(inventory[Total Cost],inventory[Rank],"&lt;="&amp;inventory[[#This Row],['#]])</f>
        <v>2511751.4999999981</v>
      </c>
      <c r="K971" s="9">
        <f>inventory[[#This Row],[c Cost]]/MAX(inventory[c Cost])</f>
        <v>0.94879544696312823</v>
      </c>
      <c r="L971" s="11" t="str">
        <f>IF(inventory[[#This Row],[c Units %]]&lt;=$O$7,$N$7,IF(inventory[[#This Row],[c Units %]]&lt;=$O$8,$N$8,$N$9))</f>
        <v>C</v>
      </c>
    </row>
    <row r="972" spans="2:12" x14ac:dyDescent="0.25">
      <c r="B972" s="1">
        <v>966</v>
      </c>
      <c r="C972" t="s">
        <v>966</v>
      </c>
      <c r="D972" s="2">
        <v>11.6</v>
      </c>
      <c r="E972" s="15">
        <v>18</v>
      </c>
      <c r="F972" s="14">
        <f>inventory[[#This Row],[Unit Cost]]*inventory[[#This Row],['# Units]]</f>
        <v>208.79999999999998</v>
      </c>
      <c r="G972" s="8">
        <f>_xlfn.RANK.EQ(inventory[[#This Row],[Total Cost]],inventory[Total Cost],0)</f>
        <v>1014</v>
      </c>
      <c r="H972" s="8">
        <f>SUMIFS(inventory['# Units],inventory[Rank],"&lt;="&amp;inventory[[#This Row],['#]])</f>
        <v>25344</v>
      </c>
      <c r="I972" s="9">
        <f>inventory[[#This Row],[c Units]]/MAX(inventory[c Units])</f>
        <v>0.30765495642040352</v>
      </c>
      <c r="J972" s="10">
        <f>SUMIFS(inventory[Total Cost],inventory[Rank],"&lt;="&amp;inventory[[#This Row],['#]])</f>
        <v>2511986.0999999982</v>
      </c>
      <c r="K972" s="9">
        <f>inventory[[#This Row],[c Cost]]/MAX(inventory[c Cost])</f>
        <v>0.94888406536819636</v>
      </c>
      <c r="L972" s="11" t="str">
        <f>IF(inventory[[#This Row],[c Units %]]&lt;=$O$7,$N$7,IF(inventory[[#This Row],[c Units %]]&lt;=$O$8,$N$8,$N$9))</f>
        <v>C</v>
      </c>
    </row>
    <row r="973" spans="2:12" x14ac:dyDescent="0.25">
      <c r="B973" s="1">
        <v>967</v>
      </c>
      <c r="C973" t="s">
        <v>967</v>
      </c>
      <c r="D973" s="2">
        <v>12.3</v>
      </c>
      <c r="E973" s="15">
        <v>19</v>
      </c>
      <c r="F973" s="14">
        <f>inventory[[#This Row],[Unit Cost]]*inventory[[#This Row],['# Units]]</f>
        <v>233.70000000000002</v>
      </c>
      <c r="G973" s="8">
        <f>_xlfn.RANK.EQ(inventory[[#This Row],[Total Cost]],inventory[Total Cost],0)</f>
        <v>968</v>
      </c>
      <c r="H973" s="8">
        <f>SUMIFS(inventory['# Units],inventory[Rank],"&lt;="&amp;inventory[[#This Row],['#]])</f>
        <v>25383</v>
      </c>
      <c r="I973" s="9">
        <f>inventory[[#This Row],[c Units]]/MAX(inventory[c Units])</f>
        <v>0.30812838379178908</v>
      </c>
      <c r="J973" s="10">
        <f>SUMIFS(inventory[Total Cost],inventory[Rank],"&lt;="&amp;inventory[[#This Row],['#]])</f>
        <v>2512220.0999999982</v>
      </c>
      <c r="K973" s="9">
        <f>inventory[[#This Row],[c Cost]]/MAX(inventory[c Cost])</f>
        <v>0.94897245712772726</v>
      </c>
      <c r="L973" s="11" t="str">
        <f>IF(inventory[[#This Row],[c Units %]]&lt;=$O$7,$N$7,IF(inventory[[#This Row],[c Units %]]&lt;=$O$8,$N$8,$N$9))</f>
        <v>C</v>
      </c>
    </row>
    <row r="974" spans="2:12" x14ac:dyDescent="0.25">
      <c r="B974" s="1">
        <v>968</v>
      </c>
      <c r="C974" t="s">
        <v>968</v>
      </c>
      <c r="D974" s="2">
        <v>12.6</v>
      </c>
      <c r="E974" s="15">
        <v>14</v>
      </c>
      <c r="F974" s="14">
        <f>inventory[[#This Row],[Unit Cost]]*inventory[[#This Row],['# Units]]</f>
        <v>176.4</v>
      </c>
      <c r="G974" s="8">
        <f>_xlfn.RANK.EQ(inventory[[#This Row],[Total Cost]],inventory[Total Cost],0)</f>
        <v>1074</v>
      </c>
      <c r="H974" s="8">
        <f>SUMIFS(inventory['# Units],inventory[Rank],"&lt;="&amp;inventory[[#This Row],['#]])</f>
        <v>25402</v>
      </c>
      <c r="I974" s="9">
        <f>inventory[[#This Row],[c Units]]/MAX(inventory[c Units])</f>
        <v>0.30835902789579744</v>
      </c>
      <c r="J974" s="10">
        <f>SUMIFS(inventory[Total Cost],inventory[Rank],"&lt;="&amp;inventory[[#This Row],['#]])</f>
        <v>2512453.7999999984</v>
      </c>
      <c r="K974" s="9">
        <f>inventory[[#This Row],[c Cost]]/MAX(inventory[c Cost])</f>
        <v>0.94906073556448967</v>
      </c>
      <c r="L974" s="11" t="str">
        <f>IF(inventory[[#This Row],[c Units %]]&lt;=$O$7,$N$7,IF(inventory[[#This Row],[c Units %]]&lt;=$O$8,$N$8,$N$9))</f>
        <v>C</v>
      </c>
    </row>
    <row r="975" spans="2:12" x14ac:dyDescent="0.25">
      <c r="B975" s="1">
        <v>969</v>
      </c>
      <c r="C975" t="s">
        <v>969</v>
      </c>
      <c r="D975" s="2">
        <v>13.4</v>
      </c>
      <c r="E975" s="15">
        <v>47</v>
      </c>
      <c r="F975" s="14">
        <f>inventory[[#This Row],[Unit Cost]]*inventory[[#This Row],['# Units]]</f>
        <v>629.80000000000007</v>
      </c>
      <c r="G975" s="8">
        <f>_xlfn.RANK.EQ(inventory[[#This Row],[Total Cost]],inventory[Total Cost],0)</f>
        <v>583</v>
      </c>
      <c r="H975" s="8">
        <f>SUMIFS(inventory['# Units],inventory[Rank],"&lt;="&amp;inventory[[#This Row],['#]])</f>
        <v>25434</v>
      </c>
      <c r="I975" s="9">
        <f>inventory[[#This Row],[c Units]]/MAX(inventory[c Units])</f>
        <v>0.30874748112360095</v>
      </c>
      <c r="J975" s="10">
        <f>SUMIFS(inventory[Total Cost],inventory[Rank],"&lt;="&amp;inventory[[#This Row],['#]])</f>
        <v>2512687.3999999985</v>
      </c>
      <c r="K975" s="9">
        <f>inventory[[#This Row],[c Cost]]/MAX(inventory[c Cost])</f>
        <v>0.94914897622699579</v>
      </c>
      <c r="L975" s="11" t="str">
        <f>IF(inventory[[#This Row],[c Units %]]&lt;=$O$7,$N$7,IF(inventory[[#This Row],[c Units %]]&lt;=$O$8,$N$8,$N$9))</f>
        <v>C</v>
      </c>
    </row>
    <row r="976" spans="2:12" x14ac:dyDescent="0.25">
      <c r="B976" s="1">
        <v>970</v>
      </c>
      <c r="C976" t="s">
        <v>970</v>
      </c>
      <c r="D976" s="2">
        <v>12.9</v>
      </c>
      <c r="E976" s="15">
        <v>9</v>
      </c>
      <c r="F976" s="14">
        <f>inventory[[#This Row],[Unit Cost]]*inventory[[#This Row],['# Units]]</f>
        <v>116.10000000000001</v>
      </c>
      <c r="G976" s="8">
        <f>_xlfn.RANK.EQ(inventory[[#This Row],[Total Cost]],inventory[Total Cost],0)</f>
        <v>1266</v>
      </c>
      <c r="H976" s="8">
        <f>SUMIFS(inventory['# Units],inventory[Rank],"&lt;="&amp;inventory[[#This Row],['#]])</f>
        <v>25455</v>
      </c>
      <c r="I976" s="9">
        <f>inventory[[#This Row],[c Units]]/MAX(inventory[c Units])</f>
        <v>0.30900240355434705</v>
      </c>
      <c r="J976" s="10">
        <f>SUMIFS(inventory[Total Cost],inventory[Rank],"&lt;="&amp;inventory[[#This Row],['#]])</f>
        <v>2512920.4999999986</v>
      </c>
      <c r="K976" s="9">
        <f>inventory[[#This Row],[c Cost]]/MAX(inventory[c Cost])</f>
        <v>0.94923702801822074</v>
      </c>
      <c r="L976" s="11" t="str">
        <f>IF(inventory[[#This Row],[c Units %]]&lt;=$O$7,$N$7,IF(inventory[[#This Row],[c Units %]]&lt;=$O$8,$N$8,$N$9))</f>
        <v>C</v>
      </c>
    </row>
    <row r="977" spans="2:12" x14ac:dyDescent="0.25">
      <c r="B977" s="1">
        <v>971</v>
      </c>
      <c r="C977" t="s">
        <v>971</v>
      </c>
      <c r="D977" s="2">
        <v>12.9</v>
      </c>
      <c r="E977" s="15">
        <v>21</v>
      </c>
      <c r="F977" s="14">
        <f>inventory[[#This Row],[Unit Cost]]*inventory[[#This Row],['# Units]]</f>
        <v>270.90000000000003</v>
      </c>
      <c r="G977" s="8">
        <f>_xlfn.RANK.EQ(inventory[[#This Row],[Total Cost]],inventory[Total Cost],0)</f>
        <v>902</v>
      </c>
      <c r="H977" s="8">
        <f>SUMIFS(inventory['# Units],inventory[Rank],"&lt;="&amp;inventory[[#This Row],['#]])</f>
        <v>25459</v>
      </c>
      <c r="I977" s="9">
        <f>inventory[[#This Row],[c Units]]/MAX(inventory[c Units])</f>
        <v>0.30905096020782247</v>
      </c>
      <c r="J977" s="10">
        <f>SUMIFS(inventory[Total Cost],inventory[Rank],"&lt;="&amp;inventory[[#This Row],['#]])</f>
        <v>2513153.2999999984</v>
      </c>
      <c r="K977" s="9">
        <f>inventory[[#This Row],[c Cost]]/MAX(inventory[c Cost])</f>
        <v>0.94932496648667708</v>
      </c>
      <c r="L977" s="11" t="str">
        <f>IF(inventory[[#This Row],[c Units %]]&lt;=$O$7,$N$7,IF(inventory[[#This Row],[c Units %]]&lt;=$O$8,$N$8,$N$9))</f>
        <v>C</v>
      </c>
    </row>
    <row r="978" spans="2:12" x14ac:dyDescent="0.25">
      <c r="B978" s="1">
        <v>972</v>
      </c>
      <c r="C978" t="s">
        <v>972</v>
      </c>
      <c r="D978" s="2">
        <v>11.3</v>
      </c>
      <c r="E978" s="15">
        <v>3</v>
      </c>
      <c r="F978" s="14">
        <f>inventory[[#This Row],[Unit Cost]]*inventory[[#This Row],['# Units]]</f>
        <v>33.900000000000006</v>
      </c>
      <c r="G978" s="8">
        <f>_xlfn.RANK.EQ(inventory[[#This Row],[Total Cost]],inventory[Total Cost],0)</f>
        <v>2187</v>
      </c>
      <c r="H978" s="8">
        <f>SUMIFS(inventory['# Units],inventory[Rank],"&lt;="&amp;inventory[[#This Row],['#]])</f>
        <v>25556</v>
      </c>
      <c r="I978" s="9">
        <f>inventory[[#This Row],[c Units]]/MAX(inventory[c Units])</f>
        <v>0.31022845905460195</v>
      </c>
      <c r="J978" s="10">
        <f>SUMIFS(inventory[Total Cost],inventory[Rank],"&lt;="&amp;inventory[[#This Row],['#]])</f>
        <v>2513846.2999999984</v>
      </c>
      <c r="K978" s="9">
        <f>inventory[[#This Row],[c Cost]]/MAX(inventory[c Cost])</f>
        <v>0.94958674208221094</v>
      </c>
      <c r="L978" s="11" t="str">
        <f>IF(inventory[[#This Row],[c Units %]]&lt;=$O$7,$N$7,IF(inventory[[#This Row],[c Units %]]&lt;=$O$8,$N$8,$N$9))</f>
        <v>C</v>
      </c>
    </row>
    <row r="979" spans="2:12" x14ac:dyDescent="0.25">
      <c r="B979" s="1">
        <v>973</v>
      </c>
      <c r="C979" t="s">
        <v>973</v>
      </c>
      <c r="D979" s="2">
        <v>10.7</v>
      </c>
      <c r="E979" s="15">
        <v>6</v>
      </c>
      <c r="F979" s="14">
        <f>inventory[[#This Row],[Unit Cost]]*inventory[[#This Row],['# Units]]</f>
        <v>64.199999999999989</v>
      </c>
      <c r="G979" s="8">
        <f>_xlfn.RANK.EQ(inventory[[#This Row],[Total Cost]],inventory[Total Cost],0)</f>
        <v>1634</v>
      </c>
      <c r="H979" s="8">
        <f>SUMIFS(inventory['# Units],inventory[Rank],"&lt;="&amp;inventory[[#This Row],['#]])</f>
        <v>25556</v>
      </c>
      <c r="I979" s="9">
        <f>inventory[[#This Row],[c Units]]/MAX(inventory[c Units])</f>
        <v>0.31022845905460195</v>
      </c>
      <c r="J979" s="10">
        <f>SUMIFS(inventory[Total Cost],inventory[Rank],"&lt;="&amp;inventory[[#This Row],['#]])</f>
        <v>2513846.2999999984</v>
      </c>
      <c r="K979" s="9">
        <f>inventory[[#This Row],[c Cost]]/MAX(inventory[c Cost])</f>
        <v>0.94958674208221094</v>
      </c>
      <c r="L979" s="11" t="str">
        <f>IF(inventory[[#This Row],[c Units %]]&lt;=$O$7,$N$7,IF(inventory[[#This Row],[c Units %]]&lt;=$O$8,$N$8,$N$9))</f>
        <v>C</v>
      </c>
    </row>
    <row r="980" spans="2:12" x14ac:dyDescent="0.25">
      <c r="B980" s="1">
        <v>974</v>
      </c>
      <c r="C980" t="s">
        <v>974</v>
      </c>
      <c r="D980" s="2">
        <v>9.5</v>
      </c>
      <c r="E980" s="15">
        <v>6</v>
      </c>
      <c r="F980" s="14">
        <f>inventory[[#This Row],[Unit Cost]]*inventory[[#This Row],['# Units]]</f>
        <v>57</v>
      </c>
      <c r="G980" s="8">
        <f>_xlfn.RANK.EQ(inventory[[#This Row],[Total Cost]],inventory[Total Cost],0)</f>
        <v>1732</v>
      </c>
      <c r="H980" s="8">
        <f>SUMIFS(inventory['# Units],inventory[Rank],"&lt;="&amp;inventory[[#This Row],['#]])</f>
        <v>25556</v>
      </c>
      <c r="I980" s="9">
        <f>inventory[[#This Row],[c Units]]/MAX(inventory[c Units])</f>
        <v>0.31022845905460195</v>
      </c>
      <c r="J980" s="10">
        <f>SUMIFS(inventory[Total Cost],inventory[Rank],"&lt;="&amp;inventory[[#This Row],['#]])</f>
        <v>2513846.2999999984</v>
      </c>
      <c r="K980" s="9">
        <f>inventory[[#This Row],[c Cost]]/MAX(inventory[c Cost])</f>
        <v>0.94958674208221094</v>
      </c>
      <c r="L980" s="11" t="str">
        <f>IF(inventory[[#This Row],[c Units %]]&lt;=$O$7,$N$7,IF(inventory[[#This Row],[c Units %]]&lt;=$O$8,$N$8,$N$9))</f>
        <v>C</v>
      </c>
    </row>
    <row r="981" spans="2:12" x14ac:dyDescent="0.25">
      <c r="B981" s="1">
        <v>975</v>
      </c>
      <c r="C981" t="s">
        <v>975</v>
      </c>
      <c r="D981" s="2">
        <v>12.8</v>
      </c>
      <c r="E981" s="15">
        <v>36</v>
      </c>
      <c r="F981" s="14">
        <f>inventory[[#This Row],[Unit Cost]]*inventory[[#This Row],['# Units]]</f>
        <v>460.8</v>
      </c>
      <c r="G981" s="8">
        <f>_xlfn.RANK.EQ(inventory[[#This Row],[Total Cost]],inventory[Total Cost],0)</f>
        <v>684</v>
      </c>
      <c r="H981" s="8">
        <f>SUMIFS(inventory['# Units],inventory[Rank],"&lt;="&amp;inventory[[#This Row],['#]])</f>
        <v>25565</v>
      </c>
      <c r="I981" s="9">
        <f>inventory[[#This Row],[c Units]]/MAX(inventory[c Units])</f>
        <v>0.31033771152492168</v>
      </c>
      <c r="J981" s="10">
        <f>SUMIFS(inventory[Total Cost],inventory[Rank],"&lt;="&amp;inventory[[#This Row],['#]])</f>
        <v>2514075.7999999984</v>
      </c>
      <c r="K981" s="9">
        <f>inventory[[#This Row],[c Cost]]/MAX(inventory[c Cost])</f>
        <v>0.94967343400021231</v>
      </c>
      <c r="L981" s="11" t="str">
        <f>IF(inventory[[#This Row],[c Units %]]&lt;=$O$7,$N$7,IF(inventory[[#This Row],[c Units %]]&lt;=$O$8,$N$8,$N$9))</f>
        <v>C</v>
      </c>
    </row>
    <row r="982" spans="2:12" x14ac:dyDescent="0.25">
      <c r="B982" s="1">
        <v>976</v>
      </c>
      <c r="C982" t="s">
        <v>976</v>
      </c>
      <c r="D982" s="2">
        <v>12.9</v>
      </c>
      <c r="E982" s="15">
        <v>10</v>
      </c>
      <c r="F982" s="14">
        <f>inventory[[#This Row],[Unit Cost]]*inventory[[#This Row],['# Units]]</f>
        <v>129</v>
      </c>
      <c r="G982" s="8">
        <f>_xlfn.RANK.EQ(inventory[[#This Row],[Total Cost]],inventory[Total Cost],0)</f>
        <v>1208</v>
      </c>
      <c r="H982" s="8">
        <f>SUMIFS(inventory['# Units],inventory[Rank],"&lt;="&amp;inventory[[#This Row],['#]])</f>
        <v>25594</v>
      </c>
      <c r="I982" s="9">
        <f>inventory[[#This Row],[c Units]]/MAX(inventory[c Units])</f>
        <v>0.31068974726261867</v>
      </c>
      <c r="J982" s="10">
        <f>SUMIFS(inventory[Total Cost],inventory[Rank],"&lt;="&amp;inventory[[#This Row],['#]])</f>
        <v>2514304.8999999985</v>
      </c>
      <c r="K982" s="9">
        <f>inventory[[#This Row],[c Cost]]/MAX(inventory[c Cost])</f>
        <v>0.94975997482118901</v>
      </c>
      <c r="L982" s="11" t="str">
        <f>IF(inventory[[#This Row],[c Units %]]&lt;=$O$7,$N$7,IF(inventory[[#This Row],[c Units %]]&lt;=$O$8,$N$8,$N$9))</f>
        <v>C</v>
      </c>
    </row>
    <row r="983" spans="2:12" x14ac:dyDescent="0.25">
      <c r="B983" s="1">
        <v>977</v>
      </c>
      <c r="C983" t="s">
        <v>977</v>
      </c>
      <c r="D983" s="2">
        <v>12.8</v>
      </c>
      <c r="E983" s="15">
        <v>15</v>
      </c>
      <c r="F983" s="14">
        <f>inventory[[#This Row],[Unit Cost]]*inventory[[#This Row],['# Units]]</f>
        <v>192</v>
      </c>
      <c r="G983" s="8">
        <f>_xlfn.RANK.EQ(inventory[[#This Row],[Total Cost]],inventory[Total Cost],0)</f>
        <v>1040</v>
      </c>
      <c r="H983" s="8">
        <f>SUMIFS(inventory['# Units],inventory[Rank],"&lt;="&amp;inventory[[#This Row],['#]])</f>
        <v>25627</v>
      </c>
      <c r="I983" s="9">
        <f>inventory[[#This Row],[c Units]]/MAX(inventory[c Units])</f>
        <v>0.31109033965379107</v>
      </c>
      <c r="J983" s="10">
        <f>SUMIFS(inventory[Total Cost],inventory[Rank],"&lt;="&amp;inventory[[#This Row],['#]])</f>
        <v>2514762.4999999981</v>
      </c>
      <c r="K983" s="9">
        <f>inventory[[#This Row],[c Cost]]/MAX(inventory[c Cost])</f>
        <v>0.94993282981760485</v>
      </c>
      <c r="L983" s="11" t="str">
        <f>IF(inventory[[#This Row],[c Units %]]&lt;=$O$7,$N$7,IF(inventory[[#This Row],[c Units %]]&lt;=$O$8,$N$8,$N$9))</f>
        <v>C</v>
      </c>
    </row>
    <row r="984" spans="2:12" x14ac:dyDescent="0.25">
      <c r="B984" s="1">
        <v>978</v>
      </c>
      <c r="C984" t="s">
        <v>978</v>
      </c>
      <c r="D984" s="2">
        <v>11.8</v>
      </c>
      <c r="E984" s="15">
        <v>23</v>
      </c>
      <c r="F984" s="14">
        <f>inventory[[#This Row],[Unit Cost]]*inventory[[#This Row],['# Units]]</f>
        <v>271.40000000000003</v>
      </c>
      <c r="G984" s="8">
        <f>_xlfn.RANK.EQ(inventory[[#This Row],[Total Cost]],inventory[Total Cost],0)</f>
        <v>901</v>
      </c>
      <c r="H984" s="8">
        <f>SUMIFS(inventory['# Units],inventory[Rank],"&lt;="&amp;inventory[[#This Row],['#]])</f>
        <v>25627</v>
      </c>
      <c r="I984" s="9">
        <f>inventory[[#This Row],[c Units]]/MAX(inventory[c Units])</f>
        <v>0.31109033965379107</v>
      </c>
      <c r="J984" s="10">
        <f>SUMIFS(inventory[Total Cost],inventory[Rank],"&lt;="&amp;inventory[[#This Row],['#]])</f>
        <v>2514762.4999999981</v>
      </c>
      <c r="K984" s="9">
        <f>inventory[[#This Row],[c Cost]]/MAX(inventory[c Cost])</f>
        <v>0.94993282981760485</v>
      </c>
      <c r="L984" s="11" t="str">
        <f>IF(inventory[[#This Row],[c Units %]]&lt;=$O$7,$N$7,IF(inventory[[#This Row],[c Units %]]&lt;=$O$8,$N$8,$N$9))</f>
        <v>C</v>
      </c>
    </row>
    <row r="985" spans="2:12" x14ac:dyDescent="0.25">
      <c r="B985" s="1">
        <v>979</v>
      </c>
      <c r="C985" t="s">
        <v>979</v>
      </c>
      <c r="D985" s="2">
        <v>9.6</v>
      </c>
      <c r="E985" s="15">
        <v>4</v>
      </c>
      <c r="F985" s="14">
        <f>inventory[[#This Row],[Unit Cost]]*inventory[[#This Row],['# Units]]</f>
        <v>38.4</v>
      </c>
      <c r="G985" s="8">
        <f>_xlfn.RANK.EQ(inventory[[#This Row],[Total Cost]],inventory[Total Cost],0)</f>
        <v>2080</v>
      </c>
      <c r="H985" s="8">
        <f>SUMIFS(inventory['# Units],inventory[Rank],"&lt;="&amp;inventory[[#This Row],['#]])</f>
        <v>25644</v>
      </c>
      <c r="I985" s="9">
        <f>inventory[[#This Row],[c Units]]/MAX(inventory[c Units])</f>
        <v>0.31129670543106169</v>
      </c>
      <c r="J985" s="10">
        <f>SUMIFS(inventory[Total Cost],inventory[Rank],"&lt;="&amp;inventory[[#This Row],['#]])</f>
        <v>2514990.299999998</v>
      </c>
      <c r="K985" s="9">
        <f>inventory[[#This Row],[c Cost]]/MAX(inventory[c Cost])</f>
        <v>0.95001887957325071</v>
      </c>
      <c r="L985" s="11" t="str">
        <f>IF(inventory[[#This Row],[c Units %]]&lt;=$O$7,$N$7,IF(inventory[[#This Row],[c Units %]]&lt;=$O$8,$N$8,$N$9))</f>
        <v>C</v>
      </c>
    </row>
    <row r="986" spans="2:12" x14ac:dyDescent="0.25">
      <c r="B986" s="1">
        <v>980</v>
      </c>
      <c r="C986" t="s">
        <v>980</v>
      </c>
      <c r="D986" s="2">
        <v>11.6</v>
      </c>
      <c r="E986" s="15">
        <v>11</v>
      </c>
      <c r="F986" s="14">
        <f>inventory[[#This Row],[Unit Cost]]*inventory[[#This Row],['# Units]]</f>
        <v>127.6</v>
      </c>
      <c r="G986" s="8">
        <f>_xlfn.RANK.EQ(inventory[[#This Row],[Total Cost]],inventory[Total Cost],0)</f>
        <v>1212</v>
      </c>
      <c r="H986" s="8">
        <f>SUMIFS(inventory['# Units],inventory[Rank],"&lt;="&amp;inventory[[#This Row],['#]])</f>
        <v>25672</v>
      </c>
      <c r="I986" s="9">
        <f>inventory[[#This Row],[c Units]]/MAX(inventory[c Units])</f>
        <v>0.31163660200538978</v>
      </c>
      <c r="J986" s="10">
        <f>SUMIFS(inventory[Total Cost],inventory[Rank],"&lt;="&amp;inventory[[#This Row],['#]])</f>
        <v>2515217.0999999978</v>
      </c>
      <c r="K986" s="9">
        <f>inventory[[#This Row],[c Cost]]/MAX(inventory[c Cost])</f>
        <v>0.95010455158633444</v>
      </c>
      <c r="L986" s="11" t="str">
        <f>IF(inventory[[#This Row],[c Units %]]&lt;=$O$7,$N$7,IF(inventory[[#This Row],[c Units %]]&lt;=$O$8,$N$8,$N$9))</f>
        <v>C</v>
      </c>
    </row>
    <row r="987" spans="2:12" x14ac:dyDescent="0.25">
      <c r="B987" s="1">
        <v>981</v>
      </c>
      <c r="C987" t="s">
        <v>981</v>
      </c>
      <c r="D987" s="2">
        <v>12.2</v>
      </c>
      <c r="E987" s="15">
        <v>11</v>
      </c>
      <c r="F987" s="14">
        <f>inventory[[#This Row],[Unit Cost]]*inventory[[#This Row],['# Units]]</f>
        <v>134.19999999999999</v>
      </c>
      <c r="G987" s="8">
        <f>_xlfn.RANK.EQ(inventory[[#This Row],[Total Cost]],inventory[Total Cost],0)</f>
        <v>1192</v>
      </c>
      <c r="H987" s="8">
        <f>SUMIFS(inventory['# Units],inventory[Rank],"&lt;="&amp;inventory[[#This Row],['#]])</f>
        <v>25706</v>
      </c>
      <c r="I987" s="9">
        <f>inventory[[#This Row],[c Units]]/MAX(inventory[c Units])</f>
        <v>0.31204933355993103</v>
      </c>
      <c r="J987" s="10">
        <f>SUMIFS(inventory[Total Cost],inventory[Rank],"&lt;="&amp;inventory[[#This Row],['#]])</f>
        <v>2515665.8999999976</v>
      </c>
      <c r="K987" s="9">
        <f>inventory[[#This Row],[c Cost]]/MAX(inventory[c Cost])</f>
        <v>0.95027408244820388</v>
      </c>
      <c r="L987" s="11" t="str">
        <f>IF(inventory[[#This Row],[c Units %]]&lt;=$O$7,$N$7,IF(inventory[[#This Row],[c Units %]]&lt;=$O$8,$N$8,$N$9))</f>
        <v>C</v>
      </c>
    </row>
    <row r="988" spans="2:12" x14ac:dyDescent="0.25">
      <c r="B988" s="1">
        <v>982</v>
      </c>
      <c r="C988" t="s">
        <v>982</v>
      </c>
      <c r="D988" s="2">
        <v>10.6</v>
      </c>
      <c r="E988" s="15">
        <v>10</v>
      </c>
      <c r="F988" s="14">
        <f>inventory[[#This Row],[Unit Cost]]*inventory[[#This Row],['# Units]]</f>
        <v>106</v>
      </c>
      <c r="G988" s="8">
        <f>_xlfn.RANK.EQ(inventory[[#This Row],[Total Cost]],inventory[Total Cost],0)</f>
        <v>1311</v>
      </c>
      <c r="H988" s="8">
        <f>SUMIFS(inventory['# Units],inventory[Rank],"&lt;="&amp;inventory[[#This Row],['#]])</f>
        <v>25706</v>
      </c>
      <c r="I988" s="9">
        <f>inventory[[#This Row],[c Units]]/MAX(inventory[c Units])</f>
        <v>0.31204933355993103</v>
      </c>
      <c r="J988" s="10">
        <f>SUMIFS(inventory[Total Cost],inventory[Rank],"&lt;="&amp;inventory[[#This Row],['#]])</f>
        <v>2515665.8999999976</v>
      </c>
      <c r="K988" s="9">
        <f>inventory[[#This Row],[c Cost]]/MAX(inventory[c Cost])</f>
        <v>0.95027408244820388</v>
      </c>
      <c r="L988" s="11" t="str">
        <f>IF(inventory[[#This Row],[c Units %]]&lt;=$O$7,$N$7,IF(inventory[[#This Row],[c Units %]]&lt;=$O$8,$N$8,$N$9))</f>
        <v>C</v>
      </c>
    </row>
    <row r="989" spans="2:12" x14ac:dyDescent="0.25">
      <c r="B989" s="1">
        <v>983</v>
      </c>
      <c r="C989" t="s">
        <v>983</v>
      </c>
      <c r="D989" s="2">
        <v>12.9</v>
      </c>
      <c r="E989" s="15">
        <v>42</v>
      </c>
      <c r="F989" s="14">
        <f>inventory[[#This Row],[Unit Cost]]*inventory[[#This Row],['# Units]]</f>
        <v>541.80000000000007</v>
      </c>
      <c r="G989" s="8">
        <f>_xlfn.RANK.EQ(inventory[[#This Row],[Total Cost]],inventory[Total Cost],0)</f>
        <v>627</v>
      </c>
      <c r="H989" s="8">
        <f>SUMIFS(inventory['# Units],inventory[Rank],"&lt;="&amp;inventory[[#This Row],['#]])</f>
        <v>25860</v>
      </c>
      <c r="I989" s="9">
        <f>inventory[[#This Row],[c Units]]/MAX(inventory[c Units])</f>
        <v>0.31391876471873559</v>
      </c>
      <c r="J989" s="10">
        <f>SUMIFS(inventory[Total Cost],inventory[Rank],"&lt;="&amp;inventory[[#This Row],['#]])</f>
        <v>2516337.8999999976</v>
      </c>
      <c r="K989" s="9">
        <f>inventory[[#This Row],[c Cost]]/MAX(inventory[c Cost])</f>
        <v>0.95052792544993359</v>
      </c>
      <c r="L989" s="11" t="str">
        <f>IF(inventory[[#This Row],[c Units %]]&lt;=$O$7,$N$7,IF(inventory[[#This Row],[c Units %]]&lt;=$O$8,$N$8,$N$9))</f>
        <v>C</v>
      </c>
    </row>
    <row r="990" spans="2:12" x14ac:dyDescent="0.25">
      <c r="B990" s="1">
        <v>984</v>
      </c>
      <c r="C990" t="s">
        <v>984</v>
      </c>
      <c r="D990" s="2">
        <v>13.6</v>
      </c>
      <c r="E990" s="15">
        <v>46</v>
      </c>
      <c r="F990" s="14">
        <f>inventory[[#This Row],[Unit Cost]]*inventory[[#This Row],['# Units]]</f>
        <v>625.6</v>
      </c>
      <c r="G990" s="8">
        <f>_xlfn.RANK.EQ(inventory[[#This Row],[Total Cost]],inventory[Total Cost],0)</f>
        <v>587</v>
      </c>
      <c r="H990" s="8">
        <f>SUMIFS(inventory['# Units],inventory[Rank],"&lt;="&amp;inventory[[#This Row],['#]])</f>
        <v>25860</v>
      </c>
      <c r="I990" s="9">
        <f>inventory[[#This Row],[c Units]]/MAX(inventory[c Units])</f>
        <v>0.31391876471873559</v>
      </c>
      <c r="J990" s="10">
        <f>SUMIFS(inventory[Total Cost],inventory[Rank],"&lt;="&amp;inventory[[#This Row],['#]])</f>
        <v>2516337.8999999976</v>
      </c>
      <c r="K990" s="9">
        <f>inventory[[#This Row],[c Cost]]/MAX(inventory[c Cost])</f>
        <v>0.95052792544993359</v>
      </c>
      <c r="L990" s="11" t="str">
        <f>IF(inventory[[#This Row],[c Units %]]&lt;=$O$7,$N$7,IF(inventory[[#This Row],[c Units %]]&lt;=$O$8,$N$8,$N$9))</f>
        <v>C</v>
      </c>
    </row>
    <row r="991" spans="2:12" x14ac:dyDescent="0.25">
      <c r="B991" s="1">
        <v>985</v>
      </c>
      <c r="C991" t="s">
        <v>985</v>
      </c>
      <c r="D991" s="2">
        <v>12.8</v>
      </c>
      <c r="E991" s="15">
        <v>4</v>
      </c>
      <c r="F991" s="14">
        <f>inventory[[#This Row],[Unit Cost]]*inventory[[#This Row],['# Units]]</f>
        <v>51.2</v>
      </c>
      <c r="G991" s="8">
        <f>_xlfn.RANK.EQ(inventory[[#This Row],[Total Cost]],inventory[Total Cost],0)</f>
        <v>1827</v>
      </c>
      <c r="H991" s="8">
        <f>SUMIFS(inventory['# Units],inventory[Rank],"&lt;="&amp;inventory[[#This Row],['#]])</f>
        <v>25860</v>
      </c>
      <c r="I991" s="9">
        <f>inventory[[#This Row],[c Units]]/MAX(inventory[c Units])</f>
        <v>0.31391876471873559</v>
      </c>
      <c r="J991" s="10">
        <f>SUMIFS(inventory[Total Cost],inventory[Rank],"&lt;="&amp;inventory[[#This Row],['#]])</f>
        <v>2516337.8999999976</v>
      </c>
      <c r="K991" s="9">
        <f>inventory[[#This Row],[c Cost]]/MAX(inventory[c Cost])</f>
        <v>0.95052792544993359</v>
      </c>
      <c r="L991" s="11" t="str">
        <f>IF(inventory[[#This Row],[c Units %]]&lt;=$O$7,$N$7,IF(inventory[[#This Row],[c Units %]]&lt;=$O$8,$N$8,$N$9))</f>
        <v>C</v>
      </c>
    </row>
    <row r="992" spans="2:12" x14ac:dyDescent="0.25">
      <c r="B992" s="1">
        <v>986</v>
      </c>
      <c r="C992" t="s">
        <v>986</v>
      </c>
      <c r="D992" s="2">
        <v>12.1</v>
      </c>
      <c r="E992" s="15">
        <v>43</v>
      </c>
      <c r="F992" s="14">
        <f>inventory[[#This Row],[Unit Cost]]*inventory[[#This Row],['# Units]]</f>
        <v>520.29999999999995</v>
      </c>
      <c r="G992" s="8">
        <f>_xlfn.RANK.EQ(inventory[[#This Row],[Total Cost]],inventory[Total Cost],0)</f>
        <v>640</v>
      </c>
      <c r="H992" s="8">
        <f>SUMIFS(inventory['# Units],inventory[Rank],"&lt;="&amp;inventory[[#This Row],['#]])</f>
        <v>25873</v>
      </c>
      <c r="I992" s="9">
        <f>inventory[[#This Row],[c Units]]/MAX(inventory[c Units])</f>
        <v>0.31407657384253079</v>
      </c>
      <c r="J992" s="10">
        <f>SUMIFS(inventory[Total Cost],inventory[Rank],"&lt;="&amp;inventory[[#This Row],['#]])</f>
        <v>2516561.4999999977</v>
      </c>
      <c r="K992" s="9">
        <f>inventory[[#This Row],[c Cost]]/MAX(inventory[c Cost])</f>
        <v>0.95061238868681874</v>
      </c>
      <c r="L992" s="11" t="str">
        <f>IF(inventory[[#This Row],[c Units %]]&lt;=$O$7,$N$7,IF(inventory[[#This Row],[c Units %]]&lt;=$O$8,$N$8,$N$9))</f>
        <v>C</v>
      </c>
    </row>
    <row r="993" spans="2:12" x14ac:dyDescent="0.25">
      <c r="B993" s="1">
        <v>987</v>
      </c>
      <c r="C993" t="s">
        <v>987</v>
      </c>
      <c r="D993" s="2">
        <v>13.5</v>
      </c>
      <c r="E993" s="15">
        <v>26</v>
      </c>
      <c r="F993" s="14">
        <f>inventory[[#This Row],[Unit Cost]]*inventory[[#This Row],['# Units]]</f>
        <v>351</v>
      </c>
      <c r="G993" s="8">
        <f>_xlfn.RANK.EQ(inventory[[#This Row],[Total Cost]],inventory[Total Cost],0)</f>
        <v>789</v>
      </c>
      <c r="H993" s="8">
        <f>SUMIFS(inventory['# Units],inventory[Rank],"&lt;="&amp;inventory[[#This Row],['#]])</f>
        <v>25886</v>
      </c>
      <c r="I993" s="9">
        <f>inventory[[#This Row],[c Units]]/MAX(inventory[c Units])</f>
        <v>0.31423438296632594</v>
      </c>
      <c r="J993" s="10">
        <f>SUMIFS(inventory[Total Cost],inventory[Rank],"&lt;="&amp;inventory[[#This Row],['#]])</f>
        <v>2516783.7999999975</v>
      </c>
      <c r="K993" s="9">
        <f>inventory[[#This Row],[c Cost]]/MAX(inventory[c Cost])</f>
        <v>0.95069636085837295</v>
      </c>
      <c r="L993" s="11" t="str">
        <f>IF(inventory[[#This Row],[c Units %]]&lt;=$O$7,$N$7,IF(inventory[[#This Row],[c Units %]]&lt;=$O$8,$N$8,$N$9))</f>
        <v>C</v>
      </c>
    </row>
    <row r="994" spans="2:12" x14ac:dyDescent="0.25">
      <c r="B994" s="1">
        <v>988</v>
      </c>
      <c r="C994" t="s">
        <v>988</v>
      </c>
      <c r="D994" s="2">
        <v>12.5</v>
      </c>
      <c r="E994" s="15">
        <v>24</v>
      </c>
      <c r="F994" s="14">
        <f>inventory[[#This Row],[Unit Cost]]*inventory[[#This Row],['# Units]]</f>
        <v>300</v>
      </c>
      <c r="G994" s="8">
        <f>_xlfn.RANK.EQ(inventory[[#This Row],[Total Cost]],inventory[Total Cost],0)</f>
        <v>856</v>
      </c>
      <c r="H994" s="8">
        <f>SUMIFS(inventory['# Units],inventory[Rank],"&lt;="&amp;inventory[[#This Row],['#]])</f>
        <v>25923</v>
      </c>
      <c r="I994" s="9">
        <f>inventory[[#This Row],[c Units]]/MAX(inventory[c Units])</f>
        <v>0.31468353201097382</v>
      </c>
      <c r="J994" s="10">
        <f>SUMIFS(inventory[Total Cost],inventory[Rank],"&lt;="&amp;inventory[[#This Row],['#]])</f>
        <v>2517005.7999999975</v>
      </c>
      <c r="K994" s="9">
        <f>inventory[[#This Row],[c Cost]]/MAX(inventory[c Cost])</f>
        <v>0.95078021970715876</v>
      </c>
      <c r="L994" s="11" t="str">
        <f>IF(inventory[[#This Row],[c Units %]]&lt;=$O$7,$N$7,IF(inventory[[#This Row],[c Units %]]&lt;=$O$8,$N$8,$N$9))</f>
        <v>C</v>
      </c>
    </row>
    <row r="995" spans="2:12" x14ac:dyDescent="0.25">
      <c r="B995" s="1">
        <v>989</v>
      </c>
      <c r="C995" t="s">
        <v>989</v>
      </c>
      <c r="D995" s="2">
        <v>12.7</v>
      </c>
      <c r="E995" s="15">
        <v>26</v>
      </c>
      <c r="F995" s="14">
        <f>inventory[[#This Row],[Unit Cost]]*inventory[[#This Row],['# Units]]</f>
        <v>330.2</v>
      </c>
      <c r="G995" s="8">
        <f>_xlfn.RANK.EQ(inventory[[#This Row],[Total Cost]],inventory[Total Cost],0)</f>
        <v>821</v>
      </c>
      <c r="H995" s="8">
        <f>SUMIFS(inventory['# Units],inventory[Rank],"&lt;="&amp;inventory[[#This Row],['#]])</f>
        <v>25979</v>
      </c>
      <c r="I995" s="9">
        <f>inventory[[#This Row],[c Units]]/MAX(inventory[c Units])</f>
        <v>0.31536332515963</v>
      </c>
      <c r="J995" s="10">
        <f>SUMIFS(inventory[Total Cost],inventory[Rank],"&lt;="&amp;inventory[[#This Row],['#]])</f>
        <v>2517669.399999998</v>
      </c>
      <c r="K995" s="9">
        <f>inventory[[#This Row],[c Cost]]/MAX(inventory[c Cost])</f>
        <v>0.95103088967136706</v>
      </c>
      <c r="L995" s="11" t="str">
        <f>IF(inventory[[#This Row],[c Units %]]&lt;=$O$7,$N$7,IF(inventory[[#This Row],[c Units %]]&lt;=$O$8,$N$8,$N$9))</f>
        <v>C</v>
      </c>
    </row>
    <row r="996" spans="2:12" x14ac:dyDescent="0.25">
      <c r="B996" s="1">
        <v>990</v>
      </c>
      <c r="C996" t="s">
        <v>990</v>
      </c>
      <c r="D996" s="2">
        <v>12.7</v>
      </c>
      <c r="E996" s="15">
        <v>24</v>
      </c>
      <c r="F996" s="14">
        <f>inventory[[#This Row],[Unit Cost]]*inventory[[#This Row],['# Units]]</f>
        <v>304.79999999999995</v>
      </c>
      <c r="G996" s="8">
        <f>_xlfn.RANK.EQ(inventory[[#This Row],[Total Cost]],inventory[Total Cost],0)</f>
        <v>850</v>
      </c>
      <c r="H996" s="8">
        <f>SUMIFS(inventory['# Units],inventory[Rank],"&lt;="&amp;inventory[[#This Row],['#]])</f>
        <v>25979</v>
      </c>
      <c r="I996" s="9">
        <f>inventory[[#This Row],[c Units]]/MAX(inventory[c Units])</f>
        <v>0.31536332515963</v>
      </c>
      <c r="J996" s="10">
        <f>SUMIFS(inventory[Total Cost],inventory[Rank],"&lt;="&amp;inventory[[#This Row],['#]])</f>
        <v>2517669.399999998</v>
      </c>
      <c r="K996" s="9">
        <f>inventory[[#This Row],[c Cost]]/MAX(inventory[c Cost])</f>
        <v>0.95103088967136706</v>
      </c>
      <c r="L996" s="11" t="str">
        <f>IF(inventory[[#This Row],[c Units %]]&lt;=$O$7,$N$7,IF(inventory[[#This Row],[c Units %]]&lt;=$O$8,$N$8,$N$9))</f>
        <v>C</v>
      </c>
    </row>
    <row r="997" spans="2:12" x14ac:dyDescent="0.25">
      <c r="B997" s="1">
        <v>991</v>
      </c>
      <c r="C997" t="s">
        <v>991</v>
      </c>
      <c r="D997" s="2">
        <v>12.8</v>
      </c>
      <c r="E997" s="15">
        <v>15</v>
      </c>
      <c r="F997" s="14">
        <f>inventory[[#This Row],[Unit Cost]]*inventory[[#This Row],['# Units]]</f>
        <v>192</v>
      </c>
      <c r="G997" s="8">
        <f>_xlfn.RANK.EQ(inventory[[#This Row],[Total Cost]],inventory[Total Cost],0)</f>
        <v>1040</v>
      </c>
      <c r="H997" s="8">
        <f>SUMIFS(inventory['# Units],inventory[Rank],"&lt;="&amp;inventory[[#This Row],['#]])</f>
        <v>25979</v>
      </c>
      <c r="I997" s="9">
        <f>inventory[[#This Row],[c Units]]/MAX(inventory[c Units])</f>
        <v>0.31536332515963</v>
      </c>
      <c r="J997" s="10">
        <f>SUMIFS(inventory[Total Cost],inventory[Rank],"&lt;="&amp;inventory[[#This Row],['#]])</f>
        <v>2517669.399999998</v>
      </c>
      <c r="K997" s="9">
        <f>inventory[[#This Row],[c Cost]]/MAX(inventory[c Cost])</f>
        <v>0.95103088967136706</v>
      </c>
      <c r="L997" s="11" t="str">
        <f>IF(inventory[[#This Row],[c Units %]]&lt;=$O$7,$N$7,IF(inventory[[#This Row],[c Units %]]&lt;=$O$8,$N$8,$N$9))</f>
        <v>C</v>
      </c>
    </row>
    <row r="998" spans="2:12" x14ac:dyDescent="0.25">
      <c r="B998" s="1">
        <v>992</v>
      </c>
      <c r="C998" t="s">
        <v>992</v>
      </c>
      <c r="D998" s="2">
        <v>12.5</v>
      </c>
      <c r="E998" s="15">
        <v>14</v>
      </c>
      <c r="F998" s="14">
        <f>inventory[[#This Row],[Unit Cost]]*inventory[[#This Row],['# Units]]</f>
        <v>175</v>
      </c>
      <c r="G998" s="8">
        <f>_xlfn.RANK.EQ(inventory[[#This Row],[Total Cost]],inventory[Total Cost],0)</f>
        <v>1076</v>
      </c>
      <c r="H998" s="8">
        <f>SUMIFS(inventory['# Units],inventory[Rank],"&lt;="&amp;inventory[[#This Row],['#]])</f>
        <v>25983</v>
      </c>
      <c r="I998" s="9">
        <f>inventory[[#This Row],[c Units]]/MAX(inventory[c Units])</f>
        <v>0.31541188181310542</v>
      </c>
      <c r="J998" s="10">
        <f>SUMIFS(inventory[Total Cost],inventory[Rank],"&lt;="&amp;inventory[[#This Row],['#]])</f>
        <v>2517889.399999998</v>
      </c>
      <c r="K998" s="9">
        <f>inventory[[#This Row],[c Cost]]/MAX(inventory[c Cost])</f>
        <v>0.95111399303502864</v>
      </c>
      <c r="L998" s="11" t="str">
        <f>IF(inventory[[#This Row],[c Units %]]&lt;=$O$7,$N$7,IF(inventory[[#This Row],[c Units %]]&lt;=$O$8,$N$8,$N$9))</f>
        <v>C</v>
      </c>
    </row>
    <row r="999" spans="2:12" x14ac:dyDescent="0.25">
      <c r="B999" s="1">
        <v>993</v>
      </c>
      <c r="C999" t="s">
        <v>993</v>
      </c>
      <c r="D999" s="2">
        <v>11.1</v>
      </c>
      <c r="E999" s="15">
        <v>6</v>
      </c>
      <c r="F999" s="14">
        <f>inventory[[#This Row],[Unit Cost]]*inventory[[#This Row],['# Units]]</f>
        <v>66.599999999999994</v>
      </c>
      <c r="G999" s="8">
        <f>_xlfn.RANK.EQ(inventory[[#This Row],[Total Cost]],inventory[Total Cost],0)</f>
        <v>1612</v>
      </c>
      <c r="H999" s="8">
        <f>SUMIFS(inventory['# Units],inventory[Rank],"&lt;="&amp;inventory[[#This Row],['#]])</f>
        <v>25995</v>
      </c>
      <c r="I999" s="9">
        <f>inventory[[#This Row],[c Units]]/MAX(inventory[c Units])</f>
        <v>0.31555755177353179</v>
      </c>
      <c r="J999" s="10">
        <f>SUMIFS(inventory[Total Cost],inventory[Rank],"&lt;="&amp;inventory[[#This Row],['#]])</f>
        <v>2518108.9999999981</v>
      </c>
      <c r="K999" s="9">
        <f>inventory[[#This Row],[c Cost]]/MAX(inventory[c Cost])</f>
        <v>0.95119694530166532</v>
      </c>
      <c r="L999" s="11" t="str">
        <f>IF(inventory[[#This Row],[c Units %]]&lt;=$O$7,$N$7,IF(inventory[[#This Row],[c Units %]]&lt;=$O$8,$N$8,$N$9))</f>
        <v>C</v>
      </c>
    </row>
    <row r="1000" spans="2:12" x14ac:dyDescent="0.25">
      <c r="B1000" s="1">
        <v>994</v>
      </c>
      <c r="C1000" t="s">
        <v>994</v>
      </c>
      <c r="D1000" s="2">
        <v>11.2</v>
      </c>
      <c r="E1000" s="15">
        <v>11</v>
      </c>
      <c r="F1000" s="14">
        <f>inventory[[#This Row],[Unit Cost]]*inventory[[#This Row],['# Units]]</f>
        <v>123.19999999999999</v>
      </c>
      <c r="G1000" s="8">
        <f>_xlfn.RANK.EQ(inventory[[#This Row],[Total Cost]],inventory[Total Cost],0)</f>
        <v>1235</v>
      </c>
      <c r="H1000" s="8">
        <f>SUMIFS(inventory['# Units],inventory[Rank],"&lt;="&amp;inventory[[#This Row],['#]])</f>
        <v>26003</v>
      </c>
      <c r="I1000" s="9">
        <f>inventory[[#This Row],[c Units]]/MAX(inventory[c Units])</f>
        <v>0.31565466508048268</v>
      </c>
      <c r="J1000" s="10">
        <f>SUMIFS(inventory[Total Cost],inventory[Rank],"&lt;="&amp;inventory[[#This Row],['#]])</f>
        <v>2518328.1999999983</v>
      </c>
      <c r="K1000" s="9">
        <f>inventory[[#This Row],[c Cost]]/MAX(inventory[c Cost])</f>
        <v>0.95127974647127722</v>
      </c>
      <c r="L1000" s="11" t="str">
        <f>IF(inventory[[#This Row],[c Units %]]&lt;=$O$7,$N$7,IF(inventory[[#This Row],[c Units %]]&lt;=$O$8,$N$8,$N$9))</f>
        <v>C</v>
      </c>
    </row>
    <row r="1001" spans="2:12" x14ac:dyDescent="0.25">
      <c r="B1001" s="1">
        <v>995</v>
      </c>
      <c r="C1001" t="s">
        <v>995</v>
      </c>
      <c r="D1001" s="2">
        <v>12.6</v>
      </c>
      <c r="E1001" s="15">
        <v>15</v>
      </c>
      <c r="F1001" s="14">
        <f>inventory[[#This Row],[Unit Cost]]*inventory[[#This Row],['# Units]]</f>
        <v>189</v>
      </c>
      <c r="G1001" s="8">
        <f>_xlfn.RANK.EQ(inventory[[#This Row],[Total Cost]],inventory[Total Cost],0)</f>
        <v>1048</v>
      </c>
      <c r="H1001" s="8">
        <f>SUMIFS(inventory['# Units],inventory[Rank],"&lt;="&amp;inventory[[#This Row],['#]])</f>
        <v>26013</v>
      </c>
      <c r="I1001" s="9">
        <f>inventory[[#This Row],[c Units]]/MAX(inventory[c Units])</f>
        <v>0.31577605671417125</v>
      </c>
      <c r="J1001" s="10">
        <f>SUMIFS(inventory[Total Cost],inventory[Rank],"&lt;="&amp;inventory[[#This Row],['#]])</f>
        <v>2518547.1999999983</v>
      </c>
      <c r="K1001" s="9">
        <f>inventory[[#This Row],[c Cost]]/MAX(inventory[c Cost])</f>
        <v>0.95136247209237668</v>
      </c>
      <c r="L1001" s="11" t="str">
        <f>IF(inventory[[#This Row],[c Units %]]&lt;=$O$7,$N$7,IF(inventory[[#This Row],[c Units %]]&lt;=$O$8,$N$8,$N$9))</f>
        <v>C</v>
      </c>
    </row>
    <row r="1002" spans="2:12" x14ac:dyDescent="0.25">
      <c r="B1002" s="1">
        <v>996</v>
      </c>
      <c r="C1002" t="s">
        <v>996</v>
      </c>
      <c r="D1002" s="2">
        <v>12.4</v>
      </c>
      <c r="E1002" s="15">
        <v>22</v>
      </c>
      <c r="F1002" s="14">
        <f>inventory[[#This Row],[Unit Cost]]*inventory[[#This Row],['# Units]]</f>
        <v>272.8</v>
      </c>
      <c r="G1002" s="8">
        <f>_xlfn.RANK.EQ(inventory[[#This Row],[Total Cost]],inventory[Total Cost],0)</f>
        <v>900</v>
      </c>
      <c r="H1002" s="8">
        <f>SUMIFS(inventory['# Units],inventory[Rank],"&lt;="&amp;inventory[[#This Row],['#]])</f>
        <v>26019</v>
      </c>
      <c r="I1002" s="9">
        <f>inventory[[#This Row],[c Units]]/MAX(inventory[c Units])</f>
        <v>0.3158488916943844</v>
      </c>
      <c r="J1002" s="10">
        <f>SUMIFS(inventory[Total Cost],inventory[Rank],"&lt;="&amp;inventory[[#This Row],['#]])</f>
        <v>2518764.3999999985</v>
      </c>
      <c r="K1002" s="9">
        <f>inventory[[#This Row],[c Cost]]/MAX(inventory[c Cost])</f>
        <v>0.95144451777686434</v>
      </c>
      <c r="L1002" s="11" t="str">
        <f>IF(inventory[[#This Row],[c Units %]]&lt;=$O$7,$N$7,IF(inventory[[#This Row],[c Units %]]&lt;=$O$8,$N$8,$N$9))</f>
        <v>C</v>
      </c>
    </row>
    <row r="1003" spans="2:12" x14ac:dyDescent="0.25">
      <c r="B1003" s="1">
        <v>997</v>
      </c>
      <c r="C1003" t="s">
        <v>997</v>
      </c>
      <c r="D1003" s="2">
        <v>9.8000000000000007</v>
      </c>
      <c r="E1003" s="15">
        <v>4</v>
      </c>
      <c r="F1003" s="14">
        <f>inventory[[#This Row],[Unit Cost]]*inventory[[#This Row],['# Units]]</f>
        <v>39.200000000000003</v>
      </c>
      <c r="G1003" s="8">
        <f>_xlfn.RANK.EQ(inventory[[#This Row],[Total Cost]],inventory[Total Cost],0)</f>
        <v>2064</v>
      </c>
      <c r="H1003" s="8">
        <f>SUMIFS(inventory['# Units],inventory[Rank],"&lt;="&amp;inventory[[#This Row],['#]])</f>
        <v>26042</v>
      </c>
      <c r="I1003" s="9">
        <f>inventory[[#This Row],[c Units]]/MAX(inventory[c Units])</f>
        <v>0.31612809245186824</v>
      </c>
      <c r="J1003" s="10">
        <f>SUMIFS(inventory[Total Cost],inventory[Rank],"&lt;="&amp;inventory[[#This Row],['#]])</f>
        <v>2518980.5999999987</v>
      </c>
      <c r="K1003" s="9">
        <f>inventory[[#This Row],[c Cost]]/MAX(inventory[c Cost])</f>
        <v>0.95152618571879</v>
      </c>
      <c r="L1003" s="11" t="str">
        <f>IF(inventory[[#This Row],[c Units %]]&lt;=$O$7,$N$7,IF(inventory[[#This Row],[c Units %]]&lt;=$O$8,$N$8,$N$9))</f>
        <v>C</v>
      </c>
    </row>
    <row r="1004" spans="2:12" x14ac:dyDescent="0.25">
      <c r="B1004" s="1">
        <v>998</v>
      </c>
      <c r="C1004" t="s">
        <v>998</v>
      </c>
      <c r="D1004" s="2">
        <v>12.4</v>
      </c>
      <c r="E1004" s="15">
        <v>15</v>
      </c>
      <c r="F1004" s="14">
        <f>inventory[[#This Row],[Unit Cost]]*inventory[[#This Row],['# Units]]</f>
        <v>186</v>
      </c>
      <c r="G1004" s="8">
        <f>_xlfn.RANK.EQ(inventory[[#This Row],[Total Cost]],inventory[Total Cost],0)</f>
        <v>1056</v>
      </c>
      <c r="H1004" s="8">
        <f>SUMIFS(inventory['# Units],inventory[Rank],"&lt;="&amp;inventory[[#This Row],['#]])</f>
        <v>26062</v>
      </c>
      <c r="I1004" s="9">
        <f>inventory[[#This Row],[c Units]]/MAX(inventory[c Units])</f>
        <v>0.31637087571924544</v>
      </c>
      <c r="J1004" s="10">
        <f>SUMIFS(inventory[Total Cost],inventory[Rank],"&lt;="&amp;inventory[[#This Row],['#]])</f>
        <v>2519196.5999999987</v>
      </c>
      <c r="K1004" s="9">
        <f>inventory[[#This Row],[c Cost]]/MAX(inventory[c Cost])</f>
        <v>0.95160777811220321</v>
      </c>
      <c r="L1004" s="11" t="str">
        <f>IF(inventory[[#This Row],[c Units %]]&lt;=$O$7,$N$7,IF(inventory[[#This Row],[c Units %]]&lt;=$O$8,$N$8,$N$9))</f>
        <v>C</v>
      </c>
    </row>
    <row r="1005" spans="2:12" x14ac:dyDescent="0.25">
      <c r="B1005" s="1">
        <v>999</v>
      </c>
      <c r="C1005" t="s">
        <v>999</v>
      </c>
      <c r="D1005" s="2">
        <v>10.8</v>
      </c>
      <c r="E1005" s="15">
        <v>29</v>
      </c>
      <c r="F1005" s="14">
        <f>inventory[[#This Row],[Unit Cost]]*inventory[[#This Row],['# Units]]</f>
        <v>313.20000000000005</v>
      </c>
      <c r="G1005" s="8">
        <f>_xlfn.RANK.EQ(inventory[[#This Row],[Total Cost]],inventory[Total Cost],0)</f>
        <v>838</v>
      </c>
      <c r="H1005" s="8">
        <f>SUMIFS(inventory['# Units],inventory[Rank],"&lt;="&amp;inventory[[#This Row],['#]])</f>
        <v>26068</v>
      </c>
      <c r="I1005" s="9">
        <f>inventory[[#This Row],[c Units]]/MAX(inventory[c Units])</f>
        <v>0.31644371069945859</v>
      </c>
      <c r="J1005" s="10">
        <f>SUMIFS(inventory[Total Cost],inventory[Rank],"&lt;="&amp;inventory[[#This Row],['#]])</f>
        <v>2519411.3999999985</v>
      </c>
      <c r="K1005" s="9">
        <f>inventory[[#This Row],[c Cost]]/MAX(inventory[c Cost])</f>
        <v>0.95168891721454174</v>
      </c>
      <c r="L1005" s="11" t="str">
        <f>IF(inventory[[#This Row],[c Units %]]&lt;=$O$7,$N$7,IF(inventory[[#This Row],[c Units %]]&lt;=$O$8,$N$8,$N$9))</f>
        <v>C</v>
      </c>
    </row>
    <row r="1006" spans="2:12" x14ac:dyDescent="0.25">
      <c r="B1006" s="1">
        <v>1000</v>
      </c>
      <c r="C1006" t="s">
        <v>1000</v>
      </c>
      <c r="D1006" s="2">
        <v>12.9</v>
      </c>
      <c r="E1006" s="15">
        <v>49</v>
      </c>
      <c r="F1006" s="14">
        <f>inventory[[#This Row],[Unit Cost]]*inventory[[#This Row],['# Units]]</f>
        <v>632.1</v>
      </c>
      <c r="G1006" s="8">
        <f>_xlfn.RANK.EQ(inventory[[#This Row],[Total Cost]],inventory[Total Cost],0)</f>
        <v>581</v>
      </c>
      <c r="H1006" s="8">
        <f>SUMIFS(inventory['# Units],inventory[Rank],"&lt;="&amp;inventory[[#This Row],['#]])</f>
        <v>26102</v>
      </c>
      <c r="I1006" s="9">
        <f>inventory[[#This Row],[c Units]]/MAX(inventory[c Units])</f>
        <v>0.31685644225399984</v>
      </c>
      <c r="J1006" s="10">
        <f>SUMIFS(inventory[Total Cost],inventory[Rank],"&lt;="&amp;inventory[[#This Row],['#]])</f>
        <v>2519625.5999999987</v>
      </c>
      <c r="K1006" s="9">
        <f>inventory[[#This Row],[c Cost]]/MAX(inventory[c Cost])</f>
        <v>0.95176982967134316</v>
      </c>
      <c r="L1006" s="11" t="str">
        <f>IF(inventory[[#This Row],[c Units %]]&lt;=$O$7,$N$7,IF(inventory[[#This Row],[c Units %]]&lt;=$O$8,$N$8,$N$9))</f>
        <v>C</v>
      </c>
    </row>
    <row r="1007" spans="2:12" x14ac:dyDescent="0.25">
      <c r="B1007" s="1">
        <v>1001</v>
      </c>
      <c r="C1007" t="s">
        <v>1001</v>
      </c>
      <c r="D1007" s="2">
        <v>12.9</v>
      </c>
      <c r="E1007" s="15">
        <v>36</v>
      </c>
      <c r="F1007" s="14">
        <f>inventory[[#This Row],[Unit Cost]]*inventory[[#This Row],['# Units]]</f>
        <v>464.40000000000003</v>
      </c>
      <c r="G1007" s="8">
        <f>_xlfn.RANK.EQ(inventory[[#This Row],[Total Cost]],inventory[Total Cost],0)</f>
        <v>678</v>
      </c>
      <c r="H1007" s="8">
        <f>SUMIFS(inventory['# Units],inventory[Rank],"&lt;="&amp;inventory[[#This Row],['#]])</f>
        <v>26122</v>
      </c>
      <c r="I1007" s="9">
        <f>inventory[[#This Row],[c Units]]/MAX(inventory[c Units])</f>
        <v>0.31709922552137709</v>
      </c>
      <c r="J1007" s="10">
        <f>SUMIFS(inventory[Total Cost],inventory[Rank],"&lt;="&amp;inventory[[#This Row],['#]])</f>
        <v>2519839.5999999987</v>
      </c>
      <c r="K1007" s="9">
        <f>inventory[[#This Row],[c Cost]]/MAX(inventory[c Cost])</f>
        <v>0.95185066657963213</v>
      </c>
      <c r="L1007" s="11" t="str">
        <f>IF(inventory[[#This Row],[c Units %]]&lt;=$O$7,$N$7,IF(inventory[[#This Row],[c Units %]]&lt;=$O$8,$N$8,$N$9))</f>
        <v>C</v>
      </c>
    </row>
    <row r="1008" spans="2:12" x14ac:dyDescent="0.25">
      <c r="B1008" s="1">
        <v>1002</v>
      </c>
      <c r="C1008" t="s">
        <v>1002</v>
      </c>
      <c r="D1008" s="2">
        <v>12.8</v>
      </c>
      <c r="E1008" s="15">
        <v>47</v>
      </c>
      <c r="F1008" s="14">
        <f>inventory[[#This Row],[Unit Cost]]*inventory[[#This Row],['# Units]]</f>
        <v>601.6</v>
      </c>
      <c r="G1008" s="8">
        <f>_xlfn.RANK.EQ(inventory[[#This Row],[Total Cost]],inventory[Total Cost],0)</f>
        <v>599</v>
      </c>
      <c r="H1008" s="8">
        <f>SUMIFS(inventory['# Units],inventory[Rank],"&lt;="&amp;inventory[[#This Row],['#]])</f>
        <v>26153</v>
      </c>
      <c r="I1008" s="9">
        <f>inventory[[#This Row],[c Units]]/MAX(inventory[c Units])</f>
        <v>0.31747553958581176</v>
      </c>
      <c r="J1008" s="10">
        <f>SUMIFS(inventory[Total Cost],inventory[Rank],"&lt;="&amp;inventory[[#This Row],['#]])</f>
        <v>2520053.4999999986</v>
      </c>
      <c r="K1008" s="9">
        <f>inventory[[#This Row],[c Cost]]/MAX(inventory[c Cost])</f>
        <v>0.95193146571366483</v>
      </c>
      <c r="L1008" s="11" t="str">
        <f>IF(inventory[[#This Row],[c Units %]]&lt;=$O$7,$N$7,IF(inventory[[#This Row],[c Units %]]&lt;=$O$8,$N$8,$N$9))</f>
        <v>C</v>
      </c>
    </row>
    <row r="1009" spans="2:12" x14ac:dyDescent="0.25">
      <c r="B1009" s="1">
        <v>1003</v>
      </c>
      <c r="C1009" t="s">
        <v>1003</v>
      </c>
      <c r="D1009" s="2">
        <v>9.3000000000000007</v>
      </c>
      <c r="E1009" s="15">
        <v>8</v>
      </c>
      <c r="F1009" s="14">
        <f>inventory[[#This Row],[Unit Cost]]*inventory[[#This Row],['# Units]]</f>
        <v>74.400000000000006</v>
      </c>
      <c r="G1009" s="8">
        <f>_xlfn.RANK.EQ(inventory[[#This Row],[Total Cost]],inventory[Total Cost],0)</f>
        <v>1531</v>
      </c>
      <c r="H1009" s="8">
        <f>SUMIFS(inventory['# Units],inventory[Rank],"&lt;="&amp;inventory[[#This Row],['#]])</f>
        <v>26201</v>
      </c>
      <c r="I1009" s="9">
        <f>inventory[[#This Row],[c Units]]/MAX(inventory[c Units])</f>
        <v>0.31805821942751705</v>
      </c>
      <c r="J1009" s="10">
        <f>SUMIFS(inventory[Total Cost],inventory[Rank],"&lt;="&amp;inventory[[#This Row],['#]])</f>
        <v>2520480.6999999988</v>
      </c>
      <c r="K1009" s="9">
        <f>inventory[[#This Row],[c Cost]]/MAX(inventory[c Cost])</f>
        <v>0.9520928373361931</v>
      </c>
      <c r="L1009" s="11" t="str">
        <f>IF(inventory[[#This Row],[c Units %]]&lt;=$O$7,$N$7,IF(inventory[[#This Row],[c Units %]]&lt;=$O$8,$N$8,$N$9))</f>
        <v>C</v>
      </c>
    </row>
    <row r="1010" spans="2:12" x14ac:dyDescent="0.25">
      <c r="B1010" s="1">
        <v>1004</v>
      </c>
      <c r="C1010" t="s">
        <v>1004</v>
      </c>
      <c r="D1010" s="2">
        <v>12.3</v>
      </c>
      <c r="E1010" s="15">
        <v>21</v>
      </c>
      <c r="F1010" s="14">
        <f>inventory[[#This Row],[Unit Cost]]*inventory[[#This Row],['# Units]]</f>
        <v>258.3</v>
      </c>
      <c r="G1010" s="8">
        <f>_xlfn.RANK.EQ(inventory[[#This Row],[Total Cost]],inventory[Total Cost],0)</f>
        <v>924</v>
      </c>
      <c r="H1010" s="8">
        <f>SUMIFS(inventory['# Units],inventory[Rank],"&lt;="&amp;inventory[[#This Row],['#]])</f>
        <v>26201</v>
      </c>
      <c r="I1010" s="9">
        <f>inventory[[#This Row],[c Units]]/MAX(inventory[c Units])</f>
        <v>0.31805821942751705</v>
      </c>
      <c r="J1010" s="10">
        <f>SUMIFS(inventory[Total Cost],inventory[Rank],"&lt;="&amp;inventory[[#This Row],['#]])</f>
        <v>2520480.6999999988</v>
      </c>
      <c r="K1010" s="9">
        <f>inventory[[#This Row],[c Cost]]/MAX(inventory[c Cost])</f>
        <v>0.9520928373361931</v>
      </c>
      <c r="L1010" s="11" t="str">
        <f>IF(inventory[[#This Row],[c Units %]]&lt;=$O$7,$N$7,IF(inventory[[#This Row],[c Units %]]&lt;=$O$8,$N$8,$N$9))</f>
        <v>C</v>
      </c>
    </row>
    <row r="1011" spans="2:12" x14ac:dyDescent="0.25">
      <c r="B1011" s="1">
        <v>1005</v>
      </c>
      <c r="C1011" t="s">
        <v>1005</v>
      </c>
      <c r="D1011" s="2">
        <v>12.2</v>
      </c>
      <c r="E1011" s="15">
        <v>64</v>
      </c>
      <c r="F1011" s="14">
        <f>inventory[[#This Row],[Unit Cost]]*inventory[[#This Row],['# Units]]</f>
        <v>780.8</v>
      </c>
      <c r="G1011" s="8">
        <f>_xlfn.RANK.EQ(inventory[[#This Row],[Total Cost]],inventory[Total Cost],0)</f>
        <v>523</v>
      </c>
      <c r="H1011" s="8">
        <f>SUMIFS(inventory['# Units],inventory[Rank],"&lt;="&amp;inventory[[#This Row],['#]])</f>
        <v>26241</v>
      </c>
      <c r="I1011" s="9">
        <f>inventory[[#This Row],[c Units]]/MAX(inventory[c Units])</f>
        <v>0.31854378596227145</v>
      </c>
      <c r="J1011" s="10">
        <f>SUMIFS(inventory[Total Cost],inventory[Rank],"&lt;="&amp;inventory[[#This Row],['#]])</f>
        <v>2520907.6999999988</v>
      </c>
      <c r="K1011" s="9">
        <f>inventory[[#This Row],[c Cost]]/MAX(inventory[c Cost])</f>
        <v>0.95225413341020881</v>
      </c>
      <c r="L1011" s="11" t="str">
        <f>IF(inventory[[#This Row],[c Units %]]&lt;=$O$7,$N$7,IF(inventory[[#This Row],[c Units %]]&lt;=$O$8,$N$8,$N$9))</f>
        <v>C</v>
      </c>
    </row>
    <row r="1012" spans="2:12" x14ac:dyDescent="0.25">
      <c r="B1012" s="1">
        <v>1006</v>
      </c>
      <c r="C1012" t="s">
        <v>1006</v>
      </c>
      <c r="D1012" s="2">
        <v>8.5</v>
      </c>
      <c r="E1012" s="15">
        <v>5</v>
      </c>
      <c r="F1012" s="14">
        <f>inventory[[#This Row],[Unit Cost]]*inventory[[#This Row],['# Units]]</f>
        <v>42.5</v>
      </c>
      <c r="G1012" s="8">
        <f>_xlfn.RANK.EQ(inventory[[#This Row],[Total Cost]],inventory[Total Cost],0)</f>
        <v>1988</v>
      </c>
      <c r="H1012" s="8">
        <f>SUMIFS(inventory['# Units],inventory[Rank],"&lt;="&amp;inventory[[#This Row],['#]])</f>
        <v>26241</v>
      </c>
      <c r="I1012" s="9">
        <f>inventory[[#This Row],[c Units]]/MAX(inventory[c Units])</f>
        <v>0.31854378596227145</v>
      </c>
      <c r="J1012" s="10">
        <f>SUMIFS(inventory[Total Cost],inventory[Rank],"&lt;="&amp;inventory[[#This Row],['#]])</f>
        <v>2520907.6999999988</v>
      </c>
      <c r="K1012" s="9">
        <f>inventory[[#This Row],[c Cost]]/MAX(inventory[c Cost])</f>
        <v>0.95225413341020881</v>
      </c>
      <c r="L1012" s="11" t="str">
        <f>IF(inventory[[#This Row],[c Units %]]&lt;=$O$7,$N$7,IF(inventory[[#This Row],[c Units %]]&lt;=$O$8,$N$8,$N$9))</f>
        <v>C</v>
      </c>
    </row>
    <row r="1013" spans="2:12" x14ac:dyDescent="0.25">
      <c r="B1013" s="1">
        <v>1007</v>
      </c>
      <c r="C1013" t="s">
        <v>1007</v>
      </c>
      <c r="D1013" s="2">
        <v>10.8</v>
      </c>
      <c r="E1013" s="15">
        <v>5</v>
      </c>
      <c r="F1013" s="14">
        <f>inventory[[#This Row],[Unit Cost]]*inventory[[#This Row],['# Units]]</f>
        <v>54</v>
      </c>
      <c r="G1013" s="8">
        <f>_xlfn.RANK.EQ(inventory[[#This Row],[Total Cost]],inventory[Total Cost],0)</f>
        <v>1780</v>
      </c>
      <c r="H1013" s="8">
        <f>SUMIFS(inventory['# Units],inventory[Rank],"&lt;="&amp;inventory[[#This Row],['#]])</f>
        <v>26250</v>
      </c>
      <c r="I1013" s="9">
        <f>inventory[[#This Row],[c Units]]/MAX(inventory[c Units])</f>
        <v>0.31865303843259124</v>
      </c>
      <c r="J1013" s="10">
        <f>SUMIFS(inventory[Total Cost],inventory[Rank],"&lt;="&amp;inventory[[#This Row],['#]])</f>
        <v>2521120.9999999986</v>
      </c>
      <c r="K1013" s="9">
        <f>inventory[[#This Row],[c Cost]]/MAX(inventory[c Cost])</f>
        <v>0.95233470589870428</v>
      </c>
      <c r="L1013" s="11" t="str">
        <f>IF(inventory[[#This Row],[c Units %]]&lt;=$O$7,$N$7,IF(inventory[[#This Row],[c Units %]]&lt;=$O$8,$N$8,$N$9))</f>
        <v>C</v>
      </c>
    </row>
    <row r="1014" spans="2:12" x14ac:dyDescent="0.25">
      <c r="B1014" s="1">
        <v>1008</v>
      </c>
      <c r="C1014" t="s">
        <v>1008</v>
      </c>
      <c r="D1014" s="2">
        <v>11.2</v>
      </c>
      <c r="E1014" s="15">
        <v>10</v>
      </c>
      <c r="F1014" s="14">
        <f>inventory[[#This Row],[Unit Cost]]*inventory[[#This Row],['# Units]]</f>
        <v>112</v>
      </c>
      <c r="G1014" s="8">
        <f>_xlfn.RANK.EQ(inventory[[#This Row],[Total Cost]],inventory[Total Cost],0)</f>
        <v>1288</v>
      </c>
      <c r="H1014" s="8">
        <f>SUMIFS(inventory['# Units],inventory[Rank],"&lt;="&amp;inventory[[#This Row],['#]])</f>
        <v>26265</v>
      </c>
      <c r="I1014" s="9">
        <f>inventory[[#This Row],[c Units]]/MAX(inventory[c Units])</f>
        <v>0.31883512588312413</v>
      </c>
      <c r="J1014" s="10">
        <f>SUMIFS(inventory[Total Cost],inventory[Rank],"&lt;="&amp;inventory[[#This Row],['#]])</f>
        <v>2521333.9999999986</v>
      </c>
      <c r="K1014" s="9">
        <f>inventory[[#This Row],[c Cost]]/MAX(inventory[c Cost])</f>
        <v>0.95241516506443102</v>
      </c>
      <c r="L1014" s="11" t="str">
        <f>IF(inventory[[#This Row],[c Units %]]&lt;=$O$7,$N$7,IF(inventory[[#This Row],[c Units %]]&lt;=$O$8,$N$8,$N$9))</f>
        <v>C</v>
      </c>
    </row>
    <row r="1015" spans="2:12" x14ac:dyDescent="0.25">
      <c r="B1015" s="1">
        <v>1009</v>
      </c>
      <c r="C1015" t="s">
        <v>1009</v>
      </c>
      <c r="D1015" s="2">
        <v>8</v>
      </c>
      <c r="E1015" s="15">
        <v>11</v>
      </c>
      <c r="F1015" s="14">
        <f>inventory[[#This Row],[Unit Cost]]*inventory[[#This Row],['# Units]]</f>
        <v>88</v>
      </c>
      <c r="G1015" s="8">
        <f>_xlfn.RANK.EQ(inventory[[#This Row],[Total Cost]],inventory[Total Cost],0)</f>
        <v>1419</v>
      </c>
      <c r="H1015" s="8">
        <f>SUMIFS(inventory['# Units],inventory[Rank],"&lt;="&amp;inventory[[#This Row],['#]])</f>
        <v>26359</v>
      </c>
      <c r="I1015" s="9">
        <f>inventory[[#This Row],[c Units]]/MAX(inventory[c Units])</f>
        <v>0.31997620723979703</v>
      </c>
      <c r="J1015" s="10">
        <f>SUMIFS(inventory[Total Cost],inventory[Rank],"&lt;="&amp;inventory[[#This Row],['#]])</f>
        <v>2521759.5999999982</v>
      </c>
      <c r="K1015" s="9">
        <f>inventory[[#This Row],[c Cost]]/MAX(inventory[c Cost])</f>
        <v>0.95257593229885973</v>
      </c>
      <c r="L1015" s="11" t="str">
        <f>IF(inventory[[#This Row],[c Units %]]&lt;=$O$7,$N$7,IF(inventory[[#This Row],[c Units %]]&lt;=$O$8,$N$8,$N$9))</f>
        <v>C</v>
      </c>
    </row>
    <row r="1016" spans="2:12" x14ac:dyDescent="0.25">
      <c r="B1016" s="1">
        <v>1010</v>
      </c>
      <c r="C1016" t="s">
        <v>1010</v>
      </c>
      <c r="D1016" s="2">
        <v>10.1</v>
      </c>
      <c r="E1016" s="15">
        <v>12</v>
      </c>
      <c r="F1016" s="14">
        <f>inventory[[#This Row],[Unit Cost]]*inventory[[#This Row],['# Units]]</f>
        <v>121.19999999999999</v>
      </c>
      <c r="G1016" s="8">
        <f>_xlfn.RANK.EQ(inventory[[#This Row],[Total Cost]],inventory[Total Cost],0)</f>
        <v>1243</v>
      </c>
      <c r="H1016" s="8">
        <f>SUMIFS(inventory['# Units],inventory[Rank],"&lt;="&amp;inventory[[#This Row],['#]])</f>
        <v>26359</v>
      </c>
      <c r="I1016" s="9">
        <f>inventory[[#This Row],[c Units]]/MAX(inventory[c Units])</f>
        <v>0.31997620723979703</v>
      </c>
      <c r="J1016" s="10">
        <f>SUMIFS(inventory[Total Cost],inventory[Rank],"&lt;="&amp;inventory[[#This Row],['#]])</f>
        <v>2521759.5999999982</v>
      </c>
      <c r="K1016" s="9">
        <f>inventory[[#This Row],[c Cost]]/MAX(inventory[c Cost])</f>
        <v>0.95257593229885973</v>
      </c>
      <c r="L1016" s="11" t="str">
        <f>IF(inventory[[#This Row],[c Units %]]&lt;=$O$7,$N$7,IF(inventory[[#This Row],[c Units %]]&lt;=$O$8,$N$8,$N$9))</f>
        <v>C</v>
      </c>
    </row>
    <row r="1017" spans="2:12" x14ac:dyDescent="0.25">
      <c r="B1017" s="1">
        <v>1011</v>
      </c>
      <c r="C1017" t="s">
        <v>1011</v>
      </c>
      <c r="D1017" s="2">
        <v>12.3</v>
      </c>
      <c r="E1017" s="15">
        <v>58</v>
      </c>
      <c r="F1017" s="14">
        <f>inventory[[#This Row],[Unit Cost]]*inventory[[#This Row],['# Units]]</f>
        <v>713.40000000000009</v>
      </c>
      <c r="G1017" s="8">
        <f>_xlfn.RANK.EQ(inventory[[#This Row],[Total Cost]],inventory[Total Cost],0)</f>
        <v>546</v>
      </c>
      <c r="H1017" s="8">
        <f>SUMIFS(inventory['# Units],inventory[Rank],"&lt;="&amp;inventory[[#This Row],['#]])</f>
        <v>26377</v>
      </c>
      <c r="I1017" s="9">
        <f>inventory[[#This Row],[c Units]]/MAX(inventory[c Units])</f>
        <v>0.32019471218043655</v>
      </c>
      <c r="J1017" s="10">
        <f>SUMIFS(inventory[Total Cost],inventory[Rank],"&lt;="&amp;inventory[[#This Row],['#]])</f>
        <v>2521971.9999999981</v>
      </c>
      <c r="K1017" s="9">
        <f>inventory[[#This Row],[c Cost]]/MAX(inventory[c Cost])</f>
        <v>0.95265616481904936</v>
      </c>
      <c r="L1017" s="11" t="str">
        <f>IF(inventory[[#This Row],[c Units %]]&lt;=$O$7,$N$7,IF(inventory[[#This Row],[c Units %]]&lt;=$O$8,$N$8,$N$9))</f>
        <v>C</v>
      </c>
    </row>
    <row r="1018" spans="2:12" x14ac:dyDescent="0.25">
      <c r="B1018" s="1">
        <v>1012</v>
      </c>
      <c r="C1018" t="s">
        <v>1012</v>
      </c>
      <c r="D1018" s="2">
        <v>11.7</v>
      </c>
      <c r="E1018" s="15">
        <v>58</v>
      </c>
      <c r="F1018" s="14">
        <f>inventory[[#This Row],[Unit Cost]]*inventory[[#This Row],['# Units]]</f>
        <v>678.59999999999991</v>
      </c>
      <c r="G1018" s="8">
        <f>_xlfn.RANK.EQ(inventory[[#This Row],[Total Cost]],inventory[Total Cost],0)</f>
        <v>559</v>
      </c>
      <c r="H1018" s="8">
        <f>SUMIFS(inventory['# Units],inventory[Rank],"&lt;="&amp;inventory[[#This Row],['#]])</f>
        <v>26509</v>
      </c>
      <c r="I1018" s="9">
        <f>inventory[[#This Row],[c Units]]/MAX(inventory[c Units])</f>
        <v>0.32179708174512611</v>
      </c>
      <c r="J1018" s="10">
        <f>SUMIFS(inventory[Total Cost],inventory[Rank],"&lt;="&amp;inventory[[#This Row],['#]])</f>
        <v>2522183.1999999983</v>
      </c>
      <c r="K1018" s="9">
        <f>inventory[[#This Row],[c Cost]]/MAX(inventory[c Cost])</f>
        <v>0.95273594404816442</v>
      </c>
      <c r="L1018" s="11" t="str">
        <f>IF(inventory[[#This Row],[c Units %]]&lt;=$O$7,$N$7,IF(inventory[[#This Row],[c Units %]]&lt;=$O$8,$N$8,$N$9))</f>
        <v>C</v>
      </c>
    </row>
    <row r="1019" spans="2:12" x14ac:dyDescent="0.25">
      <c r="B1019" s="1">
        <v>1013</v>
      </c>
      <c r="C1019" t="s">
        <v>1013</v>
      </c>
      <c r="D1019" s="2">
        <v>12</v>
      </c>
      <c r="E1019" s="15">
        <v>12</v>
      </c>
      <c r="F1019" s="14">
        <f>inventory[[#This Row],[Unit Cost]]*inventory[[#This Row],['# Units]]</f>
        <v>144</v>
      </c>
      <c r="G1019" s="8">
        <f>_xlfn.RANK.EQ(inventory[[#This Row],[Total Cost]],inventory[Total Cost],0)</f>
        <v>1159</v>
      </c>
      <c r="H1019" s="8">
        <f>SUMIFS(inventory['# Units],inventory[Rank],"&lt;="&amp;inventory[[#This Row],['#]])</f>
        <v>26590</v>
      </c>
      <c r="I1019" s="9">
        <f>inventory[[#This Row],[c Units]]/MAX(inventory[c Units])</f>
        <v>0.32278035397800381</v>
      </c>
      <c r="J1019" s="10">
        <f>SUMIFS(inventory[Total Cost],inventory[Rank],"&lt;="&amp;inventory[[#This Row],['#]])</f>
        <v>2522393.7999999984</v>
      </c>
      <c r="K1019" s="9">
        <f>inventory[[#This Row],[c Cost]]/MAX(inventory[c Cost])</f>
        <v>0.95281549663174236</v>
      </c>
      <c r="L1019" s="11" t="str">
        <f>IF(inventory[[#This Row],[c Units %]]&lt;=$O$7,$N$7,IF(inventory[[#This Row],[c Units %]]&lt;=$O$8,$N$8,$N$9))</f>
        <v>C</v>
      </c>
    </row>
    <row r="1020" spans="2:12" x14ac:dyDescent="0.25">
      <c r="B1020" s="1">
        <v>1014</v>
      </c>
      <c r="C1020" t="s">
        <v>1014</v>
      </c>
      <c r="D1020" s="2">
        <v>12.3</v>
      </c>
      <c r="E1020" s="15">
        <v>24</v>
      </c>
      <c r="F1020" s="14">
        <f>inventory[[#This Row],[Unit Cost]]*inventory[[#This Row],['# Units]]</f>
        <v>295.20000000000005</v>
      </c>
      <c r="G1020" s="8">
        <f>_xlfn.RANK.EQ(inventory[[#This Row],[Total Cost]],inventory[Total Cost],0)</f>
        <v>867</v>
      </c>
      <c r="H1020" s="8">
        <f>SUMIFS(inventory['# Units],inventory[Rank],"&lt;="&amp;inventory[[#This Row],['#]])</f>
        <v>26608</v>
      </c>
      <c r="I1020" s="9">
        <f>inventory[[#This Row],[c Units]]/MAX(inventory[c Units])</f>
        <v>0.32299885891864333</v>
      </c>
      <c r="J1020" s="10">
        <f>SUMIFS(inventory[Total Cost],inventory[Rank],"&lt;="&amp;inventory[[#This Row],['#]])</f>
        <v>2522602.5999999982</v>
      </c>
      <c r="K1020" s="9">
        <f>inventory[[#This Row],[c Cost]]/MAX(inventory[c Cost])</f>
        <v>0.9528943692787083</v>
      </c>
      <c r="L1020" s="11" t="str">
        <f>IF(inventory[[#This Row],[c Units %]]&lt;=$O$7,$N$7,IF(inventory[[#This Row],[c Units %]]&lt;=$O$8,$N$8,$N$9))</f>
        <v>C</v>
      </c>
    </row>
    <row r="1021" spans="2:12" x14ac:dyDescent="0.25">
      <c r="B1021" s="1">
        <v>1015</v>
      </c>
      <c r="C1021" t="s">
        <v>1015</v>
      </c>
      <c r="D1021" s="2">
        <v>9.6999999999999993</v>
      </c>
      <c r="E1021" s="15">
        <v>5</v>
      </c>
      <c r="F1021" s="14">
        <f>inventory[[#This Row],[Unit Cost]]*inventory[[#This Row],['# Units]]</f>
        <v>48.5</v>
      </c>
      <c r="G1021" s="8">
        <f>_xlfn.RANK.EQ(inventory[[#This Row],[Total Cost]],inventory[Total Cost],0)</f>
        <v>1876</v>
      </c>
      <c r="H1021" s="8">
        <f>SUMIFS(inventory['# Units],inventory[Rank],"&lt;="&amp;inventory[[#This Row],['#]])</f>
        <v>26622</v>
      </c>
      <c r="I1021" s="9">
        <f>inventory[[#This Row],[c Units]]/MAX(inventory[c Units])</f>
        <v>0.32316880720580737</v>
      </c>
      <c r="J1021" s="10">
        <f>SUMIFS(inventory[Total Cost],inventory[Rank],"&lt;="&amp;inventory[[#This Row],['#]])</f>
        <v>2522811.1999999983</v>
      </c>
      <c r="K1021" s="9">
        <f>inventory[[#This Row],[c Cost]]/MAX(inventory[c Cost])</f>
        <v>0.9529731663771619</v>
      </c>
      <c r="L1021" s="11" t="str">
        <f>IF(inventory[[#This Row],[c Units %]]&lt;=$O$7,$N$7,IF(inventory[[#This Row],[c Units %]]&lt;=$O$8,$N$8,$N$9))</f>
        <v>C</v>
      </c>
    </row>
    <row r="1022" spans="2:12" x14ac:dyDescent="0.25">
      <c r="B1022" s="1">
        <v>1016</v>
      </c>
      <c r="C1022" t="s">
        <v>1016</v>
      </c>
      <c r="D1022" s="2">
        <v>10.8</v>
      </c>
      <c r="E1022" s="15">
        <v>22</v>
      </c>
      <c r="F1022" s="14">
        <f>inventory[[#This Row],[Unit Cost]]*inventory[[#This Row],['# Units]]</f>
        <v>237.60000000000002</v>
      </c>
      <c r="G1022" s="8">
        <f>_xlfn.RANK.EQ(inventory[[#This Row],[Total Cost]],inventory[Total Cost],0)</f>
        <v>960</v>
      </c>
      <c r="H1022" s="8">
        <f>SUMIFS(inventory['# Units],inventory[Rank],"&lt;="&amp;inventory[[#This Row],['#]])</f>
        <v>26666</v>
      </c>
      <c r="I1022" s="9">
        <f>inventory[[#This Row],[c Units]]/MAX(inventory[c Units])</f>
        <v>0.32370293039403725</v>
      </c>
      <c r="J1022" s="10">
        <f>SUMIFS(inventory[Total Cost],inventory[Rank],"&lt;="&amp;inventory[[#This Row],['#]])</f>
        <v>2523017.9999999981</v>
      </c>
      <c r="K1022" s="9">
        <f>inventory[[#This Row],[c Cost]]/MAX(inventory[c Cost])</f>
        <v>0.9530512835390037</v>
      </c>
      <c r="L1022" s="11" t="str">
        <f>IF(inventory[[#This Row],[c Units %]]&lt;=$O$7,$N$7,IF(inventory[[#This Row],[c Units %]]&lt;=$O$8,$N$8,$N$9))</f>
        <v>C</v>
      </c>
    </row>
    <row r="1023" spans="2:12" x14ac:dyDescent="0.25">
      <c r="B1023" s="1">
        <v>1017</v>
      </c>
      <c r="C1023" t="s">
        <v>1017</v>
      </c>
      <c r="D1023" s="2">
        <v>11.1</v>
      </c>
      <c r="E1023" s="15">
        <v>12</v>
      </c>
      <c r="F1023" s="14">
        <f>inventory[[#This Row],[Unit Cost]]*inventory[[#This Row],['# Units]]</f>
        <v>133.19999999999999</v>
      </c>
      <c r="G1023" s="8">
        <f>_xlfn.RANK.EQ(inventory[[#This Row],[Total Cost]],inventory[Total Cost],0)</f>
        <v>1193</v>
      </c>
      <c r="H1023" s="8">
        <f>SUMIFS(inventory['# Units],inventory[Rank],"&lt;="&amp;inventory[[#This Row],['#]])</f>
        <v>26756</v>
      </c>
      <c r="I1023" s="9">
        <f>inventory[[#This Row],[c Units]]/MAX(inventory[c Units])</f>
        <v>0.32479545509723468</v>
      </c>
      <c r="J1023" s="10">
        <f>SUMIFS(inventory[Total Cost],inventory[Rank],"&lt;="&amp;inventory[[#This Row],['#]])</f>
        <v>2523629.9999999981</v>
      </c>
      <c r="K1023" s="9">
        <f>inventory[[#This Row],[c Cost]]/MAX(inventory[c Cost])</f>
        <v>0.95328246198700761</v>
      </c>
      <c r="L1023" s="11" t="str">
        <f>IF(inventory[[#This Row],[c Units %]]&lt;=$O$7,$N$7,IF(inventory[[#This Row],[c Units %]]&lt;=$O$8,$N$8,$N$9))</f>
        <v>C</v>
      </c>
    </row>
    <row r="1024" spans="2:12" x14ac:dyDescent="0.25">
      <c r="B1024" s="1">
        <v>1018</v>
      </c>
      <c r="C1024" t="s">
        <v>1018</v>
      </c>
      <c r="D1024" s="2">
        <v>10.1</v>
      </c>
      <c r="E1024" s="15">
        <v>7</v>
      </c>
      <c r="F1024" s="14">
        <f>inventory[[#This Row],[Unit Cost]]*inventory[[#This Row],['# Units]]</f>
        <v>70.7</v>
      </c>
      <c r="G1024" s="8">
        <f>_xlfn.RANK.EQ(inventory[[#This Row],[Total Cost]],inventory[Total Cost],0)</f>
        <v>1569</v>
      </c>
      <c r="H1024" s="8">
        <f>SUMIFS(inventory['# Units],inventory[Rank],"&lt;="&amp;inventory[[#This Row],['#]])</f>
        <v>26756</v>
      </c>
      <c r="I1024" s="9">
        <f>inventory[[#This Row],[c Units]]/MAX(inventory[c Units])</f>
        <v>0.32479545509723468</v>
      </c>
      <c r="J1024" s="10">
        <f>SUMIFS(inventory[Total Cost],inventory[Rank],"&lt;="&amp;inventory[[#This Row],['#]])</f>
        <v>2523629.9999999981</v>
      </c>
      <c r="K1024" s="9">
        <f>inventory[[#This Row],[c Cost]]/MAX(inventory[c Cost])</f>
        <v>0.95328246198700761</v>
      </c>
      <c r="L1024" s="11" t="str">
        <f>IF(inventory[[#This Row],[c Units %]]&lt;=$O$7,$N$7,IF(inventory[[#This Row],[c Units %]]&lt;=$O$8,$N$8,$N$9))</f>
        <v>C</v>
      </c>
    </row>
    <row r="1025" spans="2:12" x14ac:dyDescent="0.25">
      <c r="B1025" s="1">
        <v>1019</v>
      </c>
      <c r="C1025" t="s">
        <v>1019</v>
      </c>
      <c r="D1025" s="2">
        <v>6.8</v>
      </c>
      <c r="E1025" s="15">
        <v>1</v>
      </c>
      <c r="F1025" s="14">
        <f>inventory[[#This Row],[Unit Cost]]*inventory[[#This Row],['# Units]]</f>
        <v>6.8</v>
      </c>
      <c r="G1025" s="8">
        <f>_xlfn.RANK.EQ(inventory[[#This Row],[Total Cost]],inventory[Total Cost],0)</f>
        <v>3598</v>
      </c>
      <c r="H1025" s="8">
        <f>SUMIFS(inventory['# Units],inventory[Rank],"&lt;="&amp;inventory[[#This Row],['#]])</f>
        <v>26756</v>
      </c>
      <c r="I1025" s="9">
        <f>inventory[[#This Row],[c Units]]/MAX(inventory[c Units])</f>
        <v>0.32479545509723468</v>
      </c>
      <c r="J1025" s="10">
        <f>SUMIFS(inventory[Total Cost],inventory[Rank],"&lt;="&amp;inventory[[#This Row],['#]])</f>
        <v>2523629.9999999981</v>
      </c>
      <c r="K1025" s="9">
        <f>inventory[[#This Row],[c Cost]]/MAX(inventory[c Cost])</f>
        <v>0.95328246198700761</v>
      </c>
      <c r="L1025" s="11" t="str">
        <f>IF(inventory[[#This Row],[c Units %]]&lt;=$O$7,$N$7,IF(inventory[[#This Row],[c Units %]]&lt;=$O$8,$N$8,$N$9))</f>
        <v>C</v>
      </c>
    </row>
    <row r="1026" spans="2:12" x14ac:dyDescent="0.25">
      <c r="B1026" s="1">
        <v>1020</v>
      </c>
      <c r="C1026" t="s">
        <v>1020</v>
      </c>
      <c r="D1026" s="2">
        <v>12</v>
      </c>
      <c r="E1026" s="15">
        <v>24</v>
      </c>
      <c r="F1026" s="14">
        <f>inventory[[#This Row],[Unit Cost]]*inventory[[#This Row],['# Units]]</f>
        <v>288</v>
      </c>
      <c r="G1026" s="8">
        <f>_xlfn.RANK.EQ(inventory[[#This Row],[Total Cost]],inventory[Total Cost],0)</f>
        <v>881</v>
      </c>
      <c r="H1026" s="8">
        <f>SUMIFS(inventory['# Units],inventory[Rank],"&lt;="&amp;inventory[[#This Row],['#]])</f>
        <v>26761</v>
      </c>
      <c r="I1026" s="9">
        <f>inventory[[#This Row],[c Units]]/MAX(inventory[c Units])</f>
        <v>0.32485615091407899</v>
      </c>
      <c r="J1026" s="10">
        <f>SUMIFS(inventory[Total Cost],inventory[Rank],"&lt;="&amp;inventory[[#This Row],['#]])</f>
        <v>2523833.4999999981</v>
      </c>
      <c r="K1026" s="9">
        <f>inventory[[#This Row],[c Cost]]/MAX(inventory[c Cost])</f>
        <v>0.95335933259839445</v>
      </c>
      <c r="L1026" s="11" t="str">
        <f>IF(inventory[[#This Row],[c Units %]]&lt;=$O$7,$N$7,IF(inventory[[#This Row],[c Units %]]&lt;=$O$8,$N$8,$N$9))</f>
        <v>C</v>
      </c>
    </row>
    <row r="1027" spans="2:12" x14ac:dyDescent="0.25">
      <c r="B1027" s="1">
        <v>1021</v>
      </c>
      <c r="C1027" t="s">
        <v>1021</v>
      </c>
      <c r="D1027" s="2">
        <v>12.1</v>
      </c>
      <c r="E1027" s="15">
        <v>26</v>
      </c>
      <c r="F1027" s="14">
        <f>inventory[[#This Row],[Unit Cost]]*inventory[[#This Row],['# Units]]</f>
        <v>314.59999999999997</v>
      </c>
      <c r="G1027" s="8">
        <f>_xlfn.RANK.EQ(inventory[[#This Row],[Total Cost]],inventory[Total Cost],0)</f>
        <v>837</v>
      </c>
      <c r="H1027" s="8">
        <f>SUMIFS(inventory['# Units],inventory[Rank],"&lt;="&amp;inventory[[#This Row],['#]])</f>
        <v>26765</v>
      </c>
      <c r="I1027" s="9">
        <f>inventory[[#This Row],[c Units]]/MAX(inventory[c Units])</f>
        <v>0.32490470756755446</v>
      </c>
      <c r="J1027" s="10">
        <f>SUMIFS(inventory[Total Cost],inventory[Rank],"&lt;="&amp;inventory[[#This Row],['#]])</f>
        <v>2524036.299999998</v>
      </c>
      <c r="K1027" s="9">
        <f>inventory[[#This Row],[c Cost]]/MAX(inventory[c Cost])</f>
        <v>0.95343593878998789</v>
      </c>
      <c r="L1027" s="11" t="str">
        <f>IF(inventory[[#This Row],[c Units %]]&lt;=$O$7,$N$7,IF(inventory[[#This Row],[c Units %]]&lt;=$O$8,$N$8,$N$9))</f>
        <v>C</v>
      </c>
    </row>
    <row r="1028" spans="2:12" x14ac:dyDescent="0.25">
      <c r="B1028" s="1">
        <v>1022</v>
      </c>
      <c r="C1028" t="s">
        <v>1022</v>
      </c>
      <c r="D1028" s="2">
        <v>11.2</v>
      </c>
      <c r="E1028" s="15">
        <v>17</v>
      </c>
      <c r="F1028" s="14">
        <f>inventory[[#This Row],[Unit Cost]]*inventory[[#This Row],['# Units]]</f>
        <v>190.39999999999998</v>
      </c>
      <c r="G1028" s="8">
        <f>_xlfn.RANK.EQ(inventory[[#This Row],[Total Cost]],inventory[Total Cost],0)</f>
        <v>1045</v>
      </c>
      <c r="H1028" s="8">
        <f>SUMIFS(inventory['# Units],inventory[Rank],"&lt;="&amp;inventory[[#This Row],['#]])</f>
        <v>26803</v>
      </c>
      <c r="I1028" s="9">
        <f>inventory[[#This Row],[c Units]]/MAX(inventory[c Units])</f>
        <v>0.32536599577557113</v>
      </c>
      <c r="J1028" s="10">
        <f>SUMIFS(inventory[Total Cost],inventory[Rank],"&lt;="&amp;inventory[[#This Row],['#]])</f>
        <v>2524237.6999999979</v>
      </c>
      <c r="K1028" s="9">
        <f>inventory[[#This Row],[c Cost]]/MAX(inventory[c Cost])</f>
        <v>0.95351201614199432</v>
      </c>
      <c r="L1028" s="11" t="str">
        <f>IF(inventory[[#This Row],[c Units %]]&lt;=$O$7,$N$7,IF(inventory[[#This Row],[c Units %]]&lt;=$O$8,$N$8,$N$9))</f>
        <v>C</v>
      </c>
    </row>
    <row r="1029" spans="2:12" x14ac:dyDescent="0.25">
      <c r="B1029" s="1">
        <v>1023</v>
      </c>
      <c r="C1029" t="s">
        <v>1023</v>
      </c>
      <c r="D1029" s="2">
        <v>10.5</v>
      </c>
      <c r="E1029" s="15">
        <v>14</v>
      </c>
      <c r="F1029" s="14">
        <f>inventory[[#This Row],[Unit Cost]]*inventory[[#This Row],['# Units]]</f>
        <v>147</v>
      </c>
      <c r="G1029" s="8">
        <f>_xlfn.RANK.EQ(inventory[[#This Row],[Total Cost]],inventory[Total Cost],0)</f>
        <v>1154</v>
      </c>
      <c r="H1029" s="8">
        <f>SUMIFS(inventory['# Units],inventory[Rank],"&lt;="&amp;inventory[[#This Row],['#]])</f>
        <v>26897</v>
      </c>
      <c r="I1029" s="9">
        <f>inventory[[#This Row],[c Units]]/MAX(inventory[c Units])</f>
        <v>0.32650707713224403</v>
      </c>
      <c r="J1029" s="10">
        <f>SUMIFS(inventory[Total Cost],inventory[Rank],"&lt;="&amp;inventory[[#This Row],['#]])</f>
        <v>2524640.2999999975</v>
      </c>
      <c r="K1029" s="9">
        <f>inventory[[#This Row],[c Cost]]/MAX(inventory[c Cost])</f>
        <v>0.95366409529749474</v>
      </c>
      <c r="L1029" s="11" t="str">
        <f>IF(inventory[[#This Row],[c Units %]]&lt;=$O$7,$N$7,IF(inventory[[#This Row],[c Units %]]&lt;=$O$8,$N$8,$N$9))</f>
        <v>C</v>
      </c>
    </row>
    <row r="1030" spans="2:12" x14ac:dyDescent="0.25">
      <c r="B1030" s="1">
        <v>1024</v>
      </c>
      <c r="C1030" t="s">
        <v>1024</v>
      </c>
      <c r="D1030" s="2">
        <v>12.4</v>
      </c>
      <c r="E1030" s="15">
        <v>10</v>
      </c>
      <c r="F1030" s="14">
        <f>inventory[[#This Row],[Unit Cost]]*inventory[[#This Row],['# Units]]</f>
        <v>124</v>
      </c>
      <c r="G1030" s="8">
        <f>_xlfn.RANK.EQ(inventory[[#This Row],[Total Cost]],inventory[Total Cost],0)</f>
        <v>1230</v>
      </c>
      <c r="H1030" s="8">
        <f>SUMIFS(inventory['# Units],inventory[Rank],"&lt;="&amp;inventory[[#This Row],['#]])</f>
        <v>26897</v>
      </c>
      <c r="I1030" s="9">
        <f>inventory[[#This Row],[c Units]]/MAX(inventory[c Units])</f>
        <v>0.32650707713224403</v>
      </c>
      <c r="J1030" s="10">
        <f>SUMIFS(inventory[Total Cost],inventory[Rank],"&lt;="&amp;inventory[[#This Row],['#]])</f>
        <v>2524640.2999999975</v>
      </c>
      <c r="K1030" s="9">
        <f>inventory[[#This Row],[c Cost]]/MAX(inventory[c Cost])</f>
        <v>0.95366409529749474</v>
      </c>
      <c r="L1030" s="11" t="str">
        <f>IF(inventory[[#This Row],[c Units %]]&lt;=$O$7,$N$7,IF(inventory[[#This Row],[c Units %]]&lt;=$O$8,$N$8,$N$9))</f>
        <v>C</v>
      </c>
    </row>
    <row r="1031" spans="2:12" x14ac:dyDescent="0.25">
      <c r="B1031" s="1">
        <v>1025</v>
      </c>
      <c r="C1031" t="s">
        <v>1025</v>
      </c>
      <c r="D1031" s="2">
        <v>11.1</v>
      </c>
      <c r="E1031" s="15">
        <v>56</v>
      </c>
      <c r="F1031" s="14">
        <f>inventory[[#This Row],[Unit Cost]]*inventory[[#This Row],['# Units]]</f>
        <v>621.6</v>
      </c>
      <c r="G1031" s="8">
        <f>_xlfn.RANK.EQ(inventory[[#This Row],[Total Cost]],inventory[Total Cost],0)</f>
        <v>589</v>
      </c>
      <c r="H1031" s="8">
        <f>SUMIFS(inventory['# Units],inventory[Rank],"&lt;="&amp;inventory[[#This Row],['#]])</f>
        <v>26912</v>
      </c>
      <c r="I1031" s="9">
        <f>inventory[[#This Row],[c Units]]/MAX(inventory[c Units])</f>
        <v>0.32668916458277697</v>
      </c>
      <c r="J1031" s="10">
        <f>SUMIFS(inventory[Total Cost],inventory[Rank],"&lt;="&amp;inventory[[#This Row],['#]])</f>
        <v>2524841.2999999975</v>
      </c>
      <c r="K1031" s="9">
        <f>inventory[[#This Row],[c Cost]]/MAX(inventory[c Cost])</f>
        <v>0.9537400215524765</v>
      </c>
      <c r="L1031" s="11" t="str">
        <f>IF(inventory[[#This Row],[c Units %]]&lt;=$O$7,$N$7,IF(inventory[[#This Row],[c Units %]]&lt;=$O$8,$N$8,$N$9))</f>
        <v>C</v>
      </c>
    </row>
    <row r="1032" spans="2:12" x14ac:dyDescent="0.25">
      <c r="B1032" s="1">
        <v>1026</v>
      </c>
      <c r="C1032" t="s">
        <v>1026</v>
      </c>
      <c r="D1032" s="2">
        <v>12.1</v>
      </c>
      <c r="E1032" s="15">
        <v>41</v>
      </c>
      <c r="F1032" s="14">
        <f>inventory[[#This Row],[Unit Cost]]*inventory[[#This Row],['# Units]]</f>
        <v>496.09999999999997</v>
      </c>
      <c r="G1032" s="8">
        <f>_xlfn.RANK.EQ(inventory[[#This Row],[Total Cost]],inventory[Total Cost],0)</f>
        <v>652</v>
      </c>
      <c r="H1032" s="8">
        <f>SUMIFS(inventory['# Units],inventory[Rank],"&lt;="&amp;inventory[[#This Row],['#]])</f>
        <v>26924</v>
      </c>
      <c r="I1032" s="9">
        <f>inventory[[#This Row],[c Units]]/MAX(inventory[c Units])</f>
        <v>0.32683483454320328</v>
      </c>
      <c r="J1032" s="10">
        <f>SUMIFS(inventory[Total Cost],inventory[Rank],"&lt;="&amp;inventory[[#This Row],['#]])</f>
        <v>2525041.6999999974</v>
      </c>
      <c r="K1032" s="9">
        <f>inventory[[#This Row],[c Cost]]/MAX(inventory[c Cost])</f>
        <v>0.95381572116192082</v>
      </c>
      <c r="L1032" s="11" t="str">
        <f>IF(inventory[[#This Row],[c Units %]]&lt;=$O$7,$N$7,IF(inventory[[#This Row],[c Units %]]&lt;=$O$8,$N$8,$N$9))</f>
        <v>C</v>
      </c>
    </row>
    <row r="1033" spans="2:12" x14ac:dyDescent="0.25">
      <c r="B1033" s="1">
        <v>1027</v>
      </c>
      <c r="C1033" t="s">
        <v>1027</v>
      </c>
      <c r="D1033" s="2">
        <v>10.7</v>
      </c>
      <c r="E1033" s="15">
        <v>6</v>
      </c>
      <c r="F1033" s="14">
        <f>inventory[[#This Row],[Unit Cost]]*inventory[[#This Row],['# Units]]</f>
        <v>64.199999999999989</v>
      </c>
      <c r="G1033" s="8">
        <f>_xlfn.RANK.EQ(inventory[[#This Row],[Total Cost]],inventory[Total Cost],0)</f>
        <v>1634</v>
      </c>
      <c r="H1033" s="8">
        <f>SUMIFS(inventory['# Units],inventory[Rank],"&lt;="&amp;inventory[[#This Row],['#]])</f>
        <v>26933</v>
      </c>
      <c r="I1033" s="9">
        <f>inventory[[#This Row],[c Units]]/MAX(inventory[c Units])</f>
        <v>0.32694408701352301</v>
      </c>
      <c r="J1033" s="10">
        <f>SUMIFS(inventory[Total Cost],inventory[Rank],"&lt;="&amp;inventory[[#This Row],['#]])</f>
        <v>2525241.4999999972</v>
      </c>
      <c r="K1033" s="9">
        <f>inventory[[#This Row],[c Cost]]/MAX(inventory[c Cost])</f>
        <v>0.9538911941258279</v>
      </c>
      <c r="L1033" s="11" t="str">
        <f>IF(inventory[[#This Row],[c Units %]]&lt;=$O$7,$N$7,IF(inventory[[#This Row],[c Units %]]&lt;=$O$8,$N$8,$N$9))</f>
        <v>C</v>
      </c>
    </row>
    <row r="1034" spans="2:12" x14ac:dyDescent="0.25">
      <c r="B1034" s="1">
        <v>1028</v>
      </c>
      <c r="C1034" t="s">
        <v>1028</v>
      </c>
      <c r="D1034" s="2">
        <v>10.8</v>
      </c>
      <c r="E1034" s="15">
        <v>40</v>
      </c>
      <c r="F1034" s="14">
        <f>inventory[[#This Row],[Unit Cost]]*inventory[[#This Row],['# Units]]</f>
        <v>432</v>
      </c>
      <c r="G1034" s="8">
        <f>_xlfn.RANK.EQ(inventory[[#This Row],[Total Cost]],inventory[Total Cost],0)</f>
        <v>708</v>
      </c>
      <c r="H1034" s="8">
        <f>SUMIFS(inventory['# Units],inventory[Rank],"&lt;="&amp;inventory[[#This Row],['#]])</f>
        <v>26990</v>
      </c>
      <c r="I1034" s="9">
        <f>inventory[[#This Row],[c Units]]/MAX(inventory[c Units])</f>
        <v>0.32763601932554809</v>
      </c>
      <c r="J1034" s="10">
        <f>SUMIFS(inventory[Total Cost],inventory[Rank],"&lt;="&amp;inventory[[#This Row],['#]])</f>
        <v>2525440.9999999972</v>
      </c>
      <c r="K1034" s="9">
        <f>inventory[[#This Row],[c Cost]]/MAX(inventory[c Cost])</f>
        <v>0.95396655376696649</v>
      </c>
      <c r="L1034" s="11" t="str">
        <f>IF(inventory[[#This Row],[c Units %]]&lt;=$O$7,$N$7,IF(inventory[[#This Row],[c Units %]]&lt;=$O$8,$N$8,$N$9))</f>
        <v>C</v>
      </c>
    </row>
    <row r="1035" spans="2:12" x14ac:dyDescent="0.25">
      <c r="B1035" s="1">
        <v>1029</v>
      </c>
      <c r="C1035" t="s">
        <v>1029</v>
      </c>
      <c r="D1035" s="2">
        <v>11.9</v>
      </c>
      <c r="E1035" s="15">
        <v>8</v>
      </c>
      <c r="F1035" s="14">
        <f>inventory[[#This Row],[Unit Cost]]*inventory[[#This Row],['# Units]]</f>
        <v>95.2</v>
      </c>
      <c r="G1035" s="8">
        <f>_xlfn.RANK.EQ(inventory[[#This Row],[Total Cost]],inventory[Total Cost],0)</f>
        <v>1371</v>
      </c>
      <c r="H1035" s="8">
        <f>SUMIFS(inventory['# Units],inventory[Rank],"&lt;="&amp;inventory[[#This Row],['#]])</f>
        <v>27021</v>
      </c>
      <c r="I1035" s="9">
        <f>inventory[[#This Row],[c Units]]/MAX(inventory[c Units])</f>
        <v>0.32801233338998276</v>
      </c>
      <c r="J1035" s="10">
        <f>SUMIFS(inventory[Total Cost],inventory[Rank],"&lt;="&amp;inventory[[#This Row],['#]])</f>
        <v>2525639.3999999971</v>
      </c>
      <c r="K1035" s="9">
        <f>inventory[[#This Row],[c Cost]]/MAX(inventory[c Cost])</f>
        <v>0.95404149789128656</v>
      </c>
      <c r="L1035" s="11" t="str">
        <f>IF(inventory[[#This Row],[c Units %]]&lt;=$O$7,$N$7,IF(inventory[[#This Row],[c Units %]]&lt;=$O$8,$N$8,$N$9))</f>
        <v>C</v>
      </c>
    </row>
    <row r="1036" spans="2:12" x14ac:dyDescent="0.25">
      <c r="B1036" s="1">
        <v>1030</v>
      </c>
      <c r="C1036" t="s">
        <v>1030</v>
      </c>
      <c r="D1036" s="2">
        <v>11.8</v>
      </c>
      <c r="E1036" s="15">
        <v>18</v>
      </c>
      <c r="F1036" s="14">
        <f>inventory[[#This Row],[Unit Cost]]*inventory[[#This Row],['# Units]]</f>
        <v>212.4</v>
      </c>
      <c r="G1036" s="8">
        <f>_xlfn.RANK.EQ(inventory[[#This Row],[Total Cost]],inventory[Total Cost],0)</f>
        <v>1011</v>
      </c>
      <c r="H1036" s="8">
        <f>SUMIFS(inventory['# Units],inventory[Rank],"&lt;="&amp;inventory[[#This Row],['#]])</f>
        <v>27030</v>
      </c>
      <c r="I1036" s="9">
        <f>inventory[[#This Row],[c Units]]/MAX(inventory[c Units])</f>
        <v>0.32812158586030249</v>
      </c>
      <c r="J1036" s="10">
        <f>SUMIFS(inventory[Total Cost],inventory[Rank],"&lt;="&amp;inventory[[#This Row],['#]])</f>
        <v>2525837.3999999971</v>
      </c>
      <c r="K1036" s="9">
        <f>inventory[[#This Row],[c Cost]]/MAX(inventory[c Cost])</f>
        <v>0.95411629091858197</v>
      </c>
      <c r="L1036" s="11" t="str">
        <f>IF(inventory[[#This Row],[c Units %]]&lt;=$O$7,$N$7,IF(inventory[[#This Row],[c Units %]]&lt;=$O$8,$N$8,$N$9))</f>
        <v>C</v>
      </c>
    </row>
    <row r="1037" spans="2:12" x14ac:dyDescent="0.25">
      <c r="B1037" s="1">
        <v>1031</v>
      </c>
      <c r="C1037" t="s">
        <v>1031</v>
      </c>
      <c r="D1037" s="2">
        <v>11.5</v>
      </c>
      <c r="E1037" s="15">
        <v>23</v>
      </c>
      <c r="F1037" s="14">
        <f>inventory[[#This Row],[Unit Cost]]*inventory[[#This Row],['# Units]]</f>
        <v>264.5</v>
      </c>
      <c r="G1037" s="8">
        <f>_xlfn.RANK.EQ(inventory[[#This Row],[Total Cost]],inventory[Total Cost],0)</f>
        <v>913</v>
      </c>
      <c r="H1037" s="8">
        <f>SUMIFS(inventory['# Units],inventory[Rank],"&lt;="&amp;inventory[[#This Row],['#]])</f>
        <v>27073</v>
      </c>
      <c r="I1037" s="9">
        <f>inventory[[#This Row],[c Units]]/MAX(inventory[c Units])</f>
        <v>0.32864356988516352</v>
      </c>
      <c r="J1037" s="10">
        <f>SUMIFS(inventory[Total Cost],inventory[Rank],"&lt;="&amp;inventory[[#This Row],['#]])</f>
        <v>2526035.1999999969</v>
      </c>
      <c r="K1037" s="9">
        <f>inventory[[#This Row],[c Cost]]/MAX(inventory[c Cost])</f>
        <v>0.95419100839736493</v>
      </c>
      <c r="L1037" s="11" t="str">
        <f>IF(inventory[[#This Row],[c Units %]]&lt;=$O$7,$N$7,IF(inventory[[#This Row],[c Units %]]&lt;=$O$8,$N$8,$N$9))</f>
        <v>C</v>
      </c>
    </row>
    <row r="1038" spans="2:12" x14ac:dyDescent="0.25">
      <c r="B1038" s="1">
        <v>1032</v>
      </c>
      <c r="C1038" t="s">
        <v>1032</v>
      </c>
      <c r="D1038" s="2">
        <v>11.5</v>
      </c>
      <c r="E1038" s="15">
        <v>29</v>
      </c>
      <c r="F1038" s="14">
        <f>inventory[[#This Row],[Unit Cost]]*inventory[[#This Row],['# Units]]</f>
        <v>333.5</v>
      </c>
      <c r="G1038" s="8">
        <f>_xlfn.RANK.EQ(inventory[[#This Row],[Total Cost]],inventory[Total Cost],0)</f>
        <v>815</v>
      </c>
      <c r="H1038" s="8">
        <f>SUMIFS(inventory['# Units],inventory[Rank],"&lt;="&amp;inventory[[#This Row],['#]])</f>
        <v>27120</v>
      </c>
      <c r="I1038" s="9">
        <f>inventory[[#This Row],[c Units]]/MAX(inventory[c Units])</f>
        <v>0.32921411056349997</v>
      </c>
      <c r="J1038" s="10">
        <f>SUMIFS(inventory[Total Cost],inventory[Rank],"&lt;="&amp;inventory[[#This Row],['#]])</f>
        <v>2526232.5999999968</v>
      </c>
      <c r="K1038" s="9">
        <f>inventory[[#This Row],[c Cost]]/MAX(inventory[c Cost])</f>
        <v>0.95426557477912299</v>
      </c>
      <c r="L1038" s="11" t="str">
        <f>IF(inventory[[#This Row],[c Units %]]&lt;=$O$7,$N$7,IF(inventory[[#This Row],[c Units %]]&lt;=$O$8,$N$8,$N$9))</f>
        <v>C</v>
      </c>
    </row>
    <row r="1039" spans="2:12" x14ac:dyDescent="0.25">
      <c r="B1039" s="1">
        <v>1033</v>
      </c>
      <c r="C1039" t="s">
        <v>1033</v>
      </c>
      <c r="D1039" s="2">
        <v>11.4</v>
      </c>
      <c r="E1039" s="15">
        <v>43</v>
      </c>
      <c r="F1039" s="14">
        <f>inventory[[#This Row],[Unit Cost]]*inventory[[#This Row],['# Units]]</f>
        <v>490.2</v>
      </c>
      <c r="G1039" s="8">
        <f>_xlfn.RANK.EQ(inventory[[#This Row],[Total Cost]],inventory[Total Cost],0)</f>
        <v>659</v>
      </c>
      <c r="H1039" s="8">
        <f>SUMIFS(inventory['# Units],inventory[Rank],"&lt;="&amp;inventory[[#This Row],['#]])</f>
        <v>27160</v>
      </c>
      <c r="I1039" s="9">
        <f>inventory[[#This Row],[c Units]]/MAX(inventory[c Units])</f>
        <v>0.32969967709825437</v>
      </c>
      <c r="J1039" s="10">
        <f>SUMIFS(inventory[Total Cost],inventory[Rank],"&lt;="&amp;inventory[[#This Row],['#]])</f>
        <v>2526428.5999999968</v>
      </c>
      <c r="K1039" s="9">
        <f>inventory[[#This Row],[c Cost]]/MAX(inventory[c Cost])</f>
        <v>0.95433961232129416</v>
      </c>
      <c r="L1039" s="11" t="str">
        <f>IF(inventory[[#This Row],[c Units %]]&lt;=$O$7,$N$7,IF(inventory[[#This Row],[c Units %]]&lt;=$O$8,$N$8,$N$9))</f>
        <v>C</v>
      </c>
    </row>
    <row r="1040" spans="2:12" x14ac:dyDescent="0.25">
      <c r="B1040" s="1">
        <v>1034</v>
      </c>
      <c r="C1040" t="s">
        <v>1034</v>
      </c>
      <c r="D1040" s="2">
        <v>11.3</v>
      </c>
      <c r="E1040" s="15">
        <v>30</v>
      </c>
      <c r="F1040" s="14">
        <f>inventory[[#This Row],[Unit Cost]]*inventory[[#This Row],['# Units]]</f>
        <v>339</v>
      </c>
      <c r="G1040" s="8">
        <f>_xlfn.RANK.EQ(inventory[[#This Row],[Total Cost]],inventory[Total Cost],0)</f>
        <v>805</v>
      </c>
      <c r="H1040" s="8">
        <f>SUMIFS(inventory['# Units],inventory[Rank],"&lt;="&amp;inventory[[#This Row],['#]])</f>
        <v>27320</v>
      </c>
      <c r="I1040" s="9">
        <f>inventory[[#This Row],[c Units]]/MAX(inventory[c Units])</f>
        <v>0.33164194323727209</v>
      </c>
      <c r="J1040" s="10">
        <f>SUMIFS(inventory[Total Cost],inventory[Rank],"&lt;="&amp;inventory[[#This Row],['#]])</f>
        <v>2526818.5999999968</v>
      </c>
      <c r="K1040" s="9">
        <f>inventory[[#This Row],[c Cost]]/MAX(inventory[c Cost])</f>
        <v>0.95448693192051226</v>
      </c>
      <c r="L1040" s="11" t="str">
        <f>IF(inventory[[#This Row],[c Units %]]&lt;=$O$7,$N$7,IF(inventory[[#This Row],[c Units %]]&lt;=$O$8,$N$8,$N$9))</f>
        <v>C</v>
      </c>
    </row>
    <row r="1041" spans="2:12" x14ac:dyDescent="0.25">
      <c r="B1041" s="1">
        <v>1035</v>
      </c>
      <c r="C1041" t="s">
        <v>1035</v>
      </c>
      <c r="D1041" s="2">
        <v>9.9</v>
      </c>
      <c r="E1041" s="15">
        <v>9</v>
      </c>
      <c r="F1041" s="14">
        <f>inventory[[#This Row],[Unit Cost]]*inventory[[#This Row],['# Units]]</f>
        <v>89.100000000000009</v>
      </c>
      <c r="G1041" s="8">
        <f>_xlfn.RANK.EQ(inventory[[#This Row],[Total Cost]],inventory[Total Cost],0)</f>
        <v>1412</v>
      </c>
      <c r="H1041" s="8">
        <f>SUMIFS(inventory['# Units],inventory[Rank],"&lt;="&amp;inventory[[#This Row],['#]])</f>
        <v>27320</v>
      </c>
      <c r="I1041" s="9">
        <f>inventory[[#This Row],[c Units]]/MAX(inventory[c Units])</f>
        <v>0.33164194323727209</v>
      </c>
      <c r="J1041" s="10">
        <f>SUMIFS(inventory[Total Cost],inventory[Rank],"&lt;="&amp;inventory[[#This Row],['#]])</f>
        <v>2526818.5999999968</v>
      </c>
      <c r="K1041" s="9">
        <f>inventory[[#This Row],[c Cost]]/MAX(inventory[c Cost])</f>
        <v>0.95448693192051226</v>
      </c>
      <c r="L1041" s="11" t="str">
        <f>IF(inventory[[#This Row],[c Units %]]&lt;=$O$7,$N$7,IF(inventory[[#This Row],[c Units %]]&lt;=$O$8,$N$8,$N$9))</f>
        <v>C</v>
      </c>
    </row>
    <row r="1042" spans="2:12" x14ac:dyDescent="0.25">
      <c r="B1042" s="1">
        <v>1036</v>
      </c>
      <c r="C1042" t="s">
        <v>1036</v>
      </c>
      <c r="D1042" s="2">
        <v>5</v>
      </c>
      <c r="E1042" s="15">
        <v>23</v>
      </c>
      <c r="F1042" s="14">
        <f>inventory[[#This Row],[Unit Cost]]*inventory[[#This Row],['# Units]]</f>
        <v>115</v>
      </c>
      <c r="G1042" s="8">
        <f>_xlfn.RANK.EQ(inventory[[#This Row],[Total Cost]],inventory[Total Cost],0)</f>
        <v>1272</v>
      </c>
      <c r="H1042" s="8">
        <f>SUMIFS(inventory['# Units],inventory[Rank],"&lt;="&amp;inventory[[#This Row],['#]])</f>
        <v>27346</v>
      </c>
      <c r="I1042" s="9">
        <f>inventory[[#This Row],[c Units]]/MAX(inventory[c Units])</f>
        <v>0.33195756148486244</v>
      </c>
      <c r="J1042" s="10">
        <f>SUMIFS(inventory[Total Cost],inventory[Rank],"&lt;="&amp;inventory[[#This Row],['#]])</f>
        <v>2527204.9999999972</v>
      </c>
      <c r="K1042" s="9">
        <f>inventory[[#This Row],[c Cost]]/MAX(inventory[c Cost])</f>
        <v>0.954632891646507</v>
      </c>
      <c r="L1042" s="11" t="str">
        <f>IF(inventory[[#This Row],[c Units %]]&lt;=$O$7,$N$7,IF(inventory[[#This Row],[c Units %]]&lt;=$O$8,$N$8,$N$9))</f>
        <v>C</v>
      </c>
    </row>
    <row r="1043" spans="2:12" x14ac:dyDescent="0.25">
      <c r="B1043" s="1">
        <v>1037</v>
      </c>
      <c r="C1043" t="s">
        <v>1037</v>
      </c>
      <c r="D1043" s="2">
        <v>11.2</v>
      </c>
      <c r="E1043" s="15">
        <v>44</v>
      </c>
      <c r="F1043" s="14">
        <f>inventory[[#This Row],[Unit Cost]]*inventory[[#This Row],['# Units]]</f>
        <v>492.79999999999995</v>
      </c>
      <c r="G1043" s="8">
        <f>_xlfn.RANK.EQ(inventory[[#This Row],[Total Cost]],inventory[Total Cost],0)</f>
        <v>655</v>
      </c>
      <c r="H1043" s="8">
        <f>SUMIFS(inventory['# Units],inventory[Rank],"&lt;="&amp;inventory[[#This Row],['#]])</f>
        <v>27346</v>
      </c>
      <c r="I1043" s="9">
        <f>inventory[[#This Row],[c Units]]/MAX(inventory[c Units])</f>
        <v>0.33195756148486244</v>
      </c>
      <c r="J1043" s="10">
        <f>SUMIFS(inventory[Total Cost],inventory[Rank],"&lt;="&amp;inventory[[#This Row],['#]])</f>
        <v>2527204.9999999972</v>
      </c>
      <c r="K1043" s="9">
        <f>inventory[[#This Row],[c Cost]]/MAX(inventory[c Cost])</f>
        <v>0.954632891646507</v>
      </c>
      <c r="L1043" s="11" t="str">
        <f>IF(inventory[[#This Row],[c Units %]]&lt;=$O$7,$N$7,IF(inventory[[#This Row],[c Units %]]&lt;=$O$8,$N$8,$N$9))</f>
        <v>C</v>
      </c>
    </row>
    <row r="1044" spans="2:12" x14ac:dyDescent="0.25">
      <c r="B1044" s="1">
        <v>1038</v>
      </c>
      <c r="C1044" t="s">
        <v>1038</v>
      </c>
      <c r="D1044" s="2">
        <v>10.7</v>
      </c>
      <c r="E1044" s="15">
        <v>20</v>
      </c>
      <c r="F1044" s="14">
        <f>inventory[[#This Row],[Unit Cost]]*inventory[[#This Row],['# Units]]</f>
        <v>214</v>
      </c>
      <c r="G1044" s="8">
        <f>_xlfn.RANK.EQ(inventory[[#This Row],[Total Cost]],inventory[Total Cost],0)</f>
        <v>1001</v>
      </c>
      <c r="H1044" s="8">
        <f>SUMIFS(inventory['# Units],inventory[Rank],"&lt;="&amp;inventory[[#This Row],['#]])</f>
        <v>27484</v>
      </c>
      <c r="I1044" s="9">
        <f>inventory[[#This Row],[c Units]]/MAX(inventory[c Units])</f>
        <v>0.33363276602976522</v>
      </c>
      <c r="J1044" s="10">
        <f>SUMIFS(inventory[Total Cost],inventory[Rank],"&lt;="&amp;inventory[[#This Row],['#]])</f>
        <v>2527398.1999999974</v>
      </c>
      <c r="K1044" s="9">
        <f>inventory[[#This Row],[c Cost]]/MAX(inventory[c Cost])</f>
        <v>0.95470587150950448</v>
      </c>
      <c r="L1044" s="11" t="str">
        <f>IF(inventory[[#This Row],[c Units %]]&lt;=$O$7,$N$7,IF(inventory[[#This Row],[c Units %]]&lt;=$O$8,$N$8,$N$9))</f>
        <v>C</v>
      </c>
    </row>
    <row r="1045" spans="2:12" x14ac:dyDescent="0.25">
      <c r="B1045" s="1">
        <v>1039</v>
      </c>
      <c r="C1045" t="s">
        <v>1039</v>
      </c>
      <c r="D1045" s="2">
        <v>9.8000000000000007</v>
      </c>
      <c r="E1045" s="15">
        <v>13</v>
      </c>
      <c r="F1045" s="14">
        <f>inventory[[#This Row],[Unit Cost]]*inventory[[#This Row],['# Units]]</f>
        <v>127.4</v>
      </c>
      <c r="G1045" s="8">
        <f>_xlfn.RANK.EQ(inventory[[#This Row],[Total Cost]],inventory[Total Cost],0)</f>
        <v>1215</v>
      </c>
      <c r="H1045" s="8">
        <f>SUMIFS(inventory['# Units],inventory[Rank],"&lt;="&amp;inventory[[#This Row],['#]])</f>
        <v>27539</v>
      </c>
      <c r="I1045" s="9">
        <f>inventory[[#This Row],[c Units]]/MAX(inventory[c Units])</f>
        <v>0.33430042001505256</v>
      </c>
      <c r="J1045" s="10">
        <f>SUMIFS(inventory[Total Cost],inventory[Rank],"&lt;="&amp;inventory[[#This Row],['#]])</f>
        <v>2527590.6999999974</v>
      </c>
      <c r="K1045" s="9">
        <f>inventory[[#This Row],[c Cost]]/MAX(inventory[c Cost])</f>
        <v>0.95477858695270823</v>
      </c>
      <c r="L1045" s="11" t="str">
        <f>IF(inventory[[#This Row],[c Units %]]&lt;=$O$7,$N$7,IF(inventory[[#This Row],[c Units %]]&lt;=$O$8,$N$8,$N$9))</f>
        <v>C</v>
      </c>
    </row>
    <row r="1046" spans="2:12" x14ac:dyDescent="0.25">
      <c r="B1046" s="1">
        <v>1040</v>
      </c>
      <c r="C1046" t="s">
        <v>1040</v>
      </c>
      <c r="D1046" s="2">
        <v>11.3</v>
      </c>
      <c r="E1046" s="15">
        <v>27</v>
      </c>
      <c r="F1046" s="14">
        <f>inventory[[#This Row],[Unit Cost]]*inventory[[#This Row],['# Units]]</f>
        <v>305.10000000000002</v>
      </c>
      <c r="G1046" s="8">
        <f>_xlfn.RANK.EQ(inventory[[#This Row],[Total Cost]],inventory[Total Cost],0)</f>
        <v>849</v>
      </c>
      <c r="H1046" s="8">
        <f>SUMIFS(inventory['# Units],inventory[Rank],"&lt;="&amp;inventory[[#This Row],['#]])</f>
        <v>27573</v>
      </c>
      <c r="I1046" s="9">
        <f>inventory[[#This Row],[c Units]]/MAX(inventory[c Units])</f>
        <v>0.3347131515695938</v>
      </c>
      <c r="J1046" s="10">
        <f>SUMIFS(inventory[Total Cost],inventory[Rank],"&lt;="&amp;inventory[[#This Row],['#]])</f>
        <v>2528166.6999999974</v>
      </c>
      <c r="K1046" s="9">
        <f>inventory[[#This Row],[c Cost]]/MAX(inventory[c Cost])</f>
        <v>0.95499616666847664</v>
      </c>
      <c r="L1046" s="11" t="str">
        <f>IF(inventory[[#This Row],[c Units %]]&lt;=$O$7,$N$7,IF(inventory[[#This Row],[c Units %]]&lt;=$O$8,$N$8,$N$9))</f>
        <v>C</v>
      </c>
    </row>
    <row r="1047" spans="2:12" x14ac:dyDescent="0.25">
      <c r="B1047" s="1">
        <v>1041</v>
      </c>
      <c r="C1047" t="s">
        <v>1041</v>
      </c>
      <c r="D1047" s="2">
        <v>11.6</v>
      </c>
      <c r="E1047" s="15">
        <v>11</v>
      </c>
      <c r="F1047" s="14">
        <f>inventory[[#This Row],[Unit Cost]]*inventory[[#This Row],['# Units]]</f>
        <v>127.6</v>
      </c>
      <c r="G1047" s="8">
        <f>_xlfn.RANK.EQ(inventory[[#This Row],[Total Cost]],inventory[Total Cost],0)</f>
        <v>1212</v>
      </c>
      <c r="H1047" s="8">
        <f>SUMIFS(inventory['# Units],inventory[Rank],"&lt;="&amp;inventory[[#This Row],['#]])</f>
        <v>27573</v>
      </c>
      <c r="I1047" s="9">
        <f>inventory[[#This Row],[c Units]]/MAX(inventory[c Units])</f>
        <v>0.3347131515695938</v>
      </c>
      <c r="J1047" s="10">
        <f>SUMIFS(inventory[Total Cost],inventory[Rank],"&lt;="&amp;inventory[[#This Row],['#]])</f>
        <v>2528166.6999999974</v>
      </c>
      <c r="K1047" s="9">
        <f>inventory[[#This Row],[c Cost]]/MAX(inventory[c Cost])</f>
        <v>0.95499616666847664</v>
      </c>
      <c r="L1047" s="11" t="str">
        <f>IF(inventory[[#This Row],[c Units %]]&lt;=$O$7,$N$7,IF(inventory[[#This Row],[c Units %]]&lt;=$O$8,$N$8,$N$9))</f>
        <v>C</v>
      </c>
    </row>
    <row r="1048" spans="2:12" x14ac:dyDescent="0.25">
      <c r="B1048" s="1">
        <v>1042</v>
      </c>
      <c r="C1048" t="s">
        <v>1042</v>
      </c>
      <c r="D1048" s="2">
        <v>11.4</v>
      </c>
      <c r="E1048" s="15">
        <v>15</v>
      </c>
      <c r="F1048" s="14">
        <f>inventory[[#This Row],[Unit Cost]]*inventory[[#This Row],['# Units]]</f>
        <v>171</v>
      </c>
      <c r="G1048" s="8">
        <f>_xlfn.RANK.EQ(inventory[[#This Row],[Total Cost]],inventory[Total Cost],0)</f>
        <v>1087</v>
      </c>
      <c r="H1048" s="8">
        <f>SUMIFS(inventory['# Units],inventory[Rank],"&lt;="&amp;inventory[[#This Row],['#]])</f>
        <v>27573</v>
      </c>
      <c r="I1048" s="9">
        <f>inventory[[#This Row],[c Units]]/MAX(inventory[c Units])</f>
        <v>0.3347131515695938</v>
      </c>
      <c r="J1048" s="10">
        <f>SUMIFS(inventory[Total Cost],inventory[Rank],"&lt;="&amp;inventory[[#This Row],['#]])</f>
        <v>2528166.6999999974</v>
      </c>
      <c r="K1048" s="9">
        <f>inventory[[#This Row],[c Cost]]/MAX(inventory[c Cost])</f>
        <v>0.95499616666847664</v>
      </c>
      <c r="L1048" s="11" t="str">
        <f>IF(inventory[[#This Row],[c Units %]]&lt;=$O$7,$N$7,IF(inventory[[#This Row],[c Units %]]&lt;=$O$8,$N$8,$N$9))</f>
        <v>C</v>
      </c>
    </row>
    <row r="1049" spans="2:12" x14ac:dyDescent="0.25">
      <c r="B1049" s="1">
        <v>1043</v>
      </c>
      <c r="C1049" t="s">
        <v>1043</v>
      </c>
      <c r="D1049" s="2">
        <v>10.5</v>
      </c>
      <c r="E1049" s="15">
        <v>12</v>
      </c>
      <c r="F1049" s="14">
        <f>inventory[[#This Row],[Unit Cost]]*inventory[[#This Row],['# Units]]</f>
        <v>126</v>
      </c>
      <c r="G1049" s="8">
        <f>_xlfn.RANK.EQ(inventory[[#This Row],[Total Cost]],inventory[Total Cost],0)</f>
        <v>1222</v>
      </c>
      <c r="H1049" s="8">
        <f>SUMIFS(inventory['# Units],inventory[Rank],"&lt;="&amp;inventory[[#This Row],['#]])</f>
        <v>27582</v>
      </c>
      <c r="I1049" s="9">
        <f>inventory[[#This Row],[c Units]]/MAX(inventory[c Units])</f>
        <v>0.33482240403991359</v>
      </c>
      <c r="J1049" s="10">
        <f>SUMIFS(inventory[Total Cost],inventory[Rank],"&lt;="&amp;inventory[[#This Row],['#]])</f>
        <v>2528358.3999999976</v>
      </c>
      <c r="K1049" s="9">
        <f>inventory[[#This Row],[c Cost]]/MAX(inventory[c Cost])</f>
        <v>0.95506857991763083</v>
      </c>
      <c r="L1049" s="11" t="str">
        <f>IF(inventory[[#This Row],[c Units %]]&lt;=$O$7,$N$7,IF(inventory[[#This Row],[c Units %]]&lt;=$O$8,$N$8,$N$9))</f>
        <v>C</v>
      </c>
    </row>
    <row r="1050" spans="2:12" x14ac:dyDescent="0.25">
      <c r="B1050" s="1">
        <v>1044</v>
      </c>
      <c r="C1050" t="s">
        <v>1044</v>
      </c>
      <c r="D1050" s="2">
        <v>11.2</v>
      </c>
      <c r="E1050" s="15">
        <v>26</v>
      </c>
      <c r="F1050" s="14">
        <f>inventory[[#This Row],[Unit Cost]]*inventory[[#This Row],['# Units]]</f>
        <v>291.2</v>
      </c>
      <c r="G1050" s="8">
        <f>_xlfn.RANK.EQ(inventory[[#This Row],[Total Cost]],inventory[Total Cost],0)</f>
        <v>877</v>
      </c>
      <c r="H1050" s="8">
        <f>SUMIFS(inventory['# Units],inventory[Rank],"&lt;="&amp;inventory[[#This Row],['#]])</f>
        <v>27595</v>
      </c>
      <c r="I1050" s="9">
        <f>inventory[[#This Row],[c Units]]/MAX(inventory[c Units])</f>
        <v>0.33498021316370874</v>
      </c>
      <c r="J1050" s="10">
        <f>SUMIFS(inventory[Total Cost],inventory[Rank],"&lt;="&amp;inventory[[#This Row],['#]])</f>
        <v>2528549.4999999977</v>
      </c>
      <c r="K1050" s="9">
        <f>inventory[[#This Row],[c Cost]]/MAX(inventory[c Cost])</f>
        <v>0.9551407665212478</v>
      </c>
      <c r="L1050" s="11" t="str">
        <f>IF(inventory[[#This Row],[c Units %]]&lt;=$O$7,$N$7,IF(inventory[[#This Row],[c Units %]]&lt;=$O$8,$N$8,$N$9))</f>
        <v>C</v>
      </c>
    </row>
    <row r="1051" spans="2:12" x14ac:dyDescent="0.25">
      <c r="B1051" s="1">
        <v>1045</v>
      </c>
      <c r="C1051" t="s">
        <v>1045</v>
      </c>
      <c r="D1051" s="2">
        <v>11.3</v>
      </c>
      <c r="E1051" s="15">
        <v>36</v>
      </c>
      <c r="F1051" s="14">
        <f>inventory[[#This Row],[Unit Cost]]*inventory[[#This Row],['# Units]]</f>
        <v>406.8</v>
      </c>
      <c r="G1051" s="8">
        <f>_xlfn.RANK.EQ(inventory[[#This Row],[Total Cost]],inventory[Total Cost],0)</f>
        <v>729</v>
      </c>
      <c r="H1051" s="8">
        <f>SUMIFS(inventory['# Units],inventory[Rank],"&lt;="&amp;inventory[[#This Row],['#]])</f>
        <v>27612</v>
      </c>
      <c r="I1051" s="9">
        <f>inventory[[#This Row],[c Units]]/MAX(inventory[c Units])</f>
        <v>0.33518657894097936</v>
      </c>
      <c r="J1051" s="10">
        <f>SUMIFS(inventory[Total Cost],inventory[Rank],"&lt;="&amp;inventory[[#This Row],['#]])</f>
        <v>2528739.8999999976</v>
      </c>
      <c r="K1051" s="9">
        <f>inventory[[#This Row],[c Cost]]/MAX(inventory[c Cost])</f>
        <v>0.95521268870507114</v>
      </c>
      <c r="L1051" s="11" t="str">
        <f>IF(inventory[[#This Row],[c Units %]]&lt;=$O$7,$N$7,IF(inventory[[#This Row],[c Units %]]&lt;=$O$8,$N$8,$N$9))</f>
        <v>C</v>
      </c>
    </row>
    <row r="1052" spans="2:12" x14ac:dyDescent="0.25">
      <c r="B1052" s="1">
        <v>1046</v>
      </c>
      <c r="C1052" t="s">
        <v>1046</v>
      </c>
      <c r="D1052" s="2">
        <v>11</v>
      </c>
      <c r="E1052" s="15">
        <v>9</v>
      </c>
      <c r="F1052" s="14">
        <f>inventory[[#This Row],[Unit Cost]]*inventory[[#This Row],['# Units]]</f>
        <v>99</v>
      </c>
      <c r="G1052" s="8">
        <f>_xlfn.RANK.EQ(inventory[[#This Row],[Total Cost]],inventory[Total Cost],0)</f>
        <v>1351</v>
      </c>
      <c r="H1052" s="8">
        <f>SUMIFS(inventory['# Units],inventory[Rank],"&lt;="&amp;inventory[[#This Row],['#]])</f>
        <v>27621</v>
      </c>
      <c r="I1052" s="9">
        <f>inventory[[#This Row],[c Units]]/MAX(inventory[c Units])</f>
        <v>0.33529583141129915</v>
      </c>
      <c r="J1052" s="10">
        <f>SUMIFS(inventory[Total Cost],inventory[Rank],"&lt;="&amp;inventory[[#This Row],['#]])</f>
        <v>2528929.7999999975</v>
      </c>
      <c r="K1052" s="9">
        <f>inventory[[#This Row],[c Cost]]/MAX(inventory[c Cost])</f>
        <v>0.95528442201761354</v>
      </c>
      <c r="L1052" s="11" t="str">
        <f>IF(inventory[[#This Row],[c Units %]]&lt;=$O$7,$N$7,IF(inventory[[#This Row],[c Units %]]&lt;=$O$8,$N$8,$N$9))</f>
        <v>C</v>
      </c>
    </row>
    <row r="1053" spans="2:12" x14ac:dyDescent="0.25">
      <c r="B1053" s="1">
        <v>1047</v>
      </c>
      <c r="C1053" t="s">
        <v>1047</v>
      </c>
      <c r="D1053" s="2">
        <v>9.6</v>
      </c>
      <c r="E1053" s="15">
        <v>8</v>
      </c>
      <c r="F1053" s="14">
        <f>inventory[[#This Row],[Unit Cost]]*inventory[[#This Row],['# Units]]</f>
        <v>76.8</v>
      </c>
      <c r="G1053" s="8">
        <f>_xlfn.RANK.EQ(inventory[[#This Row],[Total Cost]],inventory[Total Cost],0)</f>
        <v>1512</v>
      </c>
      <c r="H1053" s="8">
        <f>SUMIFS(inventory['# Units],inventory[Rank],"&lt;="&amp;inventory[[#This Row],['#]])</f>
        <v>27647</v>
      </c>
      <c r="I1053" s="9">
        <f>inventory[[#This Row],[c Units]]/MAX(inventory[c Units])</f>
        <v>0.3356114496588895</v>
      </c>
      <c r="J1053" s="10">
        <f>SUMIFS(inventory[Total Cost],inventory[Rank],"&lt;="&amp;inventory[[#This Row],['#]])</f>
        <v>2529119.5999999973</v>
      </c>
      <c r="K1053" s="9">
        <f>inventory[[#This Row],[c Cost]]/MAX(inventory[c Cost])</f>
        <v>0.95535611755589966</v>
      </c>
      <c r="L1053" s="11" t="str">
        <f>IF(inventory[[#This Row],[c Units %]]&lt;=$O$7,$N$7,IF(inventory[[#This Row],[c Units %]]&lt;=$O$8,$N$8,$N$9))</f>
        <v>C</v>
      </c>
    </row>
    <row r="1054" spans="2:12" x14ac:dyDescent="0.25">
      <c r="B1054" s="1">
        <v>1048</v>
      </c>
      <c r="C1054" t="s">
        <v>1048</v>
      </c>
      <c r="D1054" s="2">
        <v>10.9</v>
      </c>
      <c r="E1054" s="15">
        <v>75</v>
      </c>
      <c r="F1054" s="14">
        <f>inventory[[#This Row],[Unit Cost]]*inventory[[#This Row],['# Units]]</f>
        <v>817.5</v>
      </c>
      <c r="G1054" s="8">
        <f>_xlfn.RANK.EQ(inventory[[#This Row],[Total Cost]],inventory[Total Cost],0)</f>
        <v>509</v>
      </c>
      <c r="H1054" s="8">
        <f>SUMIFS(inventory['# Units],inventory[Rank],"&lt;="&amp;inventory[[#This Row],['#]])</f>
        <v>27680</v>
      </c>
      <c r="I1054" s="9">
        <f>inventory[[#This Row],[c Units]]/MAX(inventory[c Units])</f>
        <v>0.33601204205006191</v>
      </c>
      <c r="J1054" s="10">
        <f>SUMIFS(inventory[Total Cost],inventory[Rank],"&lt;="&amp;inventory[[#This Row],['#]])</f>
        <v>2529497.5999999973</v>
      </c>
      <c r="K1054" s="9">
        <f>inventory[[#This Row],[c Cost]]/MAX(inventory[c Cost])</f>
        <v>0.95549890424437267</v>
      </c>
      <c r="L1054" s="11" t="str">
        <f>IF(inventory[[#This Row],[c Units %]]&lt;=$O$7,$N$7,IF(inventory[[#This Row],[c Units %]]&lt;=$O$8,$N$8,$N$9))</f>
        <v>C</v>
      </c>
    </row>
    <row r="1055" spans="2:12" x14ac:dyDescent="0.25">
      <c r="B1055" s="1">
        <v>1049</v>
      </c>
      <c r="C1055" t="s">
        <v>1049</v>
      </c>
      <c r="D1055" s="2">
        <v>10.9</v>
      </c>
      <c r="E1055" s="15">
        <v>16</v>
      </c>
      <c r="F1055" s="14">
        <f>inventory[[#This Row],[Unit Cost]]*inventory[[#This Row],['# Units]]</f>
        <v>174.4</v>
      </c>
      <c r="G1055" s="8">
        <f>_xlfn.RANK.EQ(inventory[[#This Row],[Total Cost]],inventory[Total Cost],0)</f>
        <v>1081</v>
      </c>
      <c r="H1055" s="8">
        <f>SUMIFS(inventory['# Units],inventory[Rank],"&lt;="&amp;inventory[[#This Row],['#]])</f>
        <v>27680</v>
      </c>
      <c r="I1055" s="9">
        <f>inventory[[#This Row],[c Units]]/MAX(inventory[c Units])</f>
        <v>0.33601204205006191</v>
      </c>
      <c r="J1055" s="10">
        <f>SUMIFS(inventory[Total Cost],inventory[Rank],"&lt;="&amp;inventory[[#This Row],['#]])</f>
        <v>2529497.5999999973</v>
      </c>
      <c r="K1055" s="9">
        <f>inventory[[#This Row],[c Cost]]/MAX(inventory[c Cost])</f>
        <v>0.95549890424437267</v>
      </c>
      <c r="L1055" s="11" t="str">
        <f>IF(inventory[[#This Row],[c Units %]]&lt;=$O$7,$N$7,IF(inventory[[#This Row],[c Units %]]&lt;=$O$8,$N$8,$N$9))</f>
        <v>C</v>
      </c>
    </row>
    <row r="1056" spans="2:12" x14ac:dyDescent="0.25">
      <c r="B1056" s="1">
        <v>1050</v>
      </c>
      <c r="C1056" t="s">
        <v>1050</v>
      </c>
      <c r="D1056" s="2">
        <v>11.5</v>
      </c>
      <c r="E1056" s="15">
        <v>9</v>
      </c>
      <c r="F1056" s="14">
        <f>inventory[[#This Row],[Unit Cost]]*inventory[[#This Row],['# Units]]</f>
        <v>103.5</v>
      </c>
      <c r="G1056" s="8">
        <f>_xlfn.RANK.EQ(inventory[[#This Row],[Total Cost]],inventory[Total Cost],0)</f>
        <v>1326</v>
      </c>
      <c r="H1056" s="8">
        <f>SUMIFS(inventory['# Units],inventory[Rank],"&lt;="&amp;inventory[[#This Row],['#]])</f>
        <v>27697</v>
      </c>
      <c r="I1056" s="9">
        <f>inventory[[#This Row],[c Units]]/MAX(inventory[c Units])</f>
        <v>0.33621840782733253</v>
      </c>
      <c r="J1056" s="10">
        <f>SUMIFS(inventory[Total Cost],inventory[Rank],"&lt;="&amp;inventory[[#This Row],['#]])</f>
        <v>2529686.2999999975</v>
      </c>
      <c r="K1056" s="9">
        <f>inventory[[#This Row],[c Cost]]/MAX(inventory[c Cost])</f>
        <v>0.95557018426584062</v>
      </c>
      <c r="L1056" s="11" t="str">
        <f>IF(inventory[[#This Row],[c Units %]]&lt;=$O$7,$N$7,IF(inventory[[#This Row],[c Units %]]&lt;=$O$8,$N$8,$N$9))</f>
        <v>C</v>
      </c>
    </row>
    <row r="1057" spans="2:12" x14ac:dyDescent="0.25">
      <c r="B1057" s="1">
        <v>1051</v>
      </c>
      <c r="C1057" t="s">
        <v>1051</v>
      </c>
      <c r="D1057" s="2">
        <v>10.3</v>
      </c>
      <c r="E1057" s="15">
        <v>29</v>
      </c>
      <c r="F1057" s="14">
        <f>inventory[[#This Row],[Unit Cost]]*inventory[[#This Row],['# Units]]</f>
        <v>298.70000000000005</v>
      </c>
      <c r="G1057" s="8">
        <f>_xlfn.RANK.EQ(inventory[[#This Row],[Total Cost]],inventory[Total Cost],0)</f>
        <v>860</v>
      </c>
      <c r="H1057" s="8">
        <f>SUMIFS(inventory['# Units],inventory[Rank],"&lt;="&amp;inventory[[#This Row],['#]])</f>
        <v>27710</v>
      </c>
      <c r="I1057" s="9">
        <f>inventory[[#This Row],[c Units]]/MAX(inventory[c Units])</f>
        <v>0.33637621695112774</v>
      </c>
      <c r="J1057" s="10">
        <f>SUMIFS(inventory[Total Cost],inventory[Rank],"&lt;="&amp;inventory[[#This Row],['#]])</f>
        <v>2529874.7999999975</v>
      </c>
      <c r="K1057" s="9">
        <f>inventory[[#This Row],[c Cost]]/MAX(inventory[c Cost])</f>
        <v>0.955641388738796</v>
      </c>
      <c r="L1057" s="11" t="str">
        <f>IF(inventory[[#This Row],[c Units %]]&lt;=$O$7,$N$7,IF(inventory[[#This Row],[c Units %]]&lt;=$O$8,$N$8,$N$9))</f>
        <v>C</v>
      </c>
    </row>
    <row r="1058" spans="2:12" x14ac:dyDescent="0.25">
      <c r="B1058" s="1">
        <v>1052</v>
      </c>
      <c r="C1058" t="s">
        <v>1052</v>
      </c>
      <c r="D1058" s="2">
        <v>11.4</v>
      </c>
      <c r="E1058" s="15">
        <v>16</v>
      </c>
      <c r="F1058" s="14">
        <f>inventory[[#This Row],[Unit Cost]]*inventory[[#This Row],['# Units]]</f>
        <v>182.4</v>
      </c>
      <c r="G1058" s="8">
        <f>_xlfn.RANK.EQ(inventory[[#This Row],[Total Cost]],inventory[Total Cost],0)</f>
        <v>1064</v>
      </c>
      <c r="H1058" s="8">
        <f>SUMIFS(inventory['# Units],inventory[Rank],"&lt;="&amp;inventory[[#This Row],['#]])</f>
        <v>27738</v>
      </c>
      <c r="I1058" s="9">
        <f>inventory[[#This Row],[c Units]]/MAX(inventory[c Units])</f>
        <v>0.33671611352545583</v>
      </c>
      <c r="J1058" s="10">
        <f>SUMIFS(inventory[Total Cost],inventory[Rank],"&lt;="&amp;inventory[[#This Row],['#]])</f>
        <v>2530062.3999999976</v>
      </c>
      <c r="K1058" s="9">
        <f>inventory[[#This Row],[c Cost]]/MAX(inventory[c Cost])</f>
        <v>0.95571225324344555</v>
      </c>
      <c r="L1058" s="11" t="str">
        <f>IF(inventory[[#This Row],[c Units %]]&lt;=$O$7,$N$7,IF(inventory[[#This Row],[c Units %]]&lt;=$O$8,$N$8,$N$9))</f>
        <v>C</v>
      </c>
    </row>
    <row r="1059" spans="2:12" x14ac:dyDescent="0.25">
      <c r="B1059" s="1">
        <v>1053</v>
      </c>
      <c r="C1059" t="s">
        <v>1053</v>
      </c>
      <c r="D1059" s="2">
        <v>11.1</v>
      </c>
      <c r="E1059" s="15">
        <v>32</v>
      </c>
      <c r="F1059" s="14">
        <f>inventory[[#This Row],[Unit Cost]]*inventory[[#This Row],['# Units]]</f>
        <v>355.2</v>
      </c>
      <c r="G1059" s="8">
        <f>_xlfn.RANK.EQ(inventory[[#This Row],[Total Cost]],inventory[Total Cost],0)</f>
        <v>784</v>
      </c>
      <c r="H1059" s="8">
        <f>SUMIFS(inventory['# Units],inventory[Rank],"&lt;="&amp;inventory[[#This Row],['#]])</f>
        <v>27751</v>
      </c>
      <c r="I1059" s="9">
        <f>inventory[[#This Row],[c Units]]/MAX(inventory[c Units])</f>
        <v>0.33687392264925103</v>
      </c>
      <c r="J1059" s="10">
        <f>SUMIFS(inventory[Total Cost],inventory[Rank],"&lt;="&amp;inventory[[#This Row],['#]])</f>
        <v>2530249.5999999978</v>
      </c>
      <c r="K1059" s="9">
        <f>inventory[[#This Row],[c Cost]]/MAX(inventory[c Cost])</f>
        <v>0.95578296665107043</v>
      </c>
      <c r="L1059" s="11" t="str">
        <f>IF(inventory[[#This Row],[c Units %]]&lt;=$O$7,$N$7,IF(inventory[[#This Row],[c Units %]]&lt;=$O$8,$N$8,$N$9))</f>
        <v>C</v>
      </c>
    </row>
    <row r="1060" spans="2:12" x14ac:dyDescent="0.25">
      <c r="B1060" s="1">
        <v>1054</v>
      </c>
      <c r="C1060" t="s">
        <v>1054</v>
      </c>
      <c r="D1060" s="2">
        <v>9.8000000000000007</v>
      </c>
      <c r="E1060" s="15">
        <v>50</v>
      </c>
      <c r="F1060" s="14">
        <f>inventory[[#This Row],[Unit Cost]]*inventory[[#This Row],['# Units]]</f>
        <v>490.00000000000006</v>
      </c>
      <c r="G1060" s="8">
        <f>_xlfn.RANK.EQ(inventory[[#This Row],[Total Cost]],inventory[Total Cost],0)</f>
        <v>660</v>
      </c>
      <c r="H1060" s="8">
        <f>SUMIFS(inventory['# Units],inventory[Rank],"&lt;="&amp;inventory[[#This Row],['#]])</f>
        <v>27762</v>
      </c>
      <c r="I1060" s="9">
        <f>inventory[[#This Row],[c Units]]/MAX(inventory[c Units])</f>
        <v>0.3370074534463085</v>
      </c>
      <c r="J1060" s="10">
        <f>SUMIFS(inventory[Total Cost],inventory[Rank],"&lt;="&amp;inventory[[#This Row],['#]])</f>
        <v>2530436.5999999978</v>
      </c>
      <c r="K1060" s="9">
        <f>inventory[[#This Row],[c Cost]]/MAX(inventory[c Cost])</f>
        <v>0.95585360451018264</v>
      </c>
      <c r="L1060" s="11" t="str">
        <f>IF(inventory[[#This Row],[c Units %]]&lt;=$O$7,$N$7,IF(inventory[[#This Row],[c Units %]]&lt;=$O$8,$N$8,$N$9))</f>
        <v>C</v>
      </c>
    </row>
    <row r="1061" spans="2:12" x14ac:dyDescent="0.25">
      <c r="B1061" s="1">
        <v>1055</v>
      </c>
      <c r="C1061" t="s">
        <v>1055</v>
      </c>
      <c r="D1061" s="2">
        <v>11.2</v>
      </c>
      <c r="E1061" s="15">
        <v>29</v>
      </c>
      <c r="F1061" s="14">
        <f>inventory[[#This Row],[Unit Cost]]*inventory[[#This Row],['# Units]]</f>
        <v>324.79999999999995</v>
      </c>
      <c r="G1061" s="8">
        <f>_xlfn.RANK.EQ(inventory[[#This Row],[Total Cost]],inventory[Total Cost],0)</f>
        <v>829</v>
      </c>
      <c r="H1061" s="8">
        <f>SUMIFS(inventory['# Units],inventory[Rank],"&lt;="&amp;inventory[[#This Row],['#]])</f>
        <v>27895</v>
      </c>
      <c r="I1061" s="9">
        <f>inventory[[#This Row],[c Units]]/MAX(inventory[c Units])</f>
        <v>0.33862196217436696</v>
      </c>
      <c r="J1061" s="10">
        <f>SUMIFS(inventory[Total Cost],inventory[Rank],"&lt;="&amp;inventory[[#This Row],['#]])</f>
        <v>2530622.799999998</v>
      </c>
      <c r="K1061" s="9">
        <f>inventory[[#This Row],[c Cost]]/MAX(inventory[c Cost])</f>
        <v>0.9559239401752454</v>
      </c>
      <c r="L1061" s="11" t="str">
        <f>IF(inventory[[#This Row],[c Units %]]&lt;=$O$7,$N$7,IF(inventory[[#This Row],[c Units %]]&lt;=$O$8,$N$8,$N$9))</f>
        <v>C</v>
      </c>
    </row>
    <row r="1062" spans="2:12" x14ac:dyDescent="0.25">
      <c r="B1062" s="1">
        <v>1056</v>
      </c>
      <c r="C1062" t="s">
        <v>1056</v>
      </c>
      <c r="D1062" s="2">
        <v>11</v>
      </c>
      <c r="E1062" s="15">
        <v>31</v>
      </c>
      <c r="F1062" s="14">
        <f>inventory[[#This Row],[Unit Cost]]*inventory[[#This Row],['# Units]]</f>
        <v>341</v>
      </c>
      <c r="G1062" s="8">
        <f>_xlfn.RANK.EQ(inventory[[#This Row],[Total Cost]],inventory[Total Cost],0)</f>
        <v>802</v>
      </c>
      <c r="H1062" s="8">
        <f>SUMIFS(inventory['# Units],inventory[Rank],"&lt;="&amp;inventory[[#This Row],['#]])</f>
        <v>27925</v>
      </c>
      <c r="I1062" s="9">
        <f>inventory[[#This Row],[c Units]]/MAX(inventory[c Units])</f>
        <v>0.33898613707543274</v>
      </c>
      <c r="J1062" s="10">
        <f>SUMIFS(inventory[Total Cost],inventory[Rank],"&lt;="&amp;inventory[[#This Row],['#]])</f>
        <v>2530994.799999998</v>
      </c>
      <c r="K1062" s="9">
        <f>inventory[[#This Row],[c Cost]]/MAX(inventory[c Cost])</f>
        <v>0.95606446040834581</v>
      </c>
      <c r="L1062" s="11" t="str">
        <f>IF(inventory[[#This Row],[c Units %]]&lt;=$O$7,$N$7,IF(inventory[[#This Row],[c Units %]]&lt;=$O$8,$N$8,$N$9))</f>
        <v>C</v>
      </c>
    </row>
    <row r="1063" spans="2:12" x14ac:dyDescent="0.25">
      <c r="B1063" s="1">
        <v>1057</v>
      </c>
      <c r="C1063" t="s">
        <v>1057</v>
      </c>
      <c r="D1063" s="2">
        <v>11.1</v>
      </c>
      <c r="E1063" s="15">
        <v>21</v>
      </c>
      <c r="F1063" s="14">
        <f>inventory[[#This Row],[Unit Cost]]*inventory[[#This Row],['# Units]]</f>
        <v>233.1</v>
      </c>
      <c r="G1063" s="8">
        <f>_xlfn.RANK.EQ(inventory[[#This Row],[Total Cost]],inventory[Total Cost],0)</f>
        <v>970</v>
      </c>
      <c r="H1063" s="8">
        <f>SUMIFS(inventory['# Units],inventory[Rank],"&lt;="&amp;inventory[[#This Row],['#]])</f>
        <v>27925</v>
      </c>
      <c r="I1063" s="9">
        <f>inventory[[#This Row],[c Units]]/MAX(inventory[c Units])</f>
        <v>0.33898613707543274</v>
      </c>
      <c r="J1063" s="10">
        <f>SUMIFS(inventory[Total Cost],inventory[Rank],"&lt;="&amp;inventory[[#This Row],['#]])</f>
        <v>2530994.799999998</v>
      </c>
      <c r="K1063" s="9">
        <f>inventory[[#This Row],[c Cost]]/MAX(inventory[c Cost])</f>
        <v>0.95606446040834581</v>
      </c>
      <c r="L1063" s="11" t="str">
        <f>IF(inventory[[#This Row],[c Units %]]&lt;=$O$7,$N$7,IF(inventory[[#This Row],[c Units %]]&lt;=$O$8,$N$8,$N$9))</f>
        <v>C</v>
      </c>
    </row>
    <row r="1064" spans="2:12" x14ac:dyDescent="0.25">
      <c r="B1064" s="1">
        <v>1058</v>
      </c>
      <c r="C1064" t="s">
        <v>1058</v>
      </c>
      <c r="D1064" s="2">
        <v>10.1</v>
      </c>
      <c r="E1064" s="15">
        <v>12</v>
      </c>
      <c r="F1064" s="14">
        <f>inventory[[#This Row],[Unit Cost]]*inventory[[#This Row],['# Units]]</f>
        <v>121.19999999999999</v>
      </c>
      <c r="G1064" s="8">
        <f>_xlfn.RANK.EQ(inventory[[#This Row],[Total Cost]],inventory[Total Cost],0)</f>
        <v>1243</v>
      </c>
      <c r="H1064" s="8">
        <f>SUMIFS(inventory['# Units],inventory[Rank],"&lt;="&amp;inventory[[#This Row],['#]])</f>
        <v>27933</v>
      </c>
      <c r="I1064" s="9">
        <f>inventory[[#This Row],[c Units]]/MAX(inventory[c Units])</f>
        <v>0.33908325038238363</v>
      </c>
      <c r="J1064" s="10">
        <f>SUMIFS(inventory[Total Cost],inventory[Rank],"&lt;="&amp;inventory[[#This Row],['#]])</f>
        <v>2531179.5999999978</v>
      </c>
      <c r="K1064" s="9">
        <f>inventory[[#This Row],[c Cost]]/MAX(inventory[c Cost])</f>
        <v>0.95613426723382144</v>
      </c>
      <c r="L1064" s="11" t="str">
        <f>IF(inventory[[#This Row],[c Units %]]&lt;=$O$7,$N$7,IF(inventory[[#This Row],[c Units %]]&lt;=$O$8,$N$8,$N$9))</f>
        <v>C</v>
      </c>
    </row>
    <row r="1065" spans="2:12" x14ac:dyDescent="0.25">
      <c r="B1065" s="1">
        <v>1059</v>
      </c>
      <c r="C1065" t="s">
        <v>1059</v>
      </c>
      <c r="D1065" s="2">
        <v>11.1</v>
      </c>
      <c r="E1065" s="15">
        <v>2</v>
      </c>
      <c r="F1065" s="14">
        <f>inventory[[#This Row],[Unit Cost]]*inventory[[#This Row],['# Units]]</f>
        <v>22.2</v>
      </c>
      <c r="G1065" s="8">
        <f>_xlfn.RANK.EQ(inventory[[#This Row],[Total Cost]],inventory[Total Cost],0)</f>
        <v>2581</v>
      </c>
      <c r="H1065" s="8">
        <f>SUMIFS(inventory['# Units],inventory[Rank],"&lt;="&amp;inventory[[#This Row],['#]])</f>
        <v>27953</v>
      </c>
      <c r="I1065" s="9">
        <f>inventory[[#This Row],[c Units]]/MAX(inventory[c Units])</f>
        <v>0.33932603364976088</v>
      </c>
      <c r="J1065" s="10">
        <f>SUMIFS(inventory[Total Cost],inventory[Rank],"&lt;="&amp;inventory[[#This Row],['#]])</f>
        <v>2531363.5999999978</v>
      </c>
      <c r="K1065" s="9">
        <f>inventory[[#This Row],[c Cost]]/MAX(inventory[c Cost])</f>
        <v>0.95620377186524741</v>
      </c>
      <c r="L1065" s="11" t="str">
        <f>IF(inventory[[#This Row],[c Units %]]&lt;=$O$7,$N$7,IF(inventory[[#This Row],[c Units %]]&lt;=$O$8,$N$8,$N$9))</f>
        <v>C</v>
      </c>
    </row>
    <row r="1066" spans="2:12" x14ac:dyDescent="0.25">
      <c r="B1066" s="1">
        <v>1060</v>
      </c>
      <c r="C1066" t="s">
        <v>1060</v>
      </c>
      <c r="D1066" s="2">
        <v>7.3</v>
      </c>
      <c r="E1066" s="15">
        <v>8</v>
      </c>
      <c r="F1066" s="14">
        <f>inventory[[#This Row],[Unit Cost]]*inventory[[#This Row],['# Units]]</f>
        <v>58.4</v>
      </c>
      <c r="G1066" s="8">
        <f>_xlfn.RANK.EQ(inventory[[#This Row],[Total Cost]],inventory[Total Cost],0)</f>
        <v>1709</v>
      </c>
      <c r="H1066" s="8">
        <f>SUMIFS(inventory['# Units],inventory[Rank],"&lt;="&amp;inventory[[#This Row],['#]])</f>
        <v>27971</v>
      </c>
      <c r="I1066" s="9">
        <f>inventory[[#This Row],[c Units]]/MAX(inventory[c Units])</f>
        <v>0.33954453859040035</v>
      </c>
      <c r="J1066" s="10">
        <f>SUMIFS(inventory[Total Cost],inventory[Rank],"&lt;="&amp;inventory[[#This Row],['#]])</f>
        <v>2531547.1999999979</v>
      </c>
      <c r="K1066" s="9">
        <f>inventory[[#This Row],[c Cost]]/MAX(inventory[c Cost])</f>
        <v>0.95627312539964859</v>
      </c>
      <c r="L1066" s="11" t="str">
        <f>IF(inventory[[#This Row],[c Units %]]&lt;=$O$7,$N$7,IF(inventory[[#This Row],[c Units %]]&lt;=$O$8,$N$8,$N$9))</f>
        <v>C</v>
      </c>
    </row>
    <row r="1067" spans="2:12" x14ac:dyDescent="0.25">
      <c r="B1067" s="1">
        <v>1061</v>
      </c>
      <c r="C1067" t="s">
        <v>1061</v>
      </c>
      <c r="D1067" s="2">
        <v>11.1</v>
      </c>
      <c r="E1067" s="15">
        <v>36</v>
      </c>
      <c r="F1067" s="14">
        <f>inventory[[#This Row],[Unit Cost]]*inventory[[#This Row],['# Units]]</f>
        <v>399.59999999999997</v>
      </c>
      <c r="G1067" s="8">
        <f>_xlfn.RANK.EQ(inventory[[#This Row],[Total Cost]],inventory[Total Cost],0)</f>
        <v>741</v>
      </c>
      <c r="H1067" s="8">
        <f>SUMIFS(inventory['# Units],inventory[Rank],"&lt;="&amp;inventory[[#This Row],['#]])</f>
        <v>28067</v>
      </c>
      <c r="I1067" s="9">
        <f>inventory[[#This Row],[c Units]]/MAX(inventory[c Units])</f>
        <v>0.34070989827381098</v>
      </c>
      <c r="J1067" s="10">
        <f>SUMIFS(inventory[Total Cost],inventory[Rank],"&lt;="&amp;inventory[[#This Row],['#]])</f>
        <v>2532096.1999999979</v>
      </c>
      <c r="K1067" s="9">
        <f>inventory[[#This Row],[c Cost]]/MAX(inventory[c Cost])</f>
        <v>0.95648050606624035</v>
      </c>
      <c r="L1067" s="11" t="str">
        <f>IF(inventory[[#This Row],[c Units %]]&lt;=$O$7,$N$7,IF(inventory[[#This Row],[c Units %]]&lt;=$O$8,$N$8,$N$9))</f>
        <v>C</v>
      </c>
    </row>
    <row r="1068" spans="2:12" x14ac:dyDescent="0.25">
      <c r="B1068" s="1">
        <v>1062</v>
      </c>
      <c r="C1068" t="s">
        <v>1062</v>
      </c>
      <c r="D1068" s="2">
        <v>11</v>
      </c>
      <c r="E1068" s="15">
        <v>27</v>
      </c>
      <c r="F1068" s="14">
        <f>inventory[[#This Row],[Unit Cost]]*inventory[[#This Row],['# Units]]</f>
        <v>297</v>
      </c>
      <c r="G1068" s="8">
        <f>_xlfn.RANK.EQ(inventory[[#This Row],[Total Cost]],inventory[Total Cost],0)</f>
        <v>863</v>
      </c>
      <c r="H1068" s="8">
        <f>SUMIFS(inventory['# Units],inventory[Rank],"&lt;="&amp;inventory[[#This Row],['#]])</f>
        <v>28067</v>
      </c>
      <c r="I1068" s="9">
        <f>inventory[[#This Row],[c Units]]/MAX(inventory[c Units])</f>
        <v>0.34070989827381098</v>
      </c>
      <c r="J1068" s="10">
        <f>SUMIFS(inventory[Total Cost],inventory[Rank],"&lt;="&amp;inventory[[#This Row],['#]])</f>
        <v>2532096.1999999979</v>
      </c>
      <c r="K1068" s="9">
        <f>inventory[[#This Row],[c Cost]]/MAX(inventory[c Cost])</f>
        <v>0.95648050606624035</v>
      </c>
      <c r="L1068" s="11" t="str">
        <f>IF(inventory[[#This Row],[c Units %]]&lt;=$O$7,$N$7,IF(inventory[[#This Row],[c Units %]]&lt;=$O$8,$N$8,$N$9))</f>
        <v>C</v>
      </c>
    </row>
    <row r="1069" spans="2:12" x14ac:dyDescent="0.25">
      <c r="B1069" s="1">
        <v>1063</v>
      </c>
      <c r="C1069" t="s">
        <v>1063</v>
      </c>
      <c r="D1069" s="2">
        <v>10.9</v>
      </c>
      <c r="E1069" s="15">
        <v>22</v>
      </c>
      <c r="F1069" s="14">
        <f>inventory[[#This Row],[Unit Cost]]*inventory[[#This Row],['# Units]]</f>
        <v>239.8</v>
      </c>
      <c r="G1069" s="8">
        <f>_xlfn.RANK.EQ(inventory[[#This Row],[Total Cost]],inventory[Total Cost],0)</f>
        <v>953</v>
      </c>
      <c r="H1069" s="8">
        <f>SUMIFS(inventory['# Units],inventory[Rank],"&lt;="&amp;inventory[[#This Row],['#]])</f>
        <v>28067</v>
      </c>
      <c r="I1069" s="9">
        <f>inventory[[#This Row],[c Units]]/MAX(inventory[c Units])</f>
        <v>0.34070989827381098</v>
      </c>
      <c r="J1069" s="10">
        <f>SUMIFS(inventory[Total Cost],inventory[Rank],"&lt;="&amp;inventory[[#This Row],['#]])</f>
        <v>2532096.1999999979</v>
      </c>
      <c r="K1069" s="9">
        <f>inventory[[#This Row],[c Cost]]/MAX(inventory[c Cost])</f>
        <v>0.95648050606624035</v>
      </c>
      <c r="L1069" s="11" t="str">
        <f>IF(inventory[[#This Row],[c Units %]]&lt;=$O$7,$N$7,IF(inventory[[#This Row],[c Units %]]&lt;=$O$8,$N$8,$N$9))</f>
        <v>C</v>
      </c>
    </row>
    <row r="1070" spans="2:12" x14ac:dyDescent="0.25">
      <c r="B1070" s="1">
        <v>1064</v>
      </c>
      <c r="C1070" t="s">
        <v>1064</v>
      </c>
      <c r="D1070" s="2">
        <v>10.7</v>
      </c>
      <c r="E1070" s="15">
        <v>23</v>
      </c>
      <c r="F1070" s="14">
        <f>inventory[[#This Row],[Unit Cost]]*inventory[[#This Row],['# Units]]</f>
        <v>246.1</v>
      </c>
      <c r="G1070" s="8">
        <f>_xlfn.RANK.EQ(inventory[[#This Row],[Total Cost]],inventory[Total Cost],0)</f>
        <v>943</v>
      </c>
      <c r="H1070" s="8">
        <f>SUMIFS(inventory['# Units],inventory[Rank],"&lt;="&amp;inventory[[#This Row],['#]])</f>
        <v>28083</v>
      </c>
      <c r="I1070" s="9">
        <f>inventory[[#This Row],[c Units]]/MAX(inventory[c Units])</f>
        <v>0.34090412488771271</v>
      </c>
      <c r="J1070" s="10">
        <f>SUMIFS(inventory[Total Cost],inventory[Rank],"&lt;="&amp;inventory[[#This Row],['#]])</f>
        <v>2532278.5999999978</v>
      </c>
      <c r="K1070" s="9">
        <f>inventory[[#This Row],[c Cost]]/MAX(inventory[c Cost])</f>
        <v>0.95654940630956697</v>
      </c>
      <c r="L1070" s="11" t="str">
        <f>IF(inventory[[#This Row],[c Units %]]&lt;=$O$7,$N$7,IF(inventory[[#This Row],[c Units %]]&lt;=$O$8,$N$8,$N$9))</f>
        <v>C</v>
      </c>
    </row>
    <row r="1071" spans="2:12" x14ac:dyDescent="0.25">
      <c r="B1071" s="1">
        <v>1065</v>
      </c>
      <c r="C1071" t="s">
        <v>1065</v>
      </c>
      <c r="D1071" s="2">
        <v>10.4</v>
      </c>
      <c r="E1071" s="15">
        <v>22</v>
      </c>
      <c r="F1071" s="14">
        <f>inventory[[#This Row],[Unit Cost]]*inventory[[#This Row],['# Units]]</f>
        <v>228.8</v>
      </c>
      <c r="G1071" s="8">
        <f>_xlfn.RANK.EQ(inventory[[#This Row],[Total Cost]],inventory[Total Cost],0)</f>
        <v>977</v>
      </c>
      <c r="H1071" s="8">
        <f>SUMIFS(inventory['# Units],inventory[Rank],"&lt;="&amp;inventory[[#This Row],['#]])</f>
        <v>28131</v>
      </c>
      <c r="I1071" s="9">
        <f>inventory[[#This Row],[c Units]]/MAX(inventory[c Units])</f>
        <v>0.34148680472941806</v>
      </c>
      <c r="J1071" s="10">
        <f>SUMIFS(inventory[Total Cost],inventory[Rank],"&lt;="&amp;inventory[[#This Row],['#]])</f>
        <v>2532460.9999999977</v>
      </c>
      <c r="K1071" s="9">
        <f>inventory[[#This Row],[c Cost]]/MAX(inventory[c Cost])</f>
        <v>0.95661830655289359</v>
      </c>
      <c r="L1071" s="11" t="str">
        <f>IF(inventory[[#This Row],[c Units %]]&lt;=$O$7,$N$7,IF(inventory[[#This Row],[c Units %]]&lt;=$O$8,$N$8,$N$9))</f>
        <v>C</v>
      </c>
    </row>
    <row r="1072" spans="2:12" x14ac:dyDescent="0.25">
      <c r="B1072" s="1">
        <v>1066</v>
      </c>
      <c r="C1072" t="s">
        <v>1066</v>
      </c>
      <c r="D1072" s="2">
        <v>7.7</v>
      </c>
      <c r="E1072" s="15">
        <v>4</v>
      </c>
      <c r="F1072" s="14">
        <f>inventory[[#This Row],[Unit Cost]]*inventory[[#This Row],['# Units]]</f>
        <v>30.8</v>
      </c>
      <c r="G1072" s="8">
        <f>_xlfn.RANK.EQ(inventory[[#This Row],[Total Cost]],inventory[Total Cost],0)</f>
        <v>2273</v>
      </c>
      <c r="H1072" s="8">
        <f>SUMIFS(inventory['# Units],inventory[Rank],"&lt;="&amp;inventory[[#This Row],['#]])</f>
        <v>28164</v>
      </c>
      <c r="I1072" s="9">
        <f>inventory[[#This Row],[c Units]]/MAX(inventory[c Units])</f>
        <v>0.34188739712059046</v>
      </c>
      <c r="J1072" s="10">
        <f>SUMIFS(inventory[Total Cost],inventory[Rank],"&lt;="&amp;inventory[[#This Row],['#]])</f>
        <v>2532642.4999999977</v>
      </c>
      <c r="K1072" s="9">
        <f>inventory[[#This Row],[c Cost]]/MAX(inventory[c Cost])</f>
        <v>0.95668686682791426</v>
      </c>
      <c r="L1072" s="11" t="str">
        <f>IF(inventory[[#This Row],[c Units %]]&lt;=$O$7,$N$7,IF(inventory[[#This Row],[c Units %]]&lt;=$O$8,$N$8,$N$9))</f>
        <v>C</v>
      </c>
    </row>
    <row r="1073" spans="2:12" x14ac:dyDescent="0.25">
      <c r="B1073" s="1">
        <v>1067</v>
      </c>
      <c r="C1073" t="s">
        <v>1067</v>
      </c>
      <c r="D1073" s="2">
        <v>8.5</v>
      </c>
      <c r="E1073" s="15">
        <v>5</v>
      </c>
      <c r="F1073" s="14">
        <f>inventory[[#This Row],[Unit Cost]]*inventory[[#This Row],['# Units]]</f>
        <v>42.5</v>
      </c>
      <c r="G1073" s="8">
        <f>_xlfn.RANK.EQ(inventory[[#This Row],[Total Cost]],inventory[Total Cost],0)</f>
        <v>1988</v>
      </c>
      <c r="H1073" s="8">
        <f>SUMIFS(inventory['# Units],inventory[Rank],"&lt;="&amp;inventory[[#This Row],['#]])</f>
        <v>28188</v>
      </c>
      <c r="I1073" s="9">
        <f>inventory[[#This Row],[c Units]]/MAX(inventory[c Units])</f>
        <v>0.34217873704144308</v>
      </c>
      <c r="J1073" s="10">
        <f>SUMIFS(inventory[Total Cost],inventory[Rank],"&lt;="&amp;inventory[[#This Row],['#]])</f>
        <v>2532822.4999999977</v>
      </c>
      <c r="K1073" s="9">
        <f>inventory[[#This Row],[c Cost]]/MAX(inventory[c Cost])</f>
        <v>0.95675486048909197</v>
      </c>
      <c r="L1073" s="11" t="str">
        <f>IF(inventory[[#This Row],[c Units %]]&lt;=$O$7,$N$7,IF(inventory[[#This Row],[c Units %]]&lt;=$O$8,$N$8,$N$9))</f>
        <v>C</v>
      </c>
    </row>
    <row r="1074" spans="2:12" x14ac:dyDescent="0.25">
      <c r="B1074" s="1">
        <v>1068</v>
      </c>
      <c r="C1074" t="s">
        <v>1068</v>
      </c>
      <c r="D1074" s="2">
        <v>10.5</v>
      </c>
      <c r="E1074" s="15">
        <v>39</v>
      </c>
      <c r="F1074" s="14">
        <f>inventory[[#This Row],[Unit Cost]]*inventory[[#This Row],['# Units]]</f>
        <v>409.5</v>
      </c>
      <c r="G1074" s="8">
        <f>_xlfn.RANK.EQ(inventory[[#This Row],[Total Cost]],inventory[Total Cost],0)</f>
        <v>726</v>
      </c>
      <c r="H1074" s="8">
        <f>SUMIFS(inventory['# Units],inventory[Rank],"&lt;="&amp;inventory[[#This Row],['#]])</f>
        <v>28200</v>
      </c>
      <c r="I1074" s="9">
        <f>inventory[[#This Row],[c Units]]/MAX(inventory[c Units])</f>
        <v>0.34232440700186945</v>
      </c>
      <c r="J1074" s="10">
        <f>SUMIFS(inventory[Total Cost],inventory[Rank],"&lt;="&amp;inventory[[#This Row],['#]])</f>
        <v>2533001.2999999975</v>
      </c>
      <c r="K1074" s="9">
        <f>inventory[[#This Row],[c Cost]]/MAX(inventory[c Cost])</f>
        <v>0.9568224008591949</v>
      </c>
      <c r="L1074" s="11" t="str">
        <f>IF(inventory[[#This Row],[c Units %]]&lt;=$O$7,$N$7,IF(inventory[[#This Row],[c Units %]]&lt;=$O$8,$N$8,$N$9))</f>
        <v>C</v>
      </c>
    </row>
    <row r="1075" spans="2:12" x14ac:dyDescent="0.25">
      <c r="B1075" s="1">
        <v>1069</v>
      </c>
      <c r="C1075" t="s">
        <v>1069</v>
      </c>
      <c r="D1075" s="2">
        <v>9.6</v>
      </c>
      <c r="E1075" s="15">
        <v>15</v>
      </c>
      <c r="F1075" s="14">
        <f>inventory[[#This Row],[Unit Cost]]*inventory[[#This Row],['# Units]]</f>
        <v>144</v>
      </c>
      <c r="G1075" s="8">
        <f>_xlfn.RANK.EQ(inventory[[#This Row],[Total Cost]],inventory[Total Cost],0)</f>
        <v>1159</v>
      </c>
      <c r="H1075" s="8">
        <f>SUMIFS(inventory['# Units],inventory[Rank],"&lt;="&amp;inventory[[#This Row],['#]])</f>
        <v>28221</v>
      </c>
      <c r="I1075" s="9">
        <f>inventory[[#This Row],[c Units]]/MAX(inventory[c Units])</f>
        <v>0.34257932943261549</v>
      </c>
      <c r="J1075" s="10">
        <f>SUMIFS(inventory[Total Cost],inventory[Rank],"&lt;="&amp;inventory[[#This Row],['#]])</f>
        <v>2533179.7999999975</v>
      </c>
      <c r="K1075" s="9">
        <f>inventory[[#This Row],[c Cost]]/MAX(inventory[c Cost])</f>
        <v>0.95688982790652943</v>
      </c>
      <c r="L1075" s="11" t="str">
        <f>IF(inventory[[#This Row],[c Units %]]&lt;=$O$7,$N$7,IF(inventory[[#This Row],[c Units %]]&lt;=$O$8,$N$8,$N$9))</f>
        <v>C</v>
      </c>
    </row>
    <row r="1076" spans="2:12" x14ac:dyDescent="0.25">
      <c r="B1076" s="1">
        <v>1070</v>
      </c>
      <c r="C1076" t="s">
        <v>1070</v>
      </c>
      <c r="D1076" s="2">
        <v>9.1999999999999993</v>
      </c>
      <c r="E1076" s="15">
        <v>7</v>
      </c>
      <c r="F1076" s="14">
        <f>inventory[[#This Row],[Unit Cost]]*inventory[[#This Row],['# Units]]</f>
        <v>64.399999999999991</v>
      </c>
      <c r="G1076" s="8">
        <f>_xlfn.RANK.EQ(inventory[[#This Row],[Total Cost]],inventory[Total Cost],0)</f>
        <v>1632</v>
      </c>
      <c r="H1076" s="8">
        <f>SUMIFS(inventory['# Units],inventory[Rank],"&lt;="&amp;inventory[[#This Row],['#]])</f>
        <v>28229</v>
      </c>
      <c r="I1076" s="9">
        <f>inventory[[#This Row],[c Units]]/MAX(inventory[c Units])</f>
        <v>0.34267644273956638</v>
      </c>
      <c r="J1076" s="10">
        <f>SUMIFS(inventory[Total Cost],inventory[Rank],"&lt;="&amp;inventory[[#This Row],['#]])</f>
        <v>2533358.1999999974</v>
      </c>
      <c r="K1076" s="9">
        <f>inventory[[#This Row],[c Cost]]/MAX(inventory[c Cost])</f>
        <v>0.95695721717960769</v>
      </c>
      <c r="L1076" s="11" t="str">
        <f>IF(inventory[[#This Row],[c Units %]]&lt;=$O$7,$N$7,IF(inventory[[#This Row],[c Units %]]&lt;=$O$8,$N$8,$N$9))</f>
        <v>C</v>
      </c>
    </row>
    <row r="1077" spans="2:12" x14ac:dyDescent="0.25">
      <c r="B1077" s="1">
        <v>1071</v>
      </c>
      <c r="C1077" t="s">
        <v>1071</v>
      </c>
      <c r="D1077" s="2">
        <v>10.199999999999999</v>
      </c>
      <c r="E1077" s="15">
        <v>15</v>
      </c>
      <c r="F1077" s="14">
        <f>inventory[[#This Row],[Unit Cost]]*inventory[[#This Row],['# Units]]</f>
        <v>153</v>
      </c>
      <c r="G1077" s="8">
        <f>_xlfn.RANK.EQ(inventory[[#This Row],[Total Cost]],inventory[Total Cost],0)</f>
        <v>1133</v>
      </c>
      <c r="H1077" s="8">
        <f>SUMIFS(inventory['# Units],inventory[Rank],"&lt;="&amp;inventory[[#This Row],['#]])</f>
        <v>28262</v>
      </c>
      <c r="I1077" s="9">
        <f>inventory[[#This Row],[c Units]]/MAX(inventory[c Units])</f>
        <v>0.34307703513073878</v>
      </c>
      <c r="J1077" s="10">
        <f>SUMIFS(inventory[Total Cost],inventory[Rank],"&lt;="&amp;inventory[[#This Row],['#]])</f>
        <v>2533536.3999999976</v>
      </c>
      <c r="K1077" s="9">
        <f>inventory[[#This Row],[c Cost]]/MAX(inventory[c Cost])</f>
        <v>0.9570245309041735</v>
      </c>
      <c r="L1077" s="11" t="str">
        <f>IF(inventory[[#This Row],[c Units %]]&lt;=$O$7,$N$7,IF(inventory[[#This Row],[c Units %]]&lt;=$O$8,$N$8,$N$9))</f>
        <v>C</v>
      </c>
    </row>
    <row r="1078" spans="2:12" x14ac:dyDescent="0.25">
      <c r="B1078" s="1">
        <v>1072</v>
      </c>
      <c r="C1078" t="s">
        <v>1072</v>
      </c>
      <c r="D1078" s="2">
        <v>9.4</v>
      </c>
      <c r="E1078" s="15">
        <v>8</v>
      </c>
      <c r="F1078" s="14">
        <f>inventory[[#This Row],[Unit Cost]]*inventory[[#This Row],['# Units]]</f>
        <v>75.2</v>
      </c>
      <c r="G1078" s="8">
        <f>_xlfn.RANK.EQ(inventory[[#This Row],[Total Cost]],inventory[Total Cost],0)</f>
        <v>1527</v>
      </c>
      <c r="H1078" s="8">
        <f>SUMIFS(inventory['# Units],inventory[Rank],"&lt;="&amp;inventory[[#This Row],['#]])</f>
        <v>28267</v>
      </c>
      <c r="I1078" s="9">
        <f>inventory[[#This Row],[c Units]]/MAX(inventory[c Units])</f>
        <v>0.3431377309475831</v>
      </c>
      <c r="J1078" s="10">
        <f>SUMIFS(inventory[Total Cost],inventory[Rank],"&lt;="&amp;inventory[[#This Row],['#]])</f>
        <v>2533714.3999999976</v>
      </c>
      <c r="K1078" s="9">
        <f>inventory[[#This Row],[c Cost]]/MAX(inventory[c Cost])</f>
        <v>0.95709176908022697</v>
      </c>
      <c r="L1078" s="11" t="str">
        <f>IF(inventory[[#This Row],[c Units %]]&lt;=$O$7,$N$7,IF(inventory[[#This Row],[c Units %]]&lt;=$O$8,$N$8,$N$9))</f>
        <v>C</v>
      </c>
    </row>
    <row r="1079" spans="2:12" x14ac:dyDescent="0.25">
      <c r="B1079" s="1">
        <v>1073</v>
      </c>
      <c r="C1079" t="s">
        <v>1073</v>
      </c>
      <c r="D1079" s="2">
        <v>8.6999999999999993</v>
      </c>
      <c r="E1079" s="15">
        <v>6</v>
      </c>
      <c r="F1079" s="14">
        <f>inventory[[#This Row],[Unit Cost]]*inventory[[#This Row],['# Units]]</f>
        <v>52.199999999999996</v>
      </c>
      <c r="G1079" s="8">
        <f>_xlfn.RANK.EQ(inventory[[#This Row],[Total Cost]],inventory[Total Cost],0)</f>
        <v>1809</v>
      </c>
      <c r="H1079" s="8">
        <f>SUMIFS(inventory['# Units],inventory[Rank],"&lt;="&amp;inventory[[#This Row],['#]])</f>
        <v>28290</v>
      </c>
      <c r="I1079" s="9">
        <f>inventory[[#This Row],[c Units]]/MAX(inventory[c Units])</f>
        <v>0.34341693170506687</v>
      </c>
      <c r="J1079" s="10">
        <f>SUMIFS(inventory[Total Cost],inventory[Rank],"&lt;="&amp;inventory[[#This Row],['#]])</f>
        <v>2533891.4999999977</v>
      </c>
      <c r="K1079" s="9">
        <f>inventory[[#This Row],[c Cost]]/MAX(inventory[c Cost])</f>
        <v>0.9571586672879745</v>
      </c>
      <c r="L1079" s="11" t="str">
        <f>IF(inventory[[#This Row],[c Units %]]&lt;=$O$7,$N$7,IF(inventory[[#This Row],[c Units %]]&lt;=$O$8,$N$8,$N$9))</f>
        <v>C</v>
      </c>
    </row>
    <row r="1080" spans="2:12" x14ac:dyDescent="0.25">
      <c r="B1080" s="1">
        <v>1074</v>
      </c>
      <c r="C1080" t="s">
        <v>1074</v>
      </c>
      <c r="D1080" s="2">
        <v>10.8</v>
      </c>
      <c r="E1080" s="15">
        <v>20</v>
      </c>
      <c r="F1080" s="14">
        <f>inventory[[#This Row],[Unit Cost]]*inventory[[#This Row],['# Units]]</f>
        <v>216</v>
      </c>
      <c r="G1080" s="8">
        <f>_xlfn.RANK.EQ(inventory[[#This Row],[Total Cost]],inventory[Total Cost],0)</f>
        <v>998</v>
      </c>
      <c r="H1080" s="8">
        <f>SUMIFS(inventory['# Units],inventory[Rank],"&lt;="&amp;inventory[[#This Row],['#]])</f>
        <v>28308</v>
      </c>
      <c r="I1080" s="9">
        <f>inventory[[#This Row],[c Units]]/MAX(inventory[c Units])</f>
        <v>0.34363543664570639</v>
      </c>
      <c r="J1080" s="10">
        <f>SUMIFS(inventory[Total Cost],inventory[Rank],"&lt;="&amp;inventory[[#This Row],['#]])</f>
        <v>2534244.2999999975</v>
      </c>
      <c r="K1080" s="9">
        <f>inventory[[#This Row],[c Cost]]/MAX(inventory[c Cost])</f>
        <v>0.95729193486388253</v>
      </c>
      <c r="L1080" s="11" t="str">
        <f>IF(inventory[[#This Row],[c Units %]]&lt;=$O$7,$N$7,IF(inventory[[#This Row],[c Units %]]&lt;=$O$8,$N$8,$N$9))</f>
        <v>C</v>
      </c>
    </row>
    <row r="1081" spans="2:12" x14ac:dyDescent="0.25">
      <c r="B1081" s="1">
        <v>1075</v>
      </c>
      <c r="C1081" t="s">
        <v>1075</v>
      </c>
      <c r="D1081" s="2">
        <v>0.1</v>
      </c>
      <c r="E1081" s="15">
        <v>6</v>
      </c>
      <c r="F1081" s="14">
        <f>inventory[[#This Row],[Unit Cost]]*inventory[[#This Row],['# Units]]</f>
        <v>0.60000000000000009</v>
      </c>
      <c r="G1081" s="8">
        <f>_xlfn.RANK.EQ(inventory[[#This Row],[Total Cost]],inventory[Total Cost],0)</f>
        <v>4582</v>
      </c>
      <c r="H1081" s="8">
        <f>SUMIFS(inventory['# Units],inventory[Rank],"&lt;="&amp;inventory[[#This Row],['#]])</f>
        <v>28308</v>
      </c>
      <c r="I1081" s="9">
        <f>inventory[[#This Row],[c Units]]/MAX(inventory[c Units])</f>
        <v>0.34363543664570639</v>
      </c>
      <c r="J1081" s="10">
        <f>SUMIFS(inventory[Total Cost],inventory[Rank],"&lt;="&amp;inventory[[#This Row],['#]])</f>
        <v>2534244.2999999975</v>
      </c>
      <c r="K1081" s="9">
        <f>inventory[[#This Row],[c Cost]]/MAX(inventory[c Cost])</f>
        <v>0.95729193486388253</v>
      </c>
      <c r="L1081" s="11" t="str">
        <f>IF(inventory[[#This Row],[c Units %]]&lt;=$O$7,$N$7,IF(inventory[[#This Row],[c Units %]]&lt;=$O$8,$N$8,$N$9))</f>
        <v>C</v>
      </c>
    </row>
    <row r="1082" spans="2:12" x14ac:dyDescent="0.25">
      <c r="B1082" s="1">
        <v>1076</v>
      </c>
      <c r="C1082" t="s">
        <v>1076</v>
      </c>
      <c r="D1082" s="2">
        <v>7.7</v>
      </c>
      <c r="E1082" s="15">
        <v>45</v>
      </c>
      <c r="F1082" s="14">
        <f>inventory[[#This Row],[Unit Cost]]*inventory[[#This Row],['# Units]]</f>
        <v>346.5</v>
      </c>
      <c r="G1082" s="8">
        <f>_xlfn.RANK.EQ(inventory[[#This Row],[Total Cost]],inventory[Total Cost],0)</f>
        <v>796</v>
      </c>
      <c r="H1082" s="8">
        <f>SUMIFS(inventory['# Units],inventory[Rank],"&lt;="&amp;inventory[[#This Row],['#]])</f>
        <v>28357</v>
      </c>
      <c r="I1082" s="9">
        <f>inventory[[#This Row],[c Units]]/MAX(inventory[c Units])</f>
        <v>0.34423025565078053</v>
      </c>
      <c r="J1082" s="10">
        <f>SUMIFS(inventory[Total Cost],inventory[Rank],"&lt;="&amp;inventory[[#This Row],['#]])</f>
        <v>2534594.2999999975</v>
      </c>
      <c r="K1082" s="9">
        <f>inventory[[#This Row],[c Cost]]/MAX(inventory[c Cost])</f>
        <v>0.95742414476061688</v>
      </c>
      <c r="L1082" s="11" t="str">
        <f>IF(inventory[[#This Row],[c Units %]]&lt;=$O$7,$N$7,IF(inventory[[#This Row],[c Units %]]&lt;=$O$8,$N$8,$N$9))</f>
        <v>C</v>
      </c>
    </row>
    <row r="1083" spans="2:12" x14ac:dyDescent="0.25">
      <c r="B1083" s="1">
        <v>1077</v>
      </c>
      <c r="C1083" t="s">
        <v>1077</v>
      </c>
      <c r="D1083" s="2">
        <v>8.8000000000000007</v>
      </c>
      <c r="E1083" s="15">
        <v>8</v>
      </c>
      <c r="F1083" s="14">
        <f>inventory[[#This Row],[Unit Cost]]*inventory[[#This Row],['# Units]]</f>
        <v>70.400000000000006</v>
      </c>
      <c r="G1083" s="8">
        <f>_xlfn.RANK.EQ(inventory[[#This Row],[Total Cost]],inventory[Total Cost],0)</f>
        <v>1570</v>
      </c>
      <c r="H1083" s="8">
        <f>SUMIFS(inventory['# Units],inventory[Rank],"&lt;="&amp;inventory[[#This Row],['#]])</f>
        <v>28357</v>
      </c>
      <c r="I1083" s="9">
        <f>inventory[[#This Row],[c Units]]/MAX(inventory[c Units])</f>
        <v>0.34423025565078053</v>
      </c>
      <c r="J1083" s="10">
        <f>SUMIFS(inventory[Total Cost],inventory[Rank],"&lt;="&amp;inventory[[#This Row],['#]])</f>
        <v>2534594.2999999975</v>
      </c>
      <c r="K1083" s="9">
        <f>inventory[[#This Row],[c Cost]]/MAX(inventory[c Cost])</f>
        <v>0.95742414476061688</v>
      </c>
      <c r="L1083" s="11" t="str">
        <f>IF(inventory[[#This Row],[c Units %]]&lt;=$O$7,$N$7,IF(inventory[[#This Row],[c Units %]]&lt;=$O$8,$N$8,$N$9))</f>
        <v>C</v>
      </c>
    </row>
    <row r="1084" spans="2:12" x14ac:dyDescent="0.25">
      <c r="B1084" s="1">
        <v>1078</v>
      </c>
      <c r="C1084" t="s">
        <v>1078</v>
      </c>
      <c r="D1084" s="2">
        <v>8.1999999999999993</v>
      </c>
      <c r="E1084" s="15">
        <v>6</v>
      </c>
      <c r="F1084" s="14">
        <f>inventory[[#This Row],[Unit Cost]]*inventory[[#This Row],['# Units]]</f>
        <v>49.199999999999996</v>
      </c>
      <c r="G1084" s="8">
        <f>_xlfn.RANK.EQ(inventory[[#This Row],[Total Cost]],inventory[Total Cost],0)</f>
        <v>1863</v>
      </c>
      <c r="H1084" s="8">
        <f>SUMIFS(inventory['# Units],inventory[Rank],"&lt;="&amp;inventory[[#This Row],['#]])</f>
        <v>28361</v>
      </c>
      <c r="I1084" s="9">
        <f>inventory[[#This Row],[c Units]]/MAX(inventory[c Units])</f>
        <v>0.344278812304256</v>
      </c>
      <c r="J1084" s="10">
        <f>SUMIFS(inventory[Total Cost],inventory[Rank],"&lt;="&amp;inventory[[#This Row],['#]])</f>
        <v>2534769.0999999973</v>
      </c>
      <c r="K1084" s="9">
        <f>inventory[[#This Row],[c Cost]]/MAX(inventory[c Cost])</f>
        <v>0.95749017416047144</v>
      </c>
      <c r="L1084" s="11" t="str">
        <f>IF(inventory[[#This Row],[c Units %]]&lt;=$O$7,$N$7,IF(inventory[[#This Row],[c Units %]]&lt;=$O$8,$N$8,$N$9))</f>
        <v>C</v>
      </c>
    </row>
    <row r="1085" spans="2:12" x14ac:dyDescent="0.25">
      <c r="B1085" s="1">
        <v>1079</v>
      </c>
      <c r="C1085" t="s">
        <v>1079</v>
      </c>
      <c r="D1085" s="2">
        <v>10.9</v>
      </c>
      <c r="E1085" s="15">
        <v>51</v>
      </c>
      <c r="F1085" s="14">
        <f>inventory[[#This Row],[Unit Cost]]*inventory[[#This Row],['# Units]]</f>
        <v>555.9</v>
      </c>
      <c r="G1085" s="8">
        <f>_xlfn.RANK.EQ(inventory[[#This Row],[Total Cost]],inventory[Total Cost],0)</f>
        <v>623</v>
      </c>
      <c r="H1085" s="8">
        <f>SUMIFS(inventory['# Units],inventory[Rank],"&lt;="&amp;inventory[[#This Row],['#]])</f>
        <v>28384</v>
      </c>
      <c r="I1085" s="9">
        <f>inventory[[#This Row],[c Units]]/MAX(inventory[c Units])</f>
        <v>0.34455801306173978</v>
      </c>
      <c r="J1085" s="10">
        <f>SUMIFS(inventory[Total Cost],inventory[Rank],"&lt;="&amp;inventory[[#This Row],['#]])</f>
        <v>2534943.8999999971</v>
      </c>
      <c r="K1085" s="9">
        <f>inventory[[#This Row],[c Cost]]/MAX(inventory[c Cost])</f>
        <v>0.95755620356032611</v>
      </c>
      <c r="L1085" s="11" t="str">
        <f>IF(inventory[[#This Row],[c Units %]]&lt;=$O$7,$N$7,IF(inventory[[#This Row],[c Units %]]&lt;=$O$8,$N$8,$N$9))</f>
        <v>C</v>
      </c>
    </row>
    <row r="1086" spans="2:12" x14ac:dyDescent="0.25">
      <c r="B1086" s="1">
        <v>1080</v>
      </c>
      <c r="C1086" t="s">
        <v>1080</v>
      </c>
      <c r="D1086" s="2">
        <v>10.7</v>
      </c>
      <c r="E1086" s="15">
        <v>27</v>
      </c>
      <c r="F1086" s="14">
        <f>inventory[[#This Row],[Unit Cost]]*inventory[[#This Row],['# Units]]</f>
        <v>288.89999999999998</v>
      </c>
      <c r="G1086" s="8">
        <f>_xlfn.RANK.EQ(inventory[[#This Row],[Total Cost]],inventory[Total Cost],0)</f>
        <v>880</v>
      </c>
      <c r="H1086" s="8">
        <f>SUMIFS(inventory['# Units],inventory[Rank],"&lt;="&amp;inventory[[#This Row],['#]])</f>
        <v>28393</v>
      </c>
      <c r="I1086" s="9">
        <f>inventory[[#This Row],[c Units]]/MAX(inventory[c Units])</f>
        <v>0.34466726553205951</v>
      </c>
      <c r="J1086" s="10">
        <f>SUMIFS(inventory[Total Cost],inventory[Rank],"&lt;="&amp;inventory[[#This Row],['#]])</f>
        <v>2535118.4999999972</v>
      </c>
      <c r="K1086" s="9">
        <f>inventory[[#This Row],[c Cost]]/MAX(inventory[c Cost])</f>
        <v>0.95762215741166845</v>
      </c>
      <c r="L1086" s="11" t="str">
        <f>IF(inventory[[#This Row],[c Units %]]&lt;=$O$7,$N$7,IF(inventory[[#This Row],[c Units %]]&lt;=$O$8,$N$8,$N$9))</f>
        <v>C</v>
      </c>
    </row>
    <row r="1087" spans="2:12" x14ac:dyDescent="0.25">
      <c r="B1087" s="1">
        <v>1081</v>
      </c>
      <c r="C1087" t="s">
        <v>1081</v>
      </c>
      <c r="D1087" s="2">
        <v>10.7</v>
      </c>
      <c r="E1087" s="15">
        <v>115</v>
      </c>
      <c r="F1087" s="14">
        <f>inventory[[#This Row],[Unit Cost]]*inventory[[#This Row],['# Units]]</f>
        <v>1230.5</v>
      </c>
      <c r="G1087" s="8">
        <f>_xlfn.RANK.EQ(inventory[[#This Row],[Total Cost]],inventory[Total Cost],0)</f>
        <v>410</v>
      </c>
      <c r="H1087" s="8">
        <f>SUMIFS(inventory['# Units],inventory[Rank],"&lt;="&amp;inventory[[#This Row],['#]])</f>
        <v>28409</v>
      </c>
      <c r="I1087" s="9">
        <f>inventory[[#This Row],[c Units]]/MAX(inventory[c Units])</f>
        <v>0.34486149214596129</v>
      </c>
      <c r="J1087" s="10">
        <f>SUMIFS(inventory[Total Cost],inventory[Rank],"&lt;="&amp;inventory[[#This Row],['#]])</f>
        <v>2535292.8999999971</v>
      </c>
      <c r="K1087" s="9">
        <f>inventory[[#This Row],[c Cost]]/MAX(inventory[c Cost])</f>
        <v>0.95768803571449823</v>
      </c>
      <c r="L1087" s="11" t="str">
        <f>IF(inventory[[#This Row],[c Units %]]&lt;=$O$7,$N$7,IF(inventory[[#This Row],[c Units %]]&lt;=$O$8,$N$8,$N$9))</f>
        <v>C</v>
      </c>
    </row>
    <row r="1088" spans="2:12" x14ac:dyDescent="0.25">
      <c r="B1088" s="1">
        <v>1082</v>
      </c>
      <c r="C1088" t="s">
        <v>1082</v>
      </c>
      <c r="D1088" s="2">
        <v>10.9</v>
      </c>
      <c r="E1088" s="15">
        <v>8</v>
      </c>
      <c r="F1088" s="14">
        <f>inventory[[#This Row],[Unit Cost]]*inventory[[#This Row],['# Units]]</f>
        <v>87.2</v>
      </c>
      <c r="G1088" s="8">
        <f>_xlfn.RANK.EQ(inventory[[#This Row],[Total Cost]],inventory[Total Cost],0)</f>
        <v>1428</v>
      </c>
      <c r="H1088" s="8">
        <f>SUMIFS(inventory['# Units],inventory[Rank],"&lt;="&amp;inventory[[#This Row],['#]])</f>
        <v>28419</v>
      </c>
      <c r="I1088" s="9">
        <f>inventory[[#This Row],[c Units]]/MAX(inventory[c Units])</f>
        <v>0.34498288377964992</v>
      </c>
      <c r="J1088" s="10">
        <f>SUMIFS(inventory[Total Cost],inventory[Rank],"&lt;="&amp;inventory[[#This Row],['#]])</f>
        <v>2535640.8999999971</v>
      </c>
      <c r="K1088" s="9">
        <f>inventory[[#This Row],[c Cost]]/MAX(inventory[c Cost])</f>
        <v>0.95781949012610834</v>
      </c>
      <c r="L1088" s="11" t="str">
        <f>IF(inventory[[#This Row],[c Units %]]&lt;=$O$7,$N$7,IF(inventory[[#This Row],[c Units %]]&lt;=$O$8,$N$8,$N$9))</f>
        <v>C</v>
      </c>
    </row>
    <row r="1089" spans="2:12" x14ac:dyDescent="0.25">
      <c r="B1089" s="1">
        <v>1083</v>
      </c>
      <c r="C1089" t="s">
        <v>1083</v>
      </c>
      <c r="D1089" s="2">
        <v>10.199999999999999</v>
      </c>
      <c r="E1089" s="15">
        <v>22</v>
      </c>
      <c r="F1089" s="14">
        <f>inventory[[#This Row],[Unit Cost]]*inventory[[#This Row],['# Units]]</f>
        <v>224.39999999999998</v>
      </c>
      <c r="G1089" s="8">
        <f>_xlfn.RANK.EQ(inventory[[#This Row],[Total Cost]],inventory[Total Cost],0)</f>
        <v>981</v>
      </c>
      <c r="H1089" s="8">
        <f>SUMIFS(inventory['# Units],inventory[Rank],"&lt;="&amp;inventory[[#This Row],['#]])</f>
        <v>28419</v>
      </c>
      <c r="I1089" s="9">
        <f>inventory[[#This Row],[c Units]]/MAX(inventory[c Units])</f>
        <v>0.34498288377964992</v>
      </c>
      <c r="J1089" s="10">
        <f>SUMIFS(inventory[Total Cost],inventory[Rank],"&lt;="&amp;inventory[[#This Row],['#]])</f>
        <v>2535640.8999999971</v>
      </c>
      <c r="K1089" s="9">
        <f>inventory[[#This Row],[c Cost]]/MAX(inventory[c Cost])</f>
        <v>0.95781949012610834</v>
      </c>
      <c r="L1089" s="11" t="str">
        <f>IF(inventory[[#This Row],[c Units %]]&lt;=$O$7,$N$7,IF(inventory[[#This Row],[c Units %]]&lt;=$O$8,$N$8,$N$9))</f>
        <v>C</v>
      </c>
    </row>
    <row r="1090" spans="2:12" x14ac:dyDescent="0.25">
      <c r="B1090" s="1">
        <v>1084</v>
      </c>
      <c r="C1090" t="s">
        <v>1084</v>
      </c>
      <c r="D1090" s="2">
        <v>9.8000000000000007</v>
      </c>
      <c r="E1090" s="15">
        <v>11</v>
      </c>
      <c r="F1090" s="14">
        <f>inventory[[#This Row],[Unit Cost]]*inventory[[#This Row],['# Units]]</f>
        <v>107.80000000000001</v>
      </c>
      <c r="G1090" s="8">
        <f>_xlfn.RANK.EQ(inventory[[#This Row],[Total Cost]],inventory[Total Cost],0)</f>
        <v>1307</v>
      </c>
      <c r="H1090" s="8">
        <f>SUMIFS(inventory['# Units],inventory[Rank],"&lt;="&amp;inventory[[#This Row],['#]])</f>
        <v>28473</v>
      </c>
      <c r="I1090" s="9">
        <f>inventory[[#This Row],[c Units]]/MAX(inventory[c Units])</f>
        <v>0.34563839860156836</v>
      </c>
      <c r="J1090" s="10">
        <f>SUMIFS(inventory[Total Cost],inventory[Rank],"&lt;="&amp;inventory[[#This Row],['#]])</f>
        <v>2535986.4999999967</v>
      </c>
      <c r="K1090" s="9">
        <f>inventory[[#This Row],[c Cost]]/MAX(inventory[c Cost])</f>
        <v>0.95795003795556921</v>
      </c>
      <c r="L1090" s="11" t="str">
        <f>IF(inventory[[#This Row],[c Units %]]&lt;=$O$7,$N$7,IF(inventory[[#This Row],[c Units %]]&lt;=$O$8,$N$8,$N$9))</f>
        <v>C</v>
      </c>
    </row>
    <row r="1091" spans="2:12" x14ac:dyDescent="0.25">
      <c r="B1091" s="1">
        <v>1085</v>
      </c>
      <c r="C1091" t="s">
        <v>1085</v>
      </c>
      <c r="D1091" s="2">
        <v>8.8000000000000007</v>
      </c>
      <c r="E1091" s="15">
        <v>7</v>
      </c>
      <c r="F1091" s="14">
        <f>inventory[[#This Row],[Unit Cost]]*inventory[[#This Row],['# Units]]</f>
        <v>61.600000000000009</v>
      </c>
      <c r="G1091" s="8">
        <f>_xlfn.RANK.EQ(inventory[[#This Row],[Total Cost]],inventory[Total Cost],0)</f>
        <v>1661</v>
      </c>
      <c r="H1091" s="8">
        <f>SUMIFS(inventory['# Units],inventory[Rank],"&lt;="&amp;inventory[[#This Row],['#]])</f>
        <v>28473</v>
      </c>
      <c r="I1091" s="9">
        <f>inventory[[#This Row],[c Units]]/MAX(inventory[c Units])</f>
        <v>0.34563839860156836</v>
      </c>
      <c r="J1091" s="10">
        <f>SUMIFS(inventory[Total Cost],inventory[Rank],"&lt;="&amp;inventory[[#This Row],['#]])</f>
        <v>2535986.4999999967</v>
      </c>
      <c r="K1091" s="9">
        <f>inventory[[#This Row],[c Cost]]/MAX(inventory[c Cost])</f>
        <v>0.95795003795556921</v>
      </c>
      <c r="L1091" s="11" t="str">
        <f>IF(inventory[[#This Row],[c Units %]]&lt;=$O$7,$N$7,IF(inventory[[#This Row],[c Units %]]&lt;=$O$8,$N$8,$N$9))</f>
        <v>C</v>
      </c>
    </row>
    <row r="1092" spans="2:12" x14ac:dyDescent="0.25">
      <c r="B1092" s="1">
        <v>1086</v>
      </c>
      <c r="C1092" t="s">
        <v>1086</v>
      </c>
      <c r="D1092" s="2">
        <v>8.1999999999999993</v>
      </c>
      <c r="E1092" s="15">
        <v>5</v>
      </c>
      <c r="F1092" s="14">
        <f>inventory[[#This Row],[Unit Cost]]*inventory[[#This Row],['# Units]]</f>
        <v>41</v>
      </c>
      <c r="G1092" s="8">
        <f>_xlfn.RANK.EQ(inventory[[#This Row],[Total Cost]],inventory[Total Cost],0)</f>
        <v>2028</v>
      </c>
      <c r="H1092" s="8">
        <f>SUMIFS(inventory['# Units],inventory[Rank],"&lt;="&amp;inventory[[#This Row],['#]])</f>
        <v>28514</v>
      </c>
      <c r="I1092" s="9">
        <f>inventory[[#This Row],[c Units]]/MAX(inventory[c Units])</f>
        <v>0.34613610429969166</v>
      </c>
      <c r="J1092" s="10">
        <f>SUMIFS(inventory[Total Cost],inventory[Rank],"&lt;="&amp;inventory[[#This Row],['#]])</f>
        <v>2536158.6999999969</v>
      </c>
      <c r="K1092" s="9">
        <f>inventory[[#This Row],[c Cost]]/MAX(inventory[c Cost])</f>
        <v>0.95801508522476253</v>
      </c>
      <c r="L1092" s="11" t="str">
        <f>IF(inventory[[#This Row],[c Units %]]&lt;=$O$7,$N$7,IF(inventory[[#This Row],[c Units %]]&lt;=$O$8,$N$8,$N$9))</f>
        <v>C</v>
      </c>
    </row>
    <row r="1093" spans="2:12" x14ac:dyDescent="0.25">
      <c r="B1093" s="1">
        <v>1087</v>
      </c>
      <c r="C1093" t="s">
        <v>1087</v>
      </c>
      <c r="D1093" s="2">
        <v>10.5</v>
      </c>
      <c r="E1093" s="15">
        <v>18</v>
      </c>
      <c r="F1093" s="14">
        <f>inventory[[#This Row],[Unit Cost]]*inventory[[#This Row],['# Units]]</f>
        <v>189</v>
      </c>
      <c r="G1093" s="8">
        <f>_xlfn.RANK.EQ(inventory[[#This Row],[Total Cost]],inventory[Total Cost],0)</f>
        <v>1048</v>
      </c>
      <c r="H1093" s="8">
        <f>SUMIFS(inventory['# Units],inventory[Rank],"&lt;="&amp;inventory[[#This Row],['#]])</f>
        <v>28574</v>
      </c>
      <c r="I1093" s="9">
        <f>inventory[[#This Row],[c Units]]/MAX(inventory[c Units])</f>
        <v>0.34686445410182332</v>
      </c>
      <c r="J1093" s="10">
        <f>SUMIFS(inventory[Total Cost],inventory[Rank],"&lt;="&amp;inventory[[#This Row],['#]])</f>
        <v>2536500.6999999969</v>
      </c>
      <c r="K1093" s="9">
        <f>inventory[[#This Row],[c Cost]]/MAX(inventory[c Cost])</f>
        <v>0.95814427318099993</v>
      </c>
      <c r="L1093" s="11" t="str">
        <f>IF(inventory[[#This Row],[c Units %]]&lt;=$O$7,$N$7,IF(inventory[[#This Row],[c Units %]]&lt;=$O$8,$N$8,$N$9))</f>
        <v>C</v>
      </c>
    </row>
    <row r="1094" spans="2:12" x14ac:dyDescent="0.25">
      <c r="B1094" s="1">
        <v>1088</v>
      </c>
      <c r="C1094" t="s">
        <v>1088</v>
      </c>
      <c r="D1094" s="2">
        <v>9.6</v>
      </c>
      <c r="E1094" s="15">
        <v>12</v>
      </c>
      <c r="F1094" s="14">
        <f>inventory[[#This Row],[Unit Cost]]*inventory[[#This Row],['# Units]]</f>
        <v>115.19999999999999</v>
      </c>
      <c r="G1094" s="8">
        <f>_xlfn.RANK.EQ(inventory[[#This Row],[Total Cost]],inventory[Total Cost],0)</f>
        <v>1271</v>
      </c>
      <c r="H1094" s="8">
        <f>SUMIFS(inventory['# Units],inventory[Rank],"&lt;="&amp;inventory[[#This Row],['#]])</f>
        <v>28574</v>
      </c>
      <c r="I1094" s="9">
        <f>inventory[[#This Row],[c Units]]/MAX(inventory[c Units])</f>
        <v>0.34686445410182332</v>
      </c>
      <c r="J1094" s="10">
        <f>SUMIFS(inventory[Total Cost],inventory[Rank],"&lt;="&amp;inventory[[#This Row],['#]])</f>
        <v>2536500.6999999969</v>
      </c>
      <c r="K1094" s="9">
        <f>inventory[[#This Row],[c Cost]]/MAX(inventory[c Cost])</f>
        <v>0.95814427318099993</v>
      </c>
      <c r="L1094" s="11" t="str">
        <f>IF(inventory[[#This Row],[c Units %]]&lt;=$O$7,$N$7,IF(inventory[[#This Row],[c Units %]]&lt;=$O$8,$N$8,$N$9))</f>
        <v>C</v>
      </c>
    </row>
    <row r="1095" spans="2:12" x14ac:dyDescent="0.25">
      <c r="B1095" s="1">
        <v>1089</v>
      </c>
      <c r="C1095" t="s">
        <v>1089</v>
      </c>
      <c r="D1095" s="2">
        <v>9.4</v>
      </c>
      <c r="E1095" s="15">
        <v>16</v>
      </c>
      <c r="F1095" s="14">
        <f>inventory[[#This Row],[Unit Cost]]*inventory[[#This Row],['# Units]]</f>
        <v>150.4</v>
      </c>
      <c r="G1095" s="8">
        <f>_xlfn.RANK.EQ(inventory[[#This Row],[Total Cost]],inventory[Total Cost],0)</f>
        <v>1141</v>
      </c>
      <c r="H1095" s="8">
        <f>SUMIFS(inventory['# Units],inventory[Rank],"&lt;="&amp;inventory[[#This Row],['#]])</f>
        <v>28635</v>
      </c>
      <c r="I1095" s="9">
        <f>inventory[[#This Row],[c Units]]/MAX(inventory[c Units])</f>
        <v>0.34760494306732381</v>
      </c>
      <c r="J1095" s="10">
        <f>SUMIFS(inventory[Total Cost],inventory[Rank],"&lt;="&amp;inventory[[#This Row],['#]])</f>
        <v>2536671.4999999967</v>
      </c>
      <c r="K1095" s="9">
        <f>inventory[[#This Row],[c Cost]]/MAX(inventory[c Cost])</f>
        <v>0.95820879161060624</v>
      </c>
      <c r="L1095" s="11" t="str">
        <f>IF(inventory[[#This Row],[c Units %]]&lt;=$O$7,$N$7,IF(inventory[[#This Row],[c Units %]]&lt;=$O$8,$N$8,$N$9))</f>
        <v>C</v>
      </c>
    </row>
    <row r="1096" spans="2:12" x14ac:dyDescent="0.25">
      <c r="B1096" s="1">
        <v>1090</v>
      </c>
      <c r="C1096" t="s">
        <v>1090</v>
      </c>
      <c r="D1096" s="2">
        <v>9.1</v>
      </c>
      <c r="E1096" s="15">
        <v>8</v>
      </c>
      <c r="F1096" s="14">
        <f>inventory[[#This Row],[Unit Cost]]*inventory[[#This Row],['# Units]]</f>
        <v>72.8</v>
      </c>
      <c r="G1096" s="8">
        <f>_xlfn.RANK.EQ(inventory[[#This Row],[Total Cost]],inventory[Total Cost],0)</f>
        <v>1545</v>
      </c>
      <c r="H1096" s="8">
        <f>SUMIFS(inventory['# Units],inventory[Rank],"&lt;="&amp;inventory[[#This Row],['#]])</f>
        <v>28647</v>
      </c>
      <c r="I1096" s="9">
        <f>inventory[[#This Row],[c Units]]/MAX(inventory[c Units])</f>
        <v>0.34775061302775012</v>
      </c>
      <c r="J1096" s="10">
        <f>SUMIFS(inventory[Total Cost],inventory[Rank],"&lt;="&amp;inventory[[#This Row],['#]])</f>
        <v>2536841.8999999966</v>
      </c>
      <c r="K1096" s="9">
        <f>inventory[[#This Row],[c Cost]]/MAX(inventory[c Cost])</f>
        <v>0.95827315894318765</v>
      </c>
      <c r="L1096" s="11" t="str">
        <f>IF(inventory[[#This Row],[c Units %]]&lt;=$O$7,$N$7,IF(inventory[[#This Row],[c Units %]]&lt;=$O$8,$N$8,$N$9))</f>
        <v>C</v>
      </c>
    </row>
    <row r="1097" spans="2:12" x14ac:dyDescent="0.25">
      <c r="B1097" s="1">
        <v>1091</v>
      </c>
      <c r="C1097" t="s">
        <v>1091</v>
      </c>
      <c r="D1097" s="2">
        <v>10.1</v>
      </c>
      <c r="E1097" s="15">
        <v>8</v>
      </c>
      <c r="F1097" s="14">
        <f>inventory[[#This Row],[Unit Cost]]*inventory[[#This Row],['# Units]]</f>
        <v>80.8</v>
      </c>
      <c r="G1097" s="8">
        <f>_xlfn.RANK.EQ(inventory[[#This Row],[Total Cost]],inventory[Total Cost],0)</f>
        <v>1486</v>
      </c>
      <c r="H1097" s="8">
        <f>SUMIFS(inventory['# Units],inventory[Rank],"&lt;="&amp;inventory[[#This Row],['#]])</f>
        <v>28728</v>
      </c>
      <c r="I1097" s="9">
        <f>inventory[[#This Row],[c Units]]/MAX(inventory[c Units])</f>
        <v>0.34873388526062782</v>
      </c>
      <c r="J1097" s="10">
        <f>SUMIFS(inventory[Total Cost],inventory[Rank],"&lt;="&amp;inventory[[#This Row],['#]])</f>
        <v>2537011.9999999967</v>
      </c>
      <c r="K1097" s="9">
        <f>inventory[[#This Row],[c Cost]]/MAX(inventory[c Cost])</f>
        <v>0.95833741295300057</v>
      </c>
      <c r="L1097" s="11" t="str">
        <f>IF(inventory[[#This Row],[c Units %]]&lt;=$O$7,$N$7,IF(inventory[[#This Row],[c Units %]]&lt;=$O$8,$N$8,$N$9))</f>
        <v>C</v>
      </c>
    </row>
    <row r="1098" spans="2:12" x14ac:dyDescent="0.25">
      <c r="B1098" s="1">
        <v>1092</v>
      </c>
      <c r="C1098" t="s">
        <v>1092</v>
      </c>
      <c r="D1098" s="2">
        <v>8.6</v>
      </c>
      <c r="E1098" s="15">
        <v>9</v>
      </c>
      <c r="F1098" s="14">
        <f>inventory[[#This Row],[Unit Cost]]*inventory[[#This Row],['# Units]]</f>
        <v>77.399999999999991</v>
      </c>
      <c r="G1098" s="8">
        <f>_xlfn.RANK.EQ(inventory[[#This Row],[Total Cost]],inventory[Total Cost],0)</f>
        <v>1508</v>
      </c>
      <c r="H1098" s="8">
        <f>SUMIFS(inventory['# Units],inventory[Rank],"&lt;="&amp;inventory[[#This Row],['#]])</f>
        <v>28732</v>
      </c>
      <c r="I1098" s="9">
        <f>inventory[[#This Row],[c Units]]/MAX(inventory[c Units])</f>
        <v>0.34878244191410329</v>
      </c>
      <c r="J1098" s="10">
        <f>SUMIFS(inventory[Total Cost],inventory[Rank],"&lt;="&amp;inventory[[#This Row],['#]])</f>
        <v>2537181.5999999968</v>
      </c>
      <c r="K1098" s="9">
        <f>inventory[[#This Row],[c Cost]]/MAX(inventory[c Cost])</f>
        <v>0.95840147809153231</v>
      </c>
      <c r="L1098" s="11" t="str">
        <f>IF(inventory[[#This Row],[c Units %]]&lt;=$O$7,$N$7,IF(inventory[[#This Row],[c Units %]]&lt;=$O$8,$N$8,$N$9))</f>
        <v>C</v>
      </c>
    </row>
    <row r="1099" spans="2:12" x14ac:dyDescent="0.25">
      <c r="B1099" s="1">
        <v>1093</v>
      </c>
      <c r="C1099" t="s">
        <v>1093</v>
      </c>
      <c r="D1099" s="2">
        <v>10.6</v>
      </c>
      <c r="E1099" s="15">
        <v>34</v>
      </c>
      <c r="F1099" s="14">
        <f>inventory[[#This Row],[Unit Cost]]*inventory[[#This Row],['# Units]]</f>
        <v>360.4</v>
      </c>
      <c r="G1099" s="8">
        <f>_xlfn.RANK.EQ(inventory[[#This Row],[Total Cost]],inventory[Total Cost],0)</f>
        <v>779</v>
      </c>
      <c r="H1099" s="8">
        <f>SUMIFS(inventory['# Units],inventory[Rank],"&lt;="&amp;inventory[[#This Row],['#]])</f>
        <v>28742</v>
      </c>
      <c r="I1099" s="9">
        <f>inventory[[#This Row],[c Units]]/MAX(inventory[c Units])</f>
        <v>0.34890383354779186</v>
      </c>
      <c r="J1099" s="10">
        <f>SUMIFS(inventory[Total Cost],inventory[Rank],"&lt;="&amp;inventory[[#This Row],['#]])</f>
        <v>2537350.5999999968</v>
      </c>
      <c r="K1099" s="9">
        <f>inventory[[#This Row],[c Cost]]/MAX(inventory[c Cost])</f>
        <v>0.95846531658452694</v>
      </c>
      <c r="L1099" s="11" t="str">
        <f>IF(inventory[[#This Row],[c Units %]]&lt;=$O$7,$N$7,IF(inventory[[#This Row],[c Units %]]&lt;=$O$8,$N$8,$N$9))</f>
        <v>C</v>
      </c>
    </row>
    <row r="1100" spans="2:12" x14ac:dyDescent="0.25">
      <c r="B1100" s="1">
        <v>1094</v>
      </c>
      <c r="C1100" t="s">
        <v>1094</v>
      </c>
      <c r="D1100" s="2">
        <v>9.8000000000000007</v>
      </c>
      <c r="E1100" s="15">
        <v>30</v>
      </c>
      <c r="F1100" s="14">
        <f>inventory[[#This Row],[Unit Cost]]*inventory[[#This Row],['# Units]]</f>
        <v>294</v>
      </c>
      <c r="G1100" s="8">
        <f>_xlfn.RANK.EQ(inventory[[#This Row],[Total Cost]],inventory[Total Cost],0)</f>
        <v>868</v>
      </c>
      <c r="H1100" s="8">
        <f>SUMIFS(inventory['# Units],inventory[Rank],"&lt;="&amp;inventory[[#This Row],['#]])</f>
        <v>28747</v>
      </c>
      <c r="I1100" s="9">
        <f>inventory[[#This Row],[c Units]]/MAX(inventory[c Units])</f>
        <v>0.34896452936463618</v>
      </c>
      <c r="J1100" s="10">
        <f>SUMIFS(inventory[Total Cost],inventory[Rank],"&lt;="&amp;inventory[[#This Row],['#]])</f>
        <v>2537519.0999999968</v>
      </c>
      <c r="K1100" s="9">
        <f>inventory[[#This Row],[c Cost]]/MAX(inventory[c Cost])</f>
        <v>0.9585289662062404</v>
      </c>
      <c r="L1100" s="11" t="str">
        <f>IF(inventory[[#This Row],[c Units %]]&lt;=$O$7,$N$7,IF(inventory[[#This Row],[c Units %]]&lt;=$O$8,$N$8,$N$9))</f>
        <v>C</v>
      </c>
    </row>
    <row r="1101" spans="2:12" x14ac:dyDescent="0.25">
      <c r="B1101" s="1">
        <v>1095</v>
      </c>
      <c r="C1101" t="s">
        <v>1095</v>
      </c>
      <c r="D1101" s="2">
        <v>10.3</v>
      </c>
      <c r="E1101" s="15">
        <v>10</v>
      </c>
      <c r="F1101" s="14">
        <f>inventory[[#This Row],[Unit Cost]]*inventory[[#This Row],['# Units]]</f>
        <v>103</v>
      </c>
      <c r="G1101" s="8">
        <f>_xlfn.RANK.EQ(inventory[[#This Row],[Total Cost]],inventory[Total Cost],0)</f>
        <v>1331</v>
      </c>
      <c r="H1101" s="8">
        <f>SUMIFS(inventory['# Units],inventory[Rank],"&lt;="&amp;inventory[[#This Row],['#]])</f>
        <v>28803</v>
      </c>
      <c r="I1101" s="9">
        <f>inventory[[#This Row],[c Units]]/MAX(inventory[c Units])</f>
        <v>0.34964432251329236</v>
      </c>
      <c r="J1101" s="10">
        <f>SUMIFS(inventory[Total Cost],inventory[Rank],"&lt;="&amp;inventory[[#This Row],['#]])</f>
        <v>2537687.0999999968</v>
      </c>
      <c r="K1101" s="9">
        <f>inventory[[#This Row],[c Cost]]/MAX(inventory[c Cost])</f>
        <v>0.95859242695667279</v>
      </c>
      <c r="L1101" s="11" t="str">
        <f>IF(inventory[[#This Row],[c Units %]]&lt;=$O$7,$N$7,IF(inventory[[#This Row],[c Units %]]&lt;=$O$8,$N$8,$N$9))</f>
        <v>C</v>
      </c>
    </row>
    <row r="1102" spans="2:12" x14ac:dyDescent="0.25">
      <c r="B1102" s="1">
        <v>1096</v>
      </c>
      <c r="C1102" t="s">
        <v>1096</v>
      </c>
      <c r="D1102" s="2">
        <v>9.4</v>
      </c>
      <c r="E1102" s="15">
        <v>23</v>
      </c>
      <c r="F1102" s="14">
        <f>inventory[[#This Row],[Unit Cost]]*inventory[[#This Row],['# Units]]</f>
        <v>216.20000000000002</v>
      </c>
      <c r="G1102" s="8">
        <f>_xlfn.RANK.EQ(inventory[[#This Row],[Total Cost]],inventory[Total Cost],0)</f>
        <v>997</v>
      </c>
      <c r="H1102" s="8">
        <f>SUMIFS(inventory['# Units],inventory[Rank],"&lt;="&amp;inventory[[#This Row],['#]])</f>
        <v>28927</v>
      </c>
      <c r="I1102" s="9">
        <f>inventory[[#This Row],[c Units]]/MAX(inventory[c Units])</f>
        <v>0.35114957877103109</v>
      </c>
      <c r="J1102" s="10">
        <f>SUMIFS(inventory[Total Cost],inventory[Rank],"&lt;="&amp;inventory[[#This Row],['#]])</f>
        <v>2538021.8999999966</v>
      </c>
      <c r="K1102" s="9">
        <f>inventory[[#This Row],[c Cost]]/MAX(inventory[c Cost])</f>
        <v>0.95871889516646314</v>
      </c>
      <c r="L1102" s="11" t="str">
        <f>IF(inventory[[#This Row],[c Units %]]&lt;=$O$7,$N$7,IF(inventory[[#This Row],[c Units %]]&lt;=$O$8,$N$8,$N$9))</f>
        <v>C</v>
      </c>
    </row>
    <row r="1103" spans="2:12" x14ac:dyDescent="0.25">
      <c r="B1103" s="1">
        <v>1097</v>
      </c>
      <c r="C1103" t="s">
        <v>1097</v>
      </c>
      <c r="D1103" s="2">
        <v>9.1999999999999993</v>
      </c>
      <c r="E1103" s="15">
        <v>20</v>
      </c>
      <c r="F1103" s="14">
        <f>inventory[[#This Row],[Unit Cost]]*inventory[[#This Row],['# Units]]</f>
        <v>184</v>
      </c>
      <c r="G1103" s="8">
        <f>_xlfn.RANK.EQ(inventory[[#This Row],[Total Cost]],inventory[Total Cost],0)</f>
        <v>1059</v>
      </c>
      <c r="H1103" s="8">
        <f>SUMIFS(inventory['# Units],inventory[Rank],"&lt;="&amp;inventory[[#This Row],['#]])</f>
        <v>28927</v>
      </c>
      <c r="I1103" s="9">
        <f>inventory[[#This Row],[c Units]]/MAX(inventory[c Units])</f>
        <v>0.35114957877103109</v>
      </c>
      <c r="J1103" s="10">
        <f>SUMIFS(inventory[Total Cost],inventory[Rank],"&lt;="&amp;inventory[[#This Row],['#]])</f>
        <v>2538021.8999999966</v>
      </c>
      <c r="K1103" s="9">
        <f>inventory[[#This Row],[c Cost]]/MAX(inventory[c Cost])</f>
        <v>0.95871889516646314</v>
      </c>
      <c r="L1103" s="11" t="str">
        <f>IF(inventory[[#This Row],[c Units %]]&lt;=$O$7,$N$7,IF(inventory[[#This Row],[c Units %]]&lt;=$O$8,$N$8,$N$9))</f>
        <v>C</v>
      </c>
    </row>
    <row r="1104" spans="2:12" x14ac:dyDescent="0.25">
      <c r="B1104" s="1">
        <v>1098</v>
      </c>
      <c r="C1104" t="s">
        <v>1098</v>
      </c>
      <c r="D1104" s="2">
        <v>10.5</v>
      </c>
      <c r="E1104" s="15">
        <v>35</v>
      </c>
      <c r="F1104" s="14">
        <f>inventory[[#This Row],[Unit Cost]]*inventory[[#This Row],['# Units]]</f>
        <v>367.5</v>
      </c>
      <c r="G1104" s="8">
        <f>_xlfn.RANK.EQ(inventory[[#This Row],[Total Cost]],inventory[Total Cost],0)</f>
        <v>772</v>
      </c>
      <c r="H1104" s="8">
        <f>SUMIFS(inventory['# Units],inventory[Rank],"&lt;="&amp;inventory[[#This Row],['#]])</f>
        <v>28953</v>
      </c>
      <c r="I1104" s="9">
        <f>inventory[[#This Row],[c Units]]/MAX(inventory[c Units])</f>
        <v>0.3514651970186215</v>
      </c>
      <c r="J1104" s="10">
        <f>SUMIFS(inventory[Total Cost],inventory[Rank],"&lt;="&amp;inventory[[#This Row],['#]])</f>
        <v>2538188.2999999966</v>
      </c>
      <c r="K1104" s="9">
        <f>inventory[[#This Row],[c Cost]]/MAX(inventory[c Cost])</f>
        <v>0.95878175152879619</v>
      </c>
      <c r="L1104" s="11" t="str">
        <f>IF(inventory[[#This Row],[c Units %]]&lt;=$O$7,$N$7,IF(inventory[[#This Row],[c Units %]]&lt;=$O$8,$N$8,$N$9))</f>
        <v>C</v>
      </c>
    </row>
    <row r="1105" spans="2:12" x14ac:dyDescent="0.25">
      <c r="B1105" s="1">
        <v>1099</v>
      </c>
      <c r="C1105" t="s">
        <v>1099</v>
      </c>
      <c r="D1105" s="2">
        <v>9.6</v>
      </c>
      <c r="E1105" s="15">
        <v>8</v>
      </c>
      <c r="F1105" s="14">
        <f>inventory[[#This Row],[Unit Cost]]*inventory[[#This Row],['# Units]]</f>
        <v>76.8</v>
      </c>
      <c r="G1105" s="8">
        <f>_xlfn.RANK.EQ(inventory[[#This Row],[Total Cost]],inventory[Total Cost],0)</f>
        <v>1512</v>
      </c>
      <c r="H1105" s="8">
        <f>SUMIFS(inventory['# Units],inventory[Rank],"&lt;="&amp;inventory[[#This Row],['#]])</f>
        <v>28972</v>
      </c>
      <c r="I1105" s="9">
        <f>inventory[[#This Row],[c Units]]/MAX(inventory[c Units])</f>
        <v>0.3516958411226298</v>
      </c>
      <c r="J1105" s="10">
        <f>SUMIFS(inventory[Total Cost],inventory[Rank],"&lt;="&amp;inventory[[#This Row],['#]])</f>
        <v>2538353.5999999964</v>
      </c>
      <c r="K1105" s="9">
        <f>inventory[[#This Row],[c Cost]]/MAX(inventory[c Cost])</f>
        <v>0.95884419237431084</v>
      </c>
      <c r="L1105" s="11" t="str">
        <f>IF(inventory[[#This Row],[c Units %]]&lt;=$O$7,$N$7,IF(inventory[[#This Row],[c Units %]]&lt;=$O$8,$N$8,$N$9))</f>
        <v>C</v>
      </c>
    </row>
    <row r="1106" spans="2:12" x14ac:dyDescent="0.25">
      <c r="B1106" s="1">
        <v>1100</v>
      </c>
      <c r="C1106" t="s">
        <v>1100</v>
      </c>
      <c r="D1106" s="2">
        <v>6.6</v>
      </c>
      <c r="E1106" s="15">
        <v>20</v>
      </c>
      <c r="F1106" s="14">
        <f>inventory[[#This Row],[Unit Cost]]*inventory[[#This Row],['# Units]]</f>
        <v>132</v>
      </c>
      <c r="G1106" s="8">
        <f>_xlfn.RANK.EQ(inventory[[#This Row],[Total Cost]],inventory[Total Cost],0)</f>
        <v>1196</v>
      </c>
      <c r="H1106" s="8">
        <f>SUMIFS(inventory['# Units],inventory[Rank],"&lt;="&amp;inventory[[#This Row],['#]])</f>
        <v>28985</v>
      </c>
      <c r="I1106" s="9">
        <f>inventory[[#This Row],[c Units]]/MAX(inventory[c Units])</f>
        <v>0.35185365024642501</v>
      </c>
      <c r="J1106" s="10">
        <f>SUMIFS(inventory[Total Cost],inventory[Rank],"&lt;="&amp;inventory[[#This Row],['#]])</f>
        <v>2538518.6999999965</v>
      </c>
      <c r="K1106" s="9">
        <f>inventory[[#This Row],[c Cost]]/MAX(inventory[c Cost])</f>
        <v>0.95890655767131328</v>
      </c>
      <c r="L1106" s="11" t="str">
        <f>IF(inventory[[#This Row],[c Units %]]&lt;=$O$7,$N$7,IF(inventory[[#This Row],[c Units %]]&lt;=$O$8,$N$8,$N$9))</f>
        <v>C</v>
      </c>
    </row>
    <row r="1107" spans="2:12" x14ac:dyDescent="0.25">
      <c r="B1107" s="1">
        <v>1101</v>
      </c>
      <c r="C1107" t="s">
        <v>1101</v>
      </c>
      <c r="D1107" s="2">
        <v>9.9</v>
      </c>
      <c r="E1107" s="15">
        <v>35</v>
      </c>
      <c r="F1107" s="14">
        <f>inventory[[#This Row],[Unit Cost]]*inventory[[#This Row],['# Units]]</f>
        <v>346.5</v>
      </c>
      <c r="G1107" s="8">
        <f>_xlfn.RANK.EQ(inventory[[#This Row],[Total Cost]],inventory[Total Cost],0)</f>
        <v>796</v>
      </c>
      <c r="H1107" s="8">
        <f>SUMIFS(inventory['# Units],inventory[Rank],"&lt;="&amp;inventory[[#This Row],['#]])</f>
        <v>28989</v>
      </c>
      <c r="I1107" s="9">
        <f>inventory[[#This Row],[c Units]]/MAX(inventory[c Units])</f>
        <v>0.35190220689990048</v>
      </c>
      <c r="J1107" s="10">
        <f>SUMIFS(inventory[Total Cost],inventory[Rank],"&lt;="&amp;inventory[[#This Row],['#]])</f>
        <v>2538683.0999999964</v>
      </c>
      <c r="K1107" s="9">
        <f>inventory[[#This Row],[c Cost]]/MAX(inventory[c Cost])</f>
        <v>0.95896865854852209</v>
      </c>
      <c r="L1107" s="11" t="str">
        <f>IF(inventory[[#This Row],[c Units %]]&lt;=$O$7,$N$7,IF(inventory[[#This Row],[c Units %]]&lt;=$O$8,$N$8,$N$9))</f>
        <v>C</v>
      </c>
    </row>
    <row r="1108" spans="2:12" x14ac:dyDescent="0.25">
      <c r="B1108" s="1">
        <v>1102</v>
      </c>
      <c r="C1108" t="s">
        <v>1102</v>
      </c>
      <c r="D1108" s="2">
        <v>10</v>
      </c>
      <c r="E1108" s="15">
        <v>50</v>
      </c>
      <c r="F1108" s="14">
        <f>inventory[[#This Row],[Unit Cost]]*inventory[[#This Row],['# Units]]</f>
        <v>500</v>
      </c>
      <c r="G1108" s="8">
        <f>_xlfn.RANK.EQ(inventory[[#This Row],[Total Cost]],inventory[Total Cost],0)</f>
        <v>648</v>
      </c>
      <c r="H1108" s="8">
        <f>SUMIFS(inventory['# Units],inventory[Rank],"&lt;="&amp;inventory[[#This Row],['#]])</f>
        <v>29009</v>
      </c>
      <c r="I1108" s="9">
        <f>inventory[[#This Row],[c Units]]/MAX(inventory[c Units])</f>
        <v>0.35214499016727768</v>
      </c>
      <c r="J1108" s="10">
        <f>SUMIFS(inventory[Total Cost],inventory[Rank],"&lt;="&amp;inventory[[#This Row],['#]])</f>
        <v>2538847.0999999964</v>
      </c>
      <c r="K1108" s="9">
        <f>inventory[[#This Row],[c Cost]]/MAX(inventory[c Cost])</f>
        <v>0.95903060832870612</v>
      </c>
      <c r="L1108" s="11" t="str">
        <f>IF(inventory[[#This Row],[c Units %]]&lt;=$O$7,$N$7,IF(inventory[[#This Row],[c Units %]]&lt;=$O$8,$N$8,$N$9))</f>
        <v>C</v>
      </c>
    </row>
    <row r="1109" spans="2:12" x14ac:dyDescent="0.25">
      <c r="B1109" s="1">
        <v>1103</v>
      </c>
      <c r="C1109" t="s">
        <v>1103</v>
      </c>
      <c r="D1109" s="2">
        <v>9.1</v>
      </c>
      <c r="E1109" s="15">
        <v>9</v>
      </c>
      <c r="F1109" s="14">
        <f>inventory[[#This Row],[Unit Cost]]*inventory[[#This Row],['# Units]]</f>
        <v>81.899999999999991</v>
      </c>
      <c r="G1109" s="8">
        <f>_xlfn.RANK.EQ(inventory[[#This Row],[Total Cost]],inventory[Total Cost],0)</f>
        <v>1473</v>
      </c>
      <c r="H1109" s="8">
        <f>SUMIFS(inventory['# Units],inventory[Rank],"&lt;="&amp;inventory[[#This Row],['#]])</f>
        <v>29047</v>
      </c>
      <c r="I1109" s="9">
        <f>inventory[[#This Row],[c Units]]/MAX(inventory[c Units])</f>
        <v>0.3526062783752944</v>
      </c>
      <c r="J1109" s="10">
        <f>SUMIFS(inventory[Total Cost],inventory[Rank],"&lt;="&amp;inventory[[#This Row],['#]])</f>
        <v>2539010.4999999963</v>
      </c>
      <c r="K1109" s="9">
        <f>inventory[[#This Row],[c Cost]]/MAX(inventory[c Cost])</f>
        <v>0.95909233146335293</v>
      </c>
      <c r="L1109" s="11" t="str">
        <f>IF(inventory[[#This Row],[c Units %]]&lt;=$O$7,$N$7,IF(inventory[[#This Row],[c Units %]]&lt;=$O$8,$N$8,$N$9))</f>
        <v>C</v>
      </c>
    </row>
    <row r="1110" spans="2:12" x14ac:dyDescent="0.25">
      <c r="B1110" s="1">
        <v>1104</v>
      </c>
      <c r="C1110" t="s">
        <v>1104</v>
      </c>
      <c r="D1110" s="2">
        <v>9.1</v>
      </c>
      <c r="E1110" s="15">
        <v>9</v>
      </c>
      <c r="F1110" s="14">
        <f>inventory[[#This Row],[Unit Cost]]*inventory[[#This Row],['# Units]]</f>
        <v>81.899999999999991</v>
      </c>
      <c r="G1110" s="8">
        <f>_xlfn.RANK.EQ(inventory[[#This Row],[Total Cost]],inventory[Total Cost],0)</f>
        <v>1473</v>
      </c>
      <c r="H1110" s="8">
        <f>SUMIFS(inventory['# Units],inventory[Rank],"&lt;="&amp;inventory[[#This Row],['#]])</f>
        <v>29059</v>
      </c>
      <c r="I1110" s="9">
        <f>inventory[[#This Row],[c Units]]/MAX(inventory[c Units])</f>
        <v>0.35275194833572071</v>
      </c>
      <c r="J1110" s="10">
        <f>SUMIFS(inventory[Total Cost],inventory[Rank],"&lt;="&amp;inventory[[#This Row],['#]])</f>
        <v>2539173.6999999965</v>
      </c>
      <c r="K1110" s="9">
        <f>inventory[[#This Row],[c Cost]]/MAX(inventory[c Cost])</f>
        <v>0.9591539790494874</v>
      </c>
      <c r="L1110" s="11" t="str">
        <f>IF(inventory[[#This Row],[c Units %]]&lt;=$O$7,$N$7,IF(inventory[[#This Row],[c Units %]]&lt;=$O$8,$N$8,$N$9))</f>
        <v>C</v>
      </c>
    </row>
    <row r="1111" spans="2:12" x14ac:dyDescent="0.25">
      <c r="B1111" s="1">
        <v>1105</v>
      </c>
      <c r="C1111" t="s">
        <v>1105</v>
      </c>
      <c r="D1111" s="2">
        <v>10.199999999999999</v>
      </c>
      <c r="E1111" s="15">
        <v>68</v>
      </c>
      <c r="F1111" s="14">
        <f>inventory[[#This Row],[Unit Cost]]*inventory[[#This Row],['# Units]]</f>
        <v>693.59999999999991</v>
      </c>
      <c r="G1111" s="8">
        <f>_xlfn.RANK.EQ(inventory[[#This Row],[Total Cost]],inventory[Total Cost],0)</f>
        <v>554</v>
      </c>
      <c r="H1111" s="8">
        <f>SUMIFS(inventory['# Units],inventory[Rank],"&lt;="&amp;inventory[[#This Row],['#]])</f>
        <v>29069</v>
      </c>
      <c r="I1111" s="9">
        <f>inventory[[#This Row],[c Units]]/MAX(inventory[c Units])</f>
        <v>0.35287333996940928</v>
      </c>
      <c r="J1111" s="10">
        <f>SUMIFS(inventory[Total Cost],inventory[Rank],"&lt;="&amp;inventory[[#This Row],['#]])</f>
        <v>2539336.6999999965</v>
      </c>
      <c r="K1111" s="9">
        <f>inventory[[#This Row],[c Cost]]/MAX(inventory[c Cost])</f>
        <v>0.95921555108710932</v>
      </c>
      <c r="L1111" s="11" t="str">
        <f>IF(inventory[[#This Row],[c Units %]]&lt;=$O$7,$N$7,IF(inventory[[#This Row],[c Units %]]&lt;=$O$8,$N$8,$N$9))</f>
        <v>C</v>
      </c>
    </row>
    <row r="1112" spans="2:12" x14ac:dyDescent="0.25">
      <c r="B1112" s="1">
        <v>1106</v>
      </c>
      <c r="C1112" t="s">
        <v>1106</v>
      </c>
      <c r="D1112" s="2">
        <v>10.199999999999999</v>
      </c>
      <c r="E1112" s="15">
        <v>20</v>
      </c>
      <c r="F1112" s="14">
        <f>inventory[[#This Row],[Unit Cost]]*inventory[[#This Row],['# Units]]</f>
        <v>204</v>
      </c>
      <c r="G1112" s="8">
        <f>_xlfn.RANK.EQ(inventory[[#This Row],[Total Cost]],inventory[Total Cost],0)</f>
        <v>1017</v>
      </c>
      <c r="H1112" s="8">
        <f>SUMIFS(inventory['# Units],inventory[Rank],"&lt;="&amp;inventory[[#This Row],['#]])</f>
        <v>29113</v>
      </c>
      <c r="I1112" s="9">
        <f>inventory[[#This Row],[c Units]]/MAX(inventory[c Units])</f>
        <v>0.35340746315763916</v>
      </c>
      <c r="J1112" s="10">
        <f>SUMIFS(inventory[Total Cost],inventory[Rank],"&lt;="&amp;inventory[[#This Row],['#]])</f>
        <v>2539499.4999999963</v>
      </c>
      <c r="K1112" s="9">
        <f>inventory[[#This Row],[c Cost]]/MAX(inventory[c Cost])</f>
        <v>0.95927704757621879</v>
      </c>
      <c r="L1112" s="11" t="str">
        <f>IF(inventory[[#This Row],[c Units %]]&lt;=$O$7,$N$7,IF(inventory[[#This Row],[c Units %]]&lt;=$O$8,$N$8,$N$9))</f>
        <v>C</v>
      </c>
    </row>
    <row r="1113" spans="2:12" x14ac:dyDescent="0.25">
      <c r="B1113" s="1">
        <v>1107</v>
      </c>
      <c r="C1113" t="s">
        <v>1107</v>
      </c>
      <c r="D1113" s="2">
        <v>9</v>
      </c>
      <c r="E1113" s="15">
        <v>17</v>
      </c>
      <c r="F1113" s="14">
        <f>inventory[[#This Row],[Unit Cost]]*inventory[[#This Row],['# Units]]</f>
        <v>153</v>
      </c>
      <c r="G1113" s="8">
        <f>_xlfn.RANK.EQ(inventory[[#This Row],[Total Cost]],inventory[Total Cost],0)</f>
        <v>1133</v>
      </c>
      <c r="H1113" s="8">
        <f>SUMIFS(inventory['# Units],inventory[Rank],"&lt;="&amp;inventory[[#This Row],['#]])</f>
        <v>29170</v>
      </c>
      <c r="I1113" s="9">
        <f>inventory[[#This Row],[c Units]]/MAX(inventory[c Units])</f>
        <v>0.35409939546966424</v>
      </c>
      <c r="J1113" s="10">
        <f>SUMIFS(inventory[Total Cost],inventory[Rank],"&lt;="&amp;inventory[[#This Row],['#]])</f>
        <v>2539821.8999999966</v>
      </c>
      <c r="K1113" s="9">
        <f>inventory[[#This Row],[c Cost]]/MAX(inventory[c Cost])</f>
        <v>0.95939883177823926</v>
      </c>
      <c r="L1113" s="11" t="str">
        <f>IF(inventory[[#This Row],[c Units %]]&lt;=$O$7,$N$7,IF(inventory[[#This Row],[c Units %]]&lt;=$O$8,$N$8,$N$9))</f>
        <v>C</v>
      </c>
    </row>
    <row r="1114" spans="2:12" x14ac:dyDescent="0.25">
      <c r="B1114" s="1">
        <v>1108</v>
      </c>
      <c r="C1114" t="s">
        <v>1108</v>
      </c>
      <c r="D1114" s="2">
        <v>10.5</v>
      </c>
      <c r="E1114" s="15">
        <v>6</v>
      </c>
      <c r="F1114" s="14">
        <f>inventory[[#This Row],[Unit Cost]]*inventory[[#This Row],['# Units]]</f>
        <v>63</v>
      </c>
      <c r="G1114" s="8">
        <f>_xlfn.RANK.EQ(inventory[[#This Row],[Total Cost]],inventory[Total Cost],0)</f>
        <v>1641</v>
      </c>
      <c r="H1114" s="8">
        <f>SUMIFS(inventory['# Units],inventory[Rank],"&lt;="&amp;inventory[[#This Row],['#]])</f>
        <v>29170</v>
      </c>
      <c r="I1114" s="9">
        <f>inventory[[#This Row],[c Units]]/MAX(inventory[c Units])</f>
        <v>0.35409939546966424</v>
      </c>
      <c r="J1114" s="10">
        <f>SUMIFS(inventory[Total Cost],inventory[Rank],"&lt;="&amp;inventory[[#This Row],['#]])</f>
        <v>2539821.8999999966</v>
      </c>
      <c r="K1114" s="9">
        <f>inventory[[#This Row],[c Cost]]/MAX(inventory[c Cost])</f>
        <v>0.95939883177823926</v>
      </c>
      <c r="L1114" s="11" t="str">
        <f>IF(inventory[[#This Row],[c Units %]]&lt;=$O$7,$N$7,IF(inventory[[#This Row],[c Units %]]&lt;=$O$8,$N$8,$N$9))</f>
        <v>C</v>
      </c>
    </row>
    <row r="1115" spans="2:12" x14ac:dyDescent="0.25">
      <c r="B1115" s="1">
        <v>1109</v>
      </c>
      <c r="C1115" t="s">
        <v>1109</v>
      </c>
      <c r="D1115" s="2">
        <v>10.3</v>
      </c>
      <c r="E1115" s="15">
        <v>15</v>
      </c>
      <c r="F1115" s="14">
        <f>inventory[[#This Row],[Unit Cost]]*inventory[[#This Row],['# Units]]</f>
        <v>154.5</v>
      </c>
      <c r="G1115" s="8">
        <f>_xlfn.RANK.EQ(inventory[[#This Row],[Total Cost]],inventory[Total Cost],0)</f>
        <v>1129</v>
      </c>
      <c r="H1115" s="8">
        <f>SUMIFS(inventory['# Units],inventory[Rank],"&lt;="&amp;inventory[[#This Row],['#]])</f>
        <v>29240</v>
      </c>
      <c r="I1115" s="9">
        <f>inventory[[#This Row],[c Units]]/MAX(inventory[c Units])</f>
        <v>0.35494913690548446</v>
      </c>
      <c r="J1115" s="10">
        <f>SUMIFS(inventory[Total Cost],inventory[Rank],"&lt;="&amp;inventory[[#This Row],['#]])</f>
        <v>2539982.8999999966</v>
      </c>
      <c r="K1115" s="9">
        <f>inventory[[#This Row],[c Cost]]/MAX(inventory[c Cost])</f>
        <v>0.95945964833073705</v>
      </c>
      <c r="L1115" s="11" t="str">
        <f>IF(inventory[[#This Row],[c Units %]]&lt;=$O$7,$N$7,IF(inventory[[#This Row],[c Units %]]&lt;=$O$8,$N$8,$N$9))</f>
        <v>C</v>
      </c>
    </row>
    <row r="1116" spans="2:12" x14ac:dyDescent="0.25">
      <c r="B1116" s="1">
        <v>1110</v>
      </c>
      <c r="C1116" t="s">
        <v>1110</v>
      </c>
      <c r="D1116" s="2">
        <v>10.199999999999999</v>
      </c>
      <c r="E1116" s="15">
        <v>18</v>
      </c>
      <c r="F1116" s="14">
        <f>inventory[[#This Row],[Unit Cost]]*inventory[[#This Row],['# Units]]</f>
        <v>183.6</v>
      </c>
      <c r="G1116" s="8">
        <f>_xlfn.RANK.EQ(inventory[[#This Row],[Total Cost]],inventory[Total Cost],0)</f>
        <v>1060</v>
      </c>
      <c r="H1116" s="8">
        <f>SUMIFS(inventory['# Units],inventory[Rank],"&lt;="&amp;inventory[[#This Row],['#]])</f>
        <v>29307</v>
      </c>
      <c r="I1116" s="9">
        <f>inventory[[#This Row],[c Units]]/MAX(inventory[c Units])</f>
        <v>0.35576246085119811</v>
      </c>
      <c r="J1116" s="10">
        <f>SUMIFS(inventory[Total Cost],inventory[Rank],"&lt;="&amp;inventory[[#This Row],['#]])</f>
        <v>2540143.6999999965</v>
      </c>
      <c r="K1116" s="9">
        <f>inventory[[#This Row],[c Cost]]/MAX(inventory[c Cost])</f>
        <v>0.95952038933472228</v>
      </c>
      <c r="L1116" s="11" t="str">
        <f>IF(inventory[[#This Row],[c Units %]]&lt;=$O$7,$N$7,IF(inventory[[#This Row],[c Units %]]&lt;=$O$8,$N$8,$N$9))</f>
        <v>C</v>
      </c>
    </row>
    <row r="1117" spans="2:12" x14ac:dyDescent="0.25">
      <c r="B1117" s="1">
        <v>1111</v>
      </c>
      <c r="C1117" t="s">
        <v>1111</v>
      </c>
      <c r="D1117" s="2">
        <v>9.3000000000000007</v>
      </c>
      <c r="E1117" s="15">
        <v>13</v>
      </c>
      <c r="F1117" s="14">
        <f>inventory[[#This Row],[Unit Cost]]*inventory[[#This Row],['# Units]]</f>
        <v>120.9</v>
      </c>
      <c r="G1117" s="8">
        <f>_xlfn.RANK.EQ(inventory[[#This Row],[Total Cost]],inventory[Total Cost],0)</f>
        <v>1245</v>
      </c>
      <c r="H1117" s="8">
        <f>SUMIFS(inventory['# Units],inventory[Rank],"&lt;="&amp;inventory[[#This Row],['#]])</f>
        <v>29318</v>
      </c>
      <c r="I1117" s="9">
        <f>inventory[[#This Row],[c Units]]/MAX(inventory[c Units])</f>
        <v>0.35589599164825558</v>
      </c>
      <c r="J1117" s="10">
        <f>SUMIFS(inventory[Total Cost],inventory[Rank],"&lt;="&amp;inventory[[#This Row],['#]])</f>
        <v>2540304.2999999966</v>
      </c>
      <c r="K1117" s="9">
        <f>inventory[[#This Row],[c Cost]]/MAX(inventory[c Cost])</f>
        <v>0.95958105479019518</v>
      </c>
      <c r="L1117" s="11" t="str">
        <f>IF(inventory[[#This Row],[c Units %]]&lt;=$O$7,$N$7,IF(inventory[[#This Row],[c Units %]]&lt;=$O$8,$N$8,$N$9))</f>
        <v>C</v>
      </c>
    </row>
    <row r="1118" spans="2:12" x14ac:dyDescent="0.25">
      <c r="B1118" s="1">
        <v>1112</v>
      </c>
      <c r="C1118" t="s">
        <v>1112</v>
      </c>
      <c r="D1118" s="2">
        <v>6.9</v>
      </c>
      <c r="E1118" s="15">
        <v>7</v>
      </c>
      <c r="F1118" s="14">
        <f>inventory[[#This Row],[Unit Cost]]*inventory[[#This Row],['# Units]]</f>
        <v>48.300000000000004</v>
      </c>
      <c r="G1118" s="8">
        <f>_xlfn.RANK.EQ(inventory[[#This Row],[Total Cost]],inventory[Total Cost],0)</f>
        <v>1878</v>
      </c>
      <c r="H1118" s="8">
        <f>SUMIFS(inventory['# Units],inventory[Rank],"&lt;="&amp;inventory[[#This Row],['#]])</f>
        <v>29407</v>
      </c>
      <c r="I1118" s="9">
        <f>inventory[[#This Row],[c Units]]/MAX(inventory[c Units])</f>
        <v>0.35697637718808417</v>
      </c>
      <c r="J1118" s="10">
        <f>SUMIFS(inventory[Total Cost],inventory[Rank],"&lt;="&amp;inventory[[#This Row],['#]])</f>
        <v>2540783.0999999968</v>
      </c>
      <c r="K1118" s="9">
        <f>inventory[[#This Row],[c Cost]]/MAX(inventory[c Cost])</f>
        <v>0.95976191792892773</v>
      </c>
      <c r="L1118" s="11" t="str">
        <f>IF(inventory[[#This Row],[c Units %]]&lt;=$O$7,$N$7,IF(inventory[[#This Row],[c Units %]]&lt;=$O$8,$N$8,$N$9))</f>
        <v>C</v>
      </c>
    </row>
    <row r="1119" spans="2:12" x14ac:dyDescent="0.25">
      <c r="B1119" s="1">
        <v>1113</v>
      </c>
      <c r="C1119" t="s">
        <v>1113</v>
      </c>
      <c r="D1119" s="2">
        <v>8.3000000000000007</v>
      </c>
      <c r="E1119" s="15">
        <v>8</v>
      </c>
      <c r="F1119" s="14">
        <f>inventory[[#This Row],[Unit Cost]]*inventory[[#This Row],['# Units]]</f>
        <v>66.400000000000006</v>
      </c>
      <c r="G1119" s="8">
        <f>_xlfn.RANK.EQ(inventory[[#This Row],[Total Cost]],inventory[Total Cost],0)</f>
        <v>1613</v>
      </c>
      <c r="H1119" s="8">
        <f>SUMIFS(inventory['# Units],inventory[Rank],"&lt;="&amp;inventory[[#This Row],['#]])</f>
        <v>29407</v>
      </c>
      <c r="I1119" s="9">
        <f>inventory[[#This Row],[c Units]]/MAX(inventory[c Units])</f>
        <v>0.35697637718808417</v>
      </c>
      <c r="J1119" s="10">
        <f>SUMIFS(inventory[Total Cost],inventory[Rank],"&lt;="&amp;inventory[[#This Row],['#]])</f>
        <v>2540783.0999999968</v>
      </c>
      <c r="K1119" s="9">
        <f>inventory[[#This Row],[c Cost]]/MAX(inventory[c Cost])</f>
        <v>0.95976191792892773</v>
      </c>
      <c r="L1119" s="11" t="str">
        <f>IF(inventory[[#This Row],[c Units %]]&lt;=$O$7,$N$7,IF(inventory[[#This Row],[c Units %]]&lt;=$O$8,$N$8,$N$9))</f>
        <v>C</v>
      </c>
    </row>
    <row r="1120" spans="2:12" x14ac:dyDescent="0.25">
      <c r="B1120" s="1">
        <v>1114</v>
      </c>
      <c r="C1120" t="s">
        <v>1114</v>
      </c>
      <c r="D1120" s="2">
        <v>9.9</v>
      </c>
      <c r="E1120" s="15">
        <v>11</v>
      </c>
      <c r="F1120" s="14">
        <f>inventory[[#This Row],[Unit Cost]]*inventory[[#This Row],['# Units]]</f>
        <v>108.9</v>
      </c>
      <c r="G1120" s="8">
        <f>_xlfn.RANK.EQ(inventory[[#This Row],[Total Cost]],inventory[Total Cost],0)</f>
        <v>1299</v>
      </c>
      <c r="H1120" s="8">
        <f>SUMIFS(inventory['# Units],inventory[Rank],"&lt;="&amp;inventory[[#This Row],['#]])</f>
        <v>29407</v>
      </c>
      <c r="I1120" s="9">
        <f>inventory[[#This Row],[c Units]]/MAX(inventory[c Units])</f>
        <v>0.35697637718808417</v>
      </c>
      <c r="J1120" s="10">
        <f>SUMIFS(inventory[Total Cost],inventory[Rank],"&lt;="&amp;inventory[[#This Row],['#]])</f>
        <v>2540783.0999999968</v>
      </c>
      <c r="K1120" s="9">
        <f>inventory[[#This Row],[c Cost]]/MAX(inventory[c Cost])</f>
        <v>0.95976191792892773</v>
      </c>
      <c r="L1120" s="11" t="str">
        <f>IF(inventory[[#This Row],[c Units %]]&lt;=$O$7,$N$7,IF(inventory[[#This Row],[c Units %]]&lt;=$O$8,$N$8,$N$9))</f>
        <v>C</v>
      </c>
    </row>
    <row r="1121" spans="2:12" x14ac:dyDescent="0.25">
      <c r="B1121" s="1">
        <v>1115</v>
      </c>
      <c r="C1121" t="s">
        <v>1115</v>
      </c>
      <c r="D1121" s="2">
        <v>9.5</v>
      </c>
      <c r="E1121" s="15">
        <v>29</v>
      </c>
      <c r="F1121" s="14">
        <f>inventory[[#This Row],[Unit Cost]]*inventory[[#This Row],['# Units]]</f>
        <v>275.5</v>
      </c>
      <c r="G1121" s="8">
        <f>_xlfn.RANK.EQ(inventory[[#This Row],[Total Cost]],inventory[Total Cost],0)</f>
        <v>896</v>
      </c>
      <c r="H1121" s="8">
        <f>SUMIFS(inventory['# Units],inventory[Rank],"&lt;="&amp;inventory[[#This Row],['#]])</f>
        <v>29434</v>
      </c>
      <c r="I1121" s="9">
        <f>inventory[[#This Row],[c Units]]/MAX(inventory[c Units])</f>
        <v>0.35730413459904342</v>
      </c>
      <c r="J1121" s="10">
        <f>SUMIFS(inventory[Total Cost],inventory[Rank],"&lt;="&amp;inventory[[#This Row],['#]])</f>
        <v>2540942.3999999966</v>
      </c>
      <c r="K1121" s="9">
        <f>inventory[[#This Row],[c Cost]]/MAX(inventory[c Cost])</f>
        <v>0.9598220923190699</v>
      </c>
      <c r="L1121" s="11" t="str">
        <f>IF(inventory[[#This Row],[c Units %]]&lt;=$O$7,$N$7,IF(inventory[[#This Row],[c Units %]]&lt;=$O$8,$N$8,$N$9))</f>
        <v>C</v>
      </c>
    </row>
    <row r="1122" spans="2:12" x14ac:dyDescent="0.25">
      <c r="B1122" s="1">
        <v>1116</v>
      </c>
      <c r="C1122" t="s">
        <v>1116</v>
      </c>
      <c r="D1122" s="2">
        <v>9.6</v>
      </c>
      <c r="E1122" s="15">
        <v>26</v>
      </c>
      <c r="F1122" s="14">
        <f>inventory[[#This Row],[Unit Cost]]*inventory[[#This Row],['# Units]]</f>
        <v>249.6</v>
      </c>
      <c r="G1122" s="8">
        <f>_xlfn.RANK.EQ(inventory[[#This Row],[Total Cost]],inventory[Total Cost],0)</f>
        <v>937</v>
      </c>
      <c r="H1122" s="8">
        <f>SUMIFS(inventory['# Units],inventory[Rank],"&lt;="&amp;inventory[[#This Row],['#]])</f>
        <v>29512</v>
      </c>
      <c r="I1122" s="9">
        <f>inventory[[#This Row],[c Units]]/MAX(inventory[c Units])</f>
        <v>0.35825098934181454</v>
      </c>
      <c r="J1122" s="10">
        <f>SUMIFS(inventory[Total Cost],inventory[Rank],"&lt;="&amp;inventory[[#This Row],['#]])</f>
        <v>2541734.3999999962</v>
      </c>
      <c r="K1122" s="9">
        <f>inventory[[#This Row],[c Cost]]/MAX(inventory[c Cost])</f>
        <v>0.96012126442825119</v>
      </c>
      <c r="L1122" s="11" t="str">
        <f>IF(inventory[[#This Row],[c Units %]]&lt;=$O$7,$N$7,IF(inventory[[#This Row],[c Units %]]&lt;=$O$8,$N$8,$N$9))</f>
        <v>C</v>
      </c>
    </row>
    <row r="1123" spans="2:12" x14ac:dyDescent="0.25">
      <c r="B1123" s="1">
        <v>1117</v>
      </c>
      <c r="C1123" t="s">
        <v>1117</v>
      </c>
      <c r="D1123" s="2">
        <v>8.1</v>
      </c>
      <c r="E1123" s="15">
        <v>17</v>
      </c>
      <c r="F1123" s="14">
        <f>inventory[[#This Row],[Unit Cost]]*inventory[[#This Row],['# Units]]</f>
        <v>137.69999999999999</v>
      </c>
      <c r="G1123" s="8">
        <f>_xlfn.RANK.EQ(inventory[[#This Row],[Total Cost]],inventory[Total Cost],0)</f>
        <v>1180</v>
      </c>
      <c r="H1123" s="8">
        <f>SUMIFS(inventory['# Units],inventory[Rank],"&lt;="&amp;inventory[[#This Row],['#]])</f>
        <v>29512</v>
      </c>
      <c r="I1123" s="9">
        <f>inventory[[#This Row],[c Units]]/MAX(inventory[c Units])</f>
        <v>0.35825098934181454</v>
      </c>
      <c r="J1123" s="10">
        <f>SUMIFS(inventory[Total Cost],inventory[Rank],"&lt;="&amp;inventory[[#This Row],['#]])</f>
        <v>2541734.3999999962</v>
      </c>
      <c r="K1123" s="9">
        <f>inventory[[#This Row],[c Cost]]/MAX(inventory[c Cost])</f>
        <v>0.96012126442825119</v>
      </c>
      <c r="L1123" s="11" t="str">
        <f>IF(inventory[[#This Row],[c Units %]]&lt;=$O$7,$N$7,IF(inventory[[#This Row],[c Units %]]&lt;=$O$8,$N$8,$N$9))</f>
        <v>C</v>
      </c>
    </row>
    <row r="1124" spans="2:12" x14ac:dyDescent="0.25">
      <c r="B1124" s="1">
        <v>1118</v>
      </c>
      <c r="C1124" t="s">
        <v>1118</v>
      </c>
      <c r="D1124" s="2">
        <v>9.6</v>
      </c>
      <c r="E1124" s="15">
        <v>15</v>
      </c>
      <c r="F1124" s="14">
        <f>inventory[[#This Row],[Unit Cost]]*inventory[[#This Row],['# Units]]</f>
        <v>144</v>
      </c>
      <c r="G1124" s="8">
        <f>_xlfn.RANK.EQ(inventory[[#This Row],[Total Cost]],inventory[Total Cost],0)</f>
        <v>1159</v>
      </c>
      <c r="H1124" s="8">
        <f>SUMIFS(inventory['# Units],inventory[Rank],"&lt;="&amp;inventory[[#This Row],['#]])</f>
        <v>29512</v>
      </c>
      <c r="I1124" s="9">
        <f>inventory[[#This Row],[c Units]]/MAX(inventory[c Units])</f>
        <v>0.35825098934181454</v>
      </c>
      <c r="J1124" s="10">
        <f>SUMIFS(inventory[Total Cost],inventory[Rank],"&lt;="&amp;inventory[[#This Row],['#]])</f>
        <v>2541734.3999999962</v>
      </c>
      <c r="K1124" s="9">
        <f>inventory[[#This Row],[c Cost]]/MAX(inventory[c Cost])</f>
        <v>0.96012126442825119</v>
      </c>
      <c r="L1124" s="11" t="str">
        <f>IF(inventory[[#This Row],[c Units %]]&lt;=$O$7,$N$7,IF(inventory[[#This Row],[c Units %]]&lt;=$O$8,$N$8,$N$9))</f>
        <v>C</v>
      </c>
    </row>
    <row r="1125" spans="2:12" x14ac:dyDescent="0.25">
      <c r="B1125" s="1">
        <v>1119</v>
      </c>
      <c r="C1125" t="s">
        <v>1119</v>
      </c>
      <c r="D1125" s="2">
        <v>9.4</v>
      </c>
      <c r="E1125" s="15">
        <v>15</v>
      </c>
      <c r="F1125" s="14">
        <f>inventory[[#This Row],[Unit Cost]]*inventory[[#This Row],['# Units]]</f>
        <v>141</v>
      </c>
      <c r="G1125" s="8">
        <f>_xlfn.RANK.EQ(inventory[[#This Row],[Total Cost]],inventory[Total Cost],0)</f>
        <v>1170</v>
      </c>
      <c r="H1125" s="8">
        <f>SUMIFS(inventory['# Units],inventory[Rank],"&lt;="&amp;inventory[[#This Row],['#]])</f>
        <v>29512</v>
      </c>
      <c r="I1125" s="9">
        <f>inventory[[#This Row],[c Units]]/MAX(inventory[c Units])</f>
        <v>0.35825098934181454</v>
      </c>
      <c r="J1125" s="10">
        <f>SUMIFS(inventory[Total Cost],inventory[Rank],"&lt;="&amp;inventory[[#This Row],['#]])</f>
        <v>2541734.3999999962</v>
      </c>
      <c r="K1125" s="9">
        <f>inventory[[#This Row],[c Cost]]/MAX(inventory[c Cost])</f>
        <v>0.96012126442825119</v>
      </c>
      <c r="L1125" s="11" t="str">
        <f>IF(inventory[[#This Row],[c Units %]]&lt;=$O$7,$N$7,IF(inventory[[#This Row],[c Units %]]&lt;=$O$8,$N$8,$N$9))</f>
        <v>C</v>
      </c>
    </row>
    <row r="1126" spans="2:12" x14ac:dyDescent="0.25">
      <c r="B1126" s="1">
        <v>1120</v>
      </c>
      <c r="C1126" t="s">
        <v>1120</v>
      </c>
      <c r="D1126" s="2">
        <v>8.4</v>
      </c>
      <c r="E1126" s="15">
        <v>4</v>
      </c>
      <c r="F1126" s="14">
        <f>inventory[[#This Row],[Unit Cost]]*inventory[[#This Row],['# Units]]</f>
        <v>33.6</v>
      </c>
      <c r="G1126" s="8">
        <f>_xlfn.RANK.EQ(inventory[[#This Row],[Total Cost]],inventory[Total Cost],0)</f>
        <v>2189</v>
      </c>
      <c r="H1126" s="8">
        <f>SUMIFS(inventory['# Units],inventory[Rank],"&lt;="&amp;inventory[[#This Row],['#]])</f>
        <v>29512</v>
      </c>
      <c r="I1126" s="9">
        <f>inventory[[#This Row],[c Units]]/MAX(inventory[c Units])</f>
        <v>0.35825098934181454</v>
      </c>
      <c r="J1126" s="10">
        <f>SUMIFS(inventory[Total Cost],inventory[Rank],"&lt;="&amp;inventory[[#This Row],['#]])</f>
        <v>2541734.3999999962</v>
      </c>
      <c r="K1126" s="9">
        <f>inventory[[#This Row],[c Cost]]/MAX(inventory[c Cost])</f>
        <v>0.96012126442825119</v>
      </c>
      <c r="L1126" s="11" t="str">
        <f>IF(inventory[[#This Row],[c Units %]]&lt;=$O$7,$N$7,IF(inventory[[#This Row],[c Units %]]&lt;=$O$8,$N$8,$N$9))</f>
        <v>C</v>
      </c>
    </row>
    <row r="1127" spans="2:12" x14ac:dyDescent="0.25">
      <c r="B1127" s="1">
        <v>1121</v>
      </c>
      <c r="C1127" t="s">
        <v>1121</v>
      </c>
      <c r="D1127" s="2">
        <v>8.8000000000000007</v>
      </c>
      <c r="E1127" s="15">
        <v>5</v>
      </c>
      <c r="F1127" s="14">
        <f>inventory[[#This Row],[Unit Cost]]*inventory[[#This Row],['# Units]]</f>
        <v>44</v>
      </c>
      <c r="G1127" s="8">
        <f>_xlfn.RANK.EQ(inventory[[#This Row],[Total Cost]],inventory[Total Cost],0)</f>
        <v>1957</v>
      </c>
      <c r="H1127" s="8">
        <f>SUMIFS(inventory['# Units],inventory[Rank],"&lt;="&amp;inventory[[#This Row],['#]])</f>
        <v>29521</v>
      </c>
      <c r="I1127" s="9">
        <f>inventory[[#This Row],[c Units]]/MAX(inventory[c Units])</f>
        <v>0.35836024181213433</v>
      </c>
      <c r="J1127" s="10">
        <f>SUMIFS(inventory[Total Cost],inventory[Rank],"&lt;="&amp;inventory[[#This Row],['#]])</f>
        <v>2541890.9999999963</v>
      </c>
      <c r="K1127" s="9">
        <f>inventory[[#This Row],[c Cost]]/MAX(inventory[c Cost])</f>
        <v>0.96018041891347583</v>
      </c>
      <c r="L1127" s="11" t="str">
        <f>IF(inventory[[#This Row],[c Units %]]&lt;=$O$7,$N$7,IF(inventory[[#This Row],[c Units %]]&lt;=$O$8,$N$8,$N$9))</f>
        <v>C</v>
      </c>
    </row>
    <row r="1128" spans="2:12" x14ac:dyDescent="0.25">
      <c r="B1128" s="1">
        <v>1122</v>
      </c>
      <c r="C1128" t="s">
        <v>1122</v>
      </c>
      <c r="D1128" s="2">
        <v>9.1</v>
      </c>
      <c r="E1128" s="15">
        <v>63</v>
      </c>
      <c r="F1128" s="14">
        <f>inventory[[#This Row],[Unit Cost]]*inventory[[#This Row],['# Units]]</f>
        <v>573.29999999999995</v>
      </c>
      <c r="G1128" s="8">
        <f>_xlfn.RANK.EQ(inventory[[#This Row],[Total Cost]],inventory[Total Cost],0)</f>
        <v>612</v>
      </c>
      <c r="H1128" s="8">
        <f>SUMIFS(inventory['# Units],inventory[Rank],"&lt;="&amp;inventory[[#This Row],['#]])</f>
        <v>29538</v>
      </c>
      <c r="I1128" s="9">
        <f>inventory[[#This Row],[c Units]]/MAX(inventory[c Units])</f>
        <v>0.35856660758940495</v>
      </c>
      <c r="J1128" s="10">
        <f>SUMIFS(inventory[Total Cost],inventory[Rank],"&lt;="&amp;inventory[[#This Row],['#]])</f>
        <v>2542047.3999999962</v>
      </c>
      <c r="K1128" s="9">
        <f>inventory[[#This Row],[c Cost]]/MAX(inventory[c Cost])</f>
        <v>0.96023949785018781</v>
      </c>
      <c r="L1128" s="11" t="str">
        <f>IF(inventory[[#This Row],[c Units %]]&lt;=$O$7,$N$7,IF(inventory[[#This Row],[c Units %]]&lt;=$O$8,$N$8,$N$9))</f>
        <v>C</v>
      </c>
    </row>
    <row r="1129" spans="2:12" x14ac:dyDescent="0.25">
      <c r="B1129" s="1">
        <v>1123</v>
      </c>
      <c r="C1129" t="s">
        <v>1123</v>
      </c>
      <c r="D1129" s="2">
        <v>9.8000000000000007</v>
      </c>
      <c r="E1129" s="15">
        <v>80</v>
      </c>
      <c r="F1129" s="14">
        <f>inventory[[#This Row],[Unit Cost]]*inventory[[#This Row],['# Units]]</f>
        <v>784</v>
      </c>
      <c r="G1129" s="8">
        <f>_xlfn.RANK.EQ(inventory[[#This Row],[Total Cost]],inventory[Total Cost],0)</f>
        <v>521</v>
      </c>
      <c r="H1129" s="8">
        <f>SUMIFS(inventory['# Units],inventory[Rank],"&lt;="&amp;inventory[[#This Row],['#]])</f>
        <v>29620</v>
      </c>
      <c r="I1129" s="9">
        <f>inventory[[#This Row],[c Units]]/MAX(inventory[c Units])</f>
        <v>0.35956201898565149</v>
      </c>
      <c r="J1129" s="10">
        <f>SUMIFS(inventory[Total Cost],inventory[Rank],"&lt;="&amp;inventory[[#This Row],['#]])</f>
        <v>2542203.199999996</v>
      </c>
      <c r="K1129" s="9">
        <f>inventory[[#This Row],[c Cost]]/MAX(inventory[c Cost])</f>
        <v>0.96029835014136267</v>
      </c>
      <c r="L1129" s="11" t="str">
        <f>IF(inventory[[#This Row],[c Units %]]&lt;=$O$7,$N$7,IF(inventory[[#This Row],[c Units %]]&lt;=$O$8,$N$8,$N$9))</f>
        <v>C</v>
      </c>
    </row>
    <row r="1130" spans="2:12" x14ac:dyDescent="0.25">
      <c r="B1130" s="1">
        <v>1124</v>
      </c>
      <c r="C1130" t="s">
        <v>1124</v>
      </c>
      <c r="D1130" s="2">
        <v>8.9</v>
      </c>
      <c r="E1130" s="15">
        <v>17</v>
      </c>
      <c r="F1130" s="14">
        <f>inventory[[#This Row],[Unit Cost]]*inventory[[#This Row],['# Units]]</f>
        <v>151.30000000000001</v>
      </c>
      <c r="G1130" s="8">
        <f>_xlfn.RANK.EQ(inventory[[#This Row],[Total Cost]],inventory[Total Cost],0)</f>
        <v>1140</v>
      </c>
      <c r="H1130" s="8">
        <f>SUMIFS(inventory['# Units],inventory[Rank],"&lt;="&amp;inventory[[#This Row],['#]])</f>
        <v>29628</v>
      </c>
      <c r="I1130" s="9">
        <f>inventory[[#This Row],[c Units]]/MAX(inventory[c Units])</f>
        <v>0.35965913229260238</v>
      </c>
      <c r="J1130" s="10">
        <f>SUMIFS(inventory[Total Cost],inventory[Rank],"&lt;="&amp;inventory[[#This Row],['#]])</f>
        <v>2542358.3999999962</v>
      </c>
      <c r="K1130" s="9">
        <f>inventory[[#This Row],[c Cost]]/MAX(inventory[c Cost])</f>
        <v>0.9603569757870003</v>
      </c>
      <c r="L1130" s="11" t="str">
        <f>IF(inventory[[#This Row],[c Units %]]&lt;=$O$7,$N$7,IF(inventory[[#This Row],[c Units %]]&lt;=$O$8,$N$8,$N$9))</f>
        <v>C</v>
      </c>
    </row>
    <row r="1131" spans="2:12" x14ac:dyDescent="0.25">
      <c r="B1131" s="1">
        <v>1125</v>
      </c>
      <c r="C1131" t="s">
        <v>1125</v>
      </c>
      <c r="D1131" s="2">
        <v>7.7</v>
      </c>
      <c r="E1131" s="15">
        <v>12</v>
      </c>
      <c r="F1131" s="14">
        <f>inventory[[#This Row],[Unit Cost]]*inventory[[#This Row],['# Units]]</f>
        <v>92.4</v>
      </c>
      <c r="G1131" s="8">
        <f>_xlfn.RANK.EQ(inventory[[#This Row],[Total Cost]],inventory[Total Cost],0)</f>
        <v>1392</v>
      </c>
      <c r="H1131" s="8">
        <f>SUMIFS(inventory['# Units],inventory[Rank],"&lt;="&amp;inventory[[#This Row],['#]])</f>
        <v>29769</v>
      </c>
      <c r="I1131" s="9">
        <f>inventory[[#This Row],[c Units]]/MAX(inventory[c Units])</f>
        <v>0.36137075432761173</v>
      </c>
      <c r="J1131" s="10">
        <f>SUMIFS(inventory[Total Cost],inventory[Rank],"&lt;="&amp;inventory[[#This Row],['#]])</f>
        <v>2542513.4999999963</v>
      </c>
      <c r="K1131" s="9">
        <f>inventory[[#This Row],[c Cost]]/MAX(inventory[c Cost])</f>
        <v>0.96041556365838165</v>
      </c>
      <c r="L1131" s="11" t="str">
        <f>IF(inventory[[#This Row],[c Units %]]&lt;=$O$7,$N$7,IF(inventory[[#This Row],[c Units %]]&lt;=$O$8,$N$8,$N$9))</f>
        <v>C</v>
      </c>
    </row>
    <row r="1132" spans="2:12" x14ac:dyDescent="0.25">
      <c r="B1132" s="1">
        <v>1126</v>
      </c>
      <c r="C1132" t="s">
        <v>1126</v>
      </c>
      <c r="D1132" s="2">
        <v>9.1999999999999993</v>
      </c>
      <c r="E1132" s="15">
        <v>40</v>
      </c>
      <c r="F1132" s="14">
        <f>inventory[[#This Row],[Unit Cost]]*inventory[[#This Row],['# Units]]</f>
        <v>368</v>
      </c>
      <c r="G1132" s="8">
        <f>_xlfn.RANK.EQ(inventory[[#This Row],[Total Cost]],inventory[Total Cost],0)</f>
        <v>770</v>
      </c>
      <c r="H1132" s="8">
        <f>SUMIFS(inventory['# Units],inventory[Rank],"&lt;="&amp;inventory[[#This Row],['#]])</f>
        <v>29827</v>
      </c>
      <c r="I1132" s="9">
        <f>inventory[[#This Row],[c Units]]/MAX(inventory[c Units])</f>
        <v>0.36207482580300565</v>
      </c>
      <c r="J1132" s="10">
        <f>SUMIFS(inventory[Total Cost],inventory[Rank],"&lt;="&amp;inventory[[#This Row],['#]])</f>
        <v>2542823.6999999965</v>
      </c>
      <c r="K1132" s="9">
        <f>inventory[[#This Row],[c Cost]]/MAX(inventory[c Cost])</f>
        <v>0.96053273940114448</v>
      </c>
      <c r="L1132" s="11" t="str">
        <f>IF(inventory[[#This Row],[c Units %]]&lt;=$O$7,$N$7,IF(inventory[[#This Row],[c Units %]]&lt;=$O$8,$N$8,$N$9))</f>
        <v>C</v>
      </c>
    </row>
    <row r="1133" spans="2:12" x14ac:dyDescent="0.25">
      <c r="B1133" s="1">
        <v>1127</v>
      </c>
      <c r="C1133" t="s">
        <v>1127</v>
      </c>
      <c r="D1133" s="2">
        <v>7.8</v>
      </c>
      <c r="E1133" s="15">
        <v>8</v>
      </c>
      <c r="F1133" s="14">
        <f>inventory[[#This Row],[Unit Cost]]*inventory[[#This Row],['# Units]]</f>
        <v>62.4</v>
      </c>
      <c r="G1133" s="8">
        <f>_xlfn.RANK.EQ(inventory[[#This Row],[Total Cost]],inventory[Total Cost],0)</f>
        <v>1655</v>
      </c>
      <c r="H1133" s="8">
        <f>SUMIFS(inventory['# Units],inventory[Rank],"&lt;="&amp;inventory[[#This Row],['#]])</f>
        <v>29827</v>
      </c>
      <c r="I1133" s="9">
        <f>inventory[[#This Row],[c Units]]/MAX(inventory[c Units])</f>
        <v>0.36207482580300565</v>
      </c>
      <c r="J1133" s="10">
        <f>SUMIFS(inventory[Total Cost],inventory[Rank],"&lt;="&amp;inventory[[#This Row],['#]])</f>
        <v>2542823.6999999965</v>
      </c>
      <c r="K1133" s="9">
        <f>inventory[[#This Row],[c Cost]]/MAX(inventory[c Cost])</f>
        <v>0.96053273940114448</v>
      </c>
      <c r="L1133" s="11" t="str">
        <f>IF(inventory[[#This Row],[c Units %]]&lt;=$O$7,$N$7,IF(inventory[[#This Row],[c Units %]]&lt;=$O$8,$N$8,$N$9))</f>
        <v>C</v>
      </c>
    </row>
    <row r="1134" spans="2:12" x14ac:dyDescent="0.25">
      <c r="B1134" s="1">
        <v>1128</v>
      </c>
      <c r="C1134" t="s">
        <v>1128</v>
      </c>
      <c r="D1134" s="2">
        <v>9.5</v>
      </c>
      <c r="E1134" s="15">
        <v>11</v>
      </c>
      <c r="F1134" s="14">
        <f>inventory[[#This Row],[Unit Cost]]*inventory[[#This Row],['# Units]]</f>
        <v>104.5</v>
      </c>
      <c r="G1134" s="8">
        <f>_xlfn.RANK.EQ(inventory[[#This Row],[Total Cost]],inventory[Total Cost],0)</f>
        <v>1324</v>
      </c>
      <c r="H1134" s="8">
        <f>SUMIFS(inventory['# Units],inventory[Rank],"&lt;="&amp;inventory[[#This Row],['#]])</f>
        <v>29870</v>
      </c>
      <c r="I1134" s="9">
        <f>inventory[[#This Row],[c Units]]/MAX(inventory[c Units])</f>
        <v>0.36259680982786668</v>
      </c>
      <c r="J1134" s="10">
        <f>SUMIFS(inventory[Total Cost],inventory[Rank],"&lt;="&amp;inventory[[#This Row],['#]])</f>
        <v>2542978.4999999963</v>
      </c>
      <c r="K1134" s="9">
        <f>inventory[[#This Row],[c Cost]]/MAX(inventory[c Cost])</f>
        <v>0.96059121394975722</v>
      </c>
      <c r="L1134" s="11" t="str">
        <f>IF(inventory[[#This Row],[c Units %]]&lt;=$O$7,$N$7,IF(inventory[[#This Row],[c Units %]]&lt;=$O$8,$N$8,$N$9))</f>
        <v>C</v>
      </c>
    </row>
    <row r="1135" spans="2:12" x14ac:dyDescent="0.25">
      <c r="B1135" s="1">
        <v>1129</v>
      </c>
      <c r="C1135" t="s">
        <v>1129</v>
      </c>
      <c r="D1135" s="2">
        <v>9</v>
      </c>
      <c r="E1135" s="15">
        <v>12</v>
      </c>
      <c r="F1135" s="14">
        <f>inventory[[#This Row],[Unit Cost]]*inventory[[#This Row],['# Units]]</f>
        <v>108</v>
      </c>
      <c r="G1135" s="8">
        <f>_xlfn.RANK.EQ(inventory[[#This Row],[Total Cost]],inventory[Total Cost],0)</f>
        <v>1305</v>
      </c>
      <c r="H1135" s="8">
        <f>SUMIFS(inventory['# Units],inventory[Rank],"&lt;="&amp;inventory[[#This Row],['#]])</f>
        <v>29885</v>
      </c>
      <c r="I1135" s="9">
        <f>inventory[[#This Row],[c Units]]/MAX(inventory[c Units])</f>
        <v>0.36277889727839957</v>
      </c>
      <c r="J1135" s="10">
        <f>SUMIFS(inventory[Total Cost],inventory[Rank],"&lt;="&amp;inventory[[#This Row],['#]])</f>
        <v>2543132.9999999963</v>
      </c>
      <c r="K1135" s="9">
        <f>inventory[[#This Row],[c Cost]]/MAX(inventory[c Cost])</f>
        <v>0.96064957517560134</v>
      </c>
      <c r="L1135" s="11" t="str">
        <f>IF(inventory[[#This Row],[c Units %]]&lt;=$O$7,$N$7,IF(inventory[[#This Row],[c Units %]]&lt;=$O$8,$N$8,$N$9))</f>
        <v>C</v>
      </c>
    </row>
    <row r="1136" spans="2:12" x14ac:dyDescent="0.25">
      <c r="B1136" s="1">
        <v>1130</v>
      </c>
      <c r="C1136" t="s">
        <v>1130</v>
      </c>
      <c r="D1136" s="2">
        <v>8.6999999999999993</v>
      </c>
      <c r="E1136" s="15">
        <v>15</v>
      </c>
      <c r="F1136" s="14">
        <f>inventory[[#This Row],[Unit Cost]]*inventory[[#This Row],['# Units]]</f>
        <v>130.5</v>
      </c>
      <c r="G1136" s="8">
        <f>_xlfn.RANK.EQ(inventory[[#This Row],[Total Cost]],inventory[Total Cost],0)</f>
        <v>1202</v>
      </c>
      <c r="H1136" s="8">
        <f>SUMIFS(inventory['# Units],inventory[Rank],"&lt;="&amp;inventory[[#This Row],['#]])</f>
        <v>29952</v>
      </c>
      <c r="I1136" s="9">
        <f>inventory[[#This Row],[c Units]]/MAX(inventory[c Units])</f>
        <v>0.36359222122411322</v>
      </c>
      <c r="J1136" s="10">
        <f>SUMIFS(inventory[Total Cost],inventory[Rank],"&lt;="&amp;inventory[[#This Row],['#]])</f>
        <v>2543287.0999999964</v>
      </c>
      <c r="K1136" s="9">
        <f>inventory[[#This Row],[c Cost]]/MAX(inventory[c Cost])</f>
        <v>0.96070778530442069</v>
      </c>
      <c r="L1136" s="11" t="str">
        <f>IF(inventory[[#This Row],[c Units %]]&lt;=$O$7,$N$7,IF(inventory[[#This Row],[c Units %]]&lt;=$O$8,$N$8,$N$9))</f>
        <v>C</v>
      </c>
    </row>
    <row r="1137" spans="2:12" x14ac:dyDescent="0.25">
      <c r="B1137" s="1">
        <v>1131</v>
      </c>
      <c r="C1137" t="s">
        <v>1131</v>
      </c>
      <c r="D1137" s="2">
        <v>7.9</v>
      </c>
      <c r="E1137" s="15">
        <v>7</v>
      </c>
      <c r="F1137" s="14">
        <f>inventory[[#This Row],[Unit Cost]]*inventory[[#This Row],['# Units]]</f>
        <v>55.300000000000004</v>
      </c>
      <c r="G1137" s="8">
        <f>_xlfn.RANK.EQ(inventory[[#This Row],[Total Cost]],inventory[Total Cost],0)</f>
        <v>1754</v>
      </c>
      <c r="H1137" s="8">
        <f>SUMIFS(inventory['# Units],inventory[Rank],"&lt;="&amp;inventory[[#This Row],['#]])</f>
        <v>29976</v>
      </c>
      <c r="I1137" s="9">
        <f>inventory[[#This Row],[c Units]]/MAX(inventory[c Units])</f>
        <v>0.36388356114496589</v>
      </c>
      <c r="J1137" s="10">
        <f>SUMIFS(inventory[Total Cost],inventory[Rank],"&lt;="&amp;inventory[[#This Row],['#]])</f>
        <v>2543440.6999999965</v>
      </c>
      <c r="K1137" s="9">
        <f>inventory[[#This Row],[c Cost]]/MAX(inventory[c Cost])</f>
        <v>0.96076580656195887</v>
      </c>
      <c r="L1137" s="11" t="str">
        <f>IF(inventory[[#This Row],[c Units %]]&lt;=$O$7,$N$7,IF(inventory[[#This Row],[c Units %]]&lt;=$O$8,$N$8,$N$9))</f>
        <v>C</v>
      </c>
    </row>
    <row r="1138" spans="2:12" x14ac:dyDescent="0.25">
      <c r="B1138" s="1">
        <v>1132</v>
      </c>
      <c r="C1138" t="s">
        <v>1132</v>
      </c>
      <c r="D1138" s="2">
        <v>7.5</v>
      </c>
      <c r="E1138" s="15">
        <v>15</v>
      </c>
      <c r="F1138" s="14">
        <f>inventory[[#This Row],[Unit Cost]]*inventory[[#This Row],['# Units]]</f>
        <v>112.5</v>
      </c>
      <c r="G1138" s="8">
        <f>_xlfn.RANK.EQ(inventory[[#This Row],[Total Cost]],inventory[Total Cost],0)</f>
        <v>1285</v>
      </c>
      <c r="H1138" s="8">
        <f>SUMIFS(inventory['# Units],inventory[Rank],"&lt;="&amp;inventory[[#This Row],['#]])</f>
        <v>30002</v>
      </c>
      <c r="I1138" s="9">
        <f>inventory[[#This Row],[c Units]]/MAX(inventory[c Units])</f>
        <v>0.36419917939255625</v>
      </c>
      <c r="J1138" s="10">
        <f>SUMIFS(inventory[Total Cost],inventory[Rank],"&lt;="&amp;inventory[[#This Row],['#]])</f>
        <v>2543594.0999999964</v>
      </c>
      <c r="K1138" s="9">
        <f>inventory[[#This Row],[c Cost]]/MAX(inventory[c Cost])</f>
        <v>0.96082375227098471</v>
      </c>
      <c r="L1138" s="11" t="str">
        <f>IF(inventory[[#This Row],[c Units %]]&lt;=$O$7,$N$7,IF(inventory[[#This Row],[c Units %]]&lt;=$O$8,$N$8,$N$9))</f>
        <v>C</v>
      </c>
    </row>
    <row r="1139" spans="2:12" x14ac:dyDescent="0.25">
      <c r="B1139" s="1">
        <v>1133</v>
      </c>
      <c r="C1139" t="s">
        <v>1133</v>
      </c>
      <c r="D1139" s="2">
        <v>8.9</v>
      </c>
      <c r="E1139" s="15">
        <v>8</v>
      </c>
      <c r="F1139" s="14">
        <f>inventory[[#This Row],[Unit Cost]]*inventory[[#This Row],['# Units]]</f>
        <v>71.2</v>
      </c>
      <c r="G1139" s="8">
        <f>_xlfn.RANK.EQ(inventory[[#This Row],[Total Cost]],inventory[Total Cost],0)</f>
        <v>1567</v>
      </c>
      <c r="H1139" s="8">
        <f>SUMIFS(inventory['# Units],inventory[Rank],"&lt;="&amp;inventory[[#This Row],['#]])</f>
        <v>30034</v>
      </c>
      <c r="I1139" s="9">
        <f>inventory[[#This Row],[c Units]]/MAX(inventory[c Units])</f>
        <v>0.36458763262035981</v>
      </c>
      <c r="J1139" s="10">
        <f>SUMIFS(inventory[Total Cost],inventory[Rank],"&lt;="&amp;inventory[[#This Row],['#]])</f>
        <v>2543900.0999999964</v>
      </c>
      <c r="K1139" s="9">
        <f>inventory[[#This Row],[c Cost]]/MAX(inventory[c Cost])</f>
        <v>0.96093934149498661</v>
      </c>
      <c r="L1139" s="11" t="str">
        <f>IF(inventory[[#This Row],[c Units %]]&lt;=$O$7,$N$7,IF(inventory[[#This Row],[c Units %]]&lt;=$O$8,$N$8,$N$9))</f>
        <v>C</v>
      </c>
    </row>
    <row r="1140" spans="2:12" x14ac:dyDescent="0.25">
      <c r="B1140" s="1">
        <v>1134</v>
      </c>
      <c r="C1140" t="s">
        <v>1134</v>
      </c>
      <c r="D1140" s="2">
        <v>9.6</v>
      </c>
      <c r="E1140" s="15">
        <v>18</v>
      </c>
      <c r="F1140" s="14">
        <f>inventory[[#This Row],[Unit Cost]]*inventory[[#This Row],['# Units]]</f>
        <v>172.79999999999998</v>
      </c>
      <c r="G1140" s="8">
        <f>_xlfn.RANK.EQ(inventory[[#This Row],[Total Cost]],inventory[Total Cost],0)</f>
        <v>1084</v>
      </c>
      <c r="H1140" s="8">
        <f>SUMIFS(inventory['# Units],inventory[Rank],"&lt;="&amp;inventory[[#This Row],['#]])</f>
        <v>30034</v>
      </c>
      <c r="I1140" s="9">
        <f>inventory[[#This Row],[c Units]]/MAX(inventory[c Units])</f>
        <v>0.36458763262035981</v>
      </c>
      <c r="J1140" s="10">
        <f>SUMIFS(inventory[Total Cost],inventory[Rank],"&lt;="&amp;inventory[[#This Row],['#]])</f>
        <v>2543900.0999999964</v>
      </c>
      <c r="K1140" s="9">
        <f>inventory[[#This Row],[c Cost]]/MAX(inventory[c Cost])</f>
        <v>0.96093934149498661</v>
      </c>
      <c r="L1140" s="11" t="str">
        <f>IF(inventory[[#This Row],[c Units %]]&lt;=$O$7,$N$7,IF(inventory[[#This Row],[c Units %]]&lt;=$O$8,$N$8,$N$9))</f>
        <v>C</v>
      </c>
    </row>
    <row r="1141" spans="2:12" x14ac:dyDescent="0.25">
      <c r="B1141" s="1">
        <v>1135</v>
      </c>
      <c r="C1141" t="s">
        <v>1135</v>
      </c>
      <c r="D1141" s="2">
        <v>9.1999999999999993</v>
      </c>
      <c r="E1141" s="15">
        <v>17</v>
      </c>
      <c r="F1141" s="14">
        <f>inventory[[#This Row],[Unit Cost]]*inventory[[#This Row],['# Units]]</f>
        <v>156.39999999999998</v>
      </c>
      <c r="G1141" s="8">
        <f>_xlfn.RANK.EQ(inventory[[#This Row],[Total Cost]],inventory[Total Cost],0)</f>
        <v>1122</v>
      </c>
      <c r="H1141" s="8">
        <f>SUMIFS(inventory['# Units],inventory[Rank],"&lt;="&amp;inventory[[#This Row],['#]])</f>
        <v>30037</v>
      </c>
      <c r="I1141" s="9">
        <f>inventory[[#This Row],[c Units]]/MAX(inventory[c Units])</f>
        <v>0.36462405011046639</v>
      </c>
      <c r="J1141" s="10">
        <f>SUMIFS(inventory[Total Cost],inventory[Rank],"&lt;="&amp;inventory[[#This Row],['#]])</f>
        <v>2544052.7999999966</v>
      </c>
      <c r="K1141" s="9">
        <f>inventory[[#This Row],[c Cost]]/MAX(inventory[c Cost])</f>
        <v>0.96099702278421906</v>
      </c>
      <c r="L1141" s="11" t="str">
        <f>IF(inventory[[#This Row],[c Units %]]&lt;=$O$7,$N$7,IF(inventory[[#This Row],[c Units %]]&lt;=$O$8,$N$8,$N$9))</f>
        <v>C</v>
      </c>
    </row>
    <row r="1142" spans="2:12" x14ac:dyDescent="0.25">
      <c r="B1142" s="1">
        <v>1136</v>
      </c>
      <c r="C1142" t="s">
        <v>1136</v>
      </c>
      <c r="D1142" s="2">
        <v>8.6999999999999993</v>
      </c>
      <c r="E1142" s="15">
        <v>19</v>
      </c>
      <c r="F1142" s="14">
        <f>inventory[[#This Row],[Unit Cost]]*inventory[[#This Row],['# Units]]</f>
        <v>165.29999999999998</v>
      </c>
      <c r="G1142" s="8">
        <f>_xlfn.RANK.EQ(inventory[[#This Row],[Total Cost]],inventory[Total Cost],0)</f>
        <v>1099</v>
      </c>
      <c r="H1142" s="8">
        <f>SUMIFS(inventory['# Units],inventory[Rank],"&lt;="&amp;inventory[[#This Row],['#]])</f>
        <v>30043</v>
      </c>
      <c r="I1142" s="9">
        <f>inventory[[#This Row],[c Units]]/MAX(inventory[c Units])</f>
        <v>0.36469688509067955</v>
      </c>
      <c r="J1142" s="10">
        <f>SUMIFS(inventory[Total Cost],inventory[Rank],"&lt;="&amp;inventory[[#This Row],['#]])</f>
        <v>2544205.1999999965</v>
      </c>
      <c r="K1142" s="9">
        <f>inventory[[#This Row],[c Cost]]/MAX(inventory[c Cost])</f>
        <v>0.96105459075068267</v>
      </c>
      <c r="L1142" s="11" t="str">
        <f>IF(inventory[[#This Row],[c Units %]]&lt;=$O$7,$N$7,IF(inventory[[#This Row],[c Units %]]&lt;=$O$8,$N$8,$N$9))</f>
        <v>C</v>
      </c>
    </row>
    <row r="1143" spans="2:12" x14ac:dyDescent="0.25">
      <c r="B1143" s="1">
        <v>1137</v>
      </c>
      <c r="C1143" t="s">
        <v>1137</v>
      </c>
      <c r="D1143" s="2">
        <v>8.9</v>
      </c>
      <c r="E1143" s="15">
        <v>16</v>
      </c>
      <c r="F1143" s="14">
        <f>inventory[[#This Row],[Unit Cost]]*inventory[[#This Row],['# Units]]</f>
        <v>142.4</v>
      </c>
      <c r="G1143" s="8">
        <f>_xlfn.RANK.EQ(inventory[[#This Row],[Total Cost]],inventory[Total Cost],0)</f>
        <v>1168</v>
      </c>
      <c r="H1143" s="8">
        <f>SUMIFS(inventory['# Units],inventory[Rank],"&lt;="&amp;inventory[[#This Row],['#]])</f>
        <v>30056</v>
      </c>
      <c r="I1143" s="9">
        <f>inventory[[#This Row],[c Units]]/MAX(inventory[c Units])</f>
        <v>0.36485469421447475</v>
      </c>
      <c r="J1143" s="10">
        <f>SUMIFS(inventory[Total Cost],inventory[Rank],"&lt;="&amp;inventory[[#This Row],['#]])</f>
        <v>2544357.2999999966</v>
      </c>
      <c r="K1143" s="9">
        <f>inventory[[#This Row],[c Cost]]/MAX(inventory[c Cost])</f>
        <v>0.96111204539437778</v>
      </c>
      <c r="L1143" s="11" t="str">
        <f>IF(inventory[[#This Row],[c Units %]]&lt;=$O$7,$N$7,IF(inventory[[#This Row],[c Units %]]&lt;=$O$8,$N$8,$N$9))</f>
        <v>C</v>
      </c>
    </row>
    <row r="1144" spans="2:12" x14ac:dyDescent="0.25">
      <c r="B1144" s="1">
        <v>1138</v>
      </c>
      <c r="C1144" t="s">
        <v>1138</v>
      </c>
      <c r="D1144" s="2">
        <v>7.9</v>
      </c>
      <c r="E1144" s="15">
        <v>12</v>
      </c>
      <c r="F1144" s="14">
        <f>inventory[[#This Row],[Unit Cost]]*inventory[[#This Row],['# Units]]</f>
        <v>94.800000000000011</v>
      </c>
      <c r="G1144" s="8">
        <f>_xlfn.RANK.EQ(inventory[[#This Row],[Total Cost]],inventory[Total Cost],0)</f>
        <v>1379</v>
      </c>
      <c r="H1144" s="8">
        <f>SUMIFS(inventory['# Units],inventory[Rank],"&lt;="&amp;inventory[[#This Row],['#]])</f>
        <v>30125</v>
      </c>
      <c r="I1144" s="9">
        <f>inventory[[#This Row],[c Units]]/MAX(inventory[c Units])</f>
        <v>0.36569229648692614</v>
      </c>
      <c r="J1144" s="10">
        <f>SUMIFS(inventory[Total Cost],inventory[Rank],"&lt;="&amp;inventory[[#This Row],['#]])</f>
        <v>2544660.8999999962</v>
      </c>
      <c r="K1144" s="9">
        <f>inventory[[#This Row],[c Cost]]/MAX(inventory[c Cost])</f>
        <v>0.96122672803623055</v>
      </c>
      <c r="L1144" s="11" t="str">
        <f>IF(inventory[[#This Row],[c Units %]]&lt;=$O$7,$N$7,IF(inventory[[#This Row],[c Units %]]&lt;=$O$8,$N$8,$N$9))</f>
        <v>C</v>
      </c>
    </row>
    <row r="1145" spans="2:12" x14ac:dyDescent="0.25">
      <c r="B1145" s="1">
        <v>1139</v>
      </c>
      <c r="C1145" t="s">
        <v>1139</v>
      </c>
      <c r="D1145" s="2">
        <v>8.9</v>
      </c>
      <c r="E1145" s="15">
        <v>24</v>
      </c>
      <c r="F1145" s="14">
        <f>inventory[[#This Row],[Unit Cost]]*inventory[[#This Row],['# Units]]</f>
        <v>213.60000000000002</v>
      </c>
      <c r="G1145" s="8">
        <f>_xlfn.RANK.EQ(inventory[[#This Row],[Total Cost]],inventory[Total Cost],0)</f>
        <v>1003</v>
      </c>
      <c r="H1145" s="8">
        <f>SUMIFS(inventory['# Units],inventory[Rank],"&lt;="&amp;inventory[[#This Row],['#]])</f>
        <v>30125</v>
      </c>
      <c r="I1145" s="9">
        <f>inventory[[#This Row],[c Units]]/MAX(inventory[c Units])</f>
        <v>0.36569229648692614</v>
      </c>
      <c r="J1145" s="10">
        <f>SUMIFS(inventory[Total Cost],inventory[Rank],"&lt;="&amp;inventory[[#This Row],['#]])</f>
        <v>2544660.8999999962</v>
      </c>
      <c r="K1145" s="9">
        <f>inventory[[#This Row],[c Cost]]/MAX(inventory[c Cost])</f>
        <v>0.96122672803623055</v>
      </c>
      <c r="L1145" s="11" t="str">
        <f>IF(inventory[[#This Row],[c Units %]]&lt;=$O$7,$N$7,IF(inventory[[#This Row],[c Units %]]&lt;=$O$8,$N$8,$N$9))</f>
        <v>C</v>
      </c>
    </row>
    <row r="1146" spans="2:12" x14ac:dyDescent="0.25">
      <c r="B1146" s="1">
        <v>1140</v>
      </c>
      <c r="C1146" t="s">
        <v>1140</v>
      </c>
      <c r="D1146" s="2">
        <v>7.7</v>
      </c>
      <c r="E1146" s="15">
        <v>10</v>
      </c>
      <c r="F1146" s="14">
        <f>inventory[[#This Row],[Unit Cost]]*inventory[[#This Row],['# Units]]</f>
        <v>77</v>
      </c>
      <c r="G1146" s="8">
        <f>_xlfn.RANK.EQ(inventory[[#This Row],[Total Cost]],inventory[Total Cost],0)</f>
        <v>1509</v>
      </c>
      <c r="H1146" s="8">
        <f>SUMIFS(inventory['# Units],inventory[Rank],"&lt;="&amp;inventory[[#This Row],['#]])</f>
        <v>30142</v>
      </c>
      <c r="I1146" s="9">
        <f>inventory[[#This Row],[c Units]]/MAX(inventory[c Units])</f>
        <v>0.36589866226419676</v>
      </c>
      <c r="J1146" s="10">
        <f>SUMIFS(inventory[Total Cost],inventory[Rank],"&lt;="&amp;inventory[[#This Row],['#]])</f>
        <v>2544812.199999996</v>
      </c>
      <c r="K1146" s="9">
        <f>inventory[[#This Row],[c Cost]]/MAX(inventory[c Cost])</f>
        <v>0.96128388048587599</v>
      </c>
      <c r="L1146" s="11" t="str">
        <f>IF(inventory[[#This Row],[c Units %]]&lt;=$O$7,$N$7,IF(inventory[[#This Row],[c Units %]]&lt;=$O$8,$N$8,$N$9))</f>
        <v>C</v>
      </c>
    </row>
    <row r="1147" spans="2:12" x14ac:dyDescent="0.25">
      <c r="B1147" s="1">
        <v>1141</v>
      </c>
      <c r="C1147" t="s">
        <v>1141</v>
      </c>
      <c r="D1147" s="2">
        <v>7.4</v>
      </c>
      <c r="E1147" s="15">
        <v>7</v>
      </c>
      <c r="F1147" s="14">
        <f>inventory[[#This Row],[Unit Cost]]*inventory[[#This Row],['# Units]]</f>
        <v>51.800000000000004</v>
      </c>
      <c r="G1147" s="8">
        <f>_xlfn.RANK.EQ(inventory[[#This Row],[Total Cost]],inventory[Total Cost],0)</f>
        <v>1817</v>
      </c>
      <c r="H1147" s="8">
        <f>SUMIFS(inventory['# Units],inventory[Rank],"&lt;="&amp;inventory[[#This Row],['#]])</f>
        <v>30158</v>
      </c>
      <c r="I1147" s="9">
        <f>inventory[[#This Row],[c Units]]/MAX(inventory[c Units])</f>
        <v>0.36609288887809854</v>
      </c>
      <c r="J1147" s="10">
        <f>SUMIFS(inventory[Total Cost],inventory[Rank],"&lt;="&amp;inventory[[#This Row],['#]])</f>
        <v>2544962.5999999959</v>
      </c>
      <c r="K1147" s="9">
        <f>inventory[[#This Row],[c Cost]]/MAX(inventory[c Cost])</f>
        <v>0.96134069296721547</v>
      </c>
      <c r="L1147" s="11" t="str">
        <f>IF(inventory[[#This Row],[c Units %]]&lt;=$O$7,$N$7,IF(inventory[[#This Row],[c Units %]]&lt;=$O$8,$N$8,$N$9))</f>
        <v>C</v>
      </c>
    </row>
    <row r="1148" spans="2:12" x14ac:dyDescent="0.25">
      <c r="B1148" s="1">
        <v>1142</v>
      </c>
      <c r="C1148" t="s">
        <v>1142</v>
      </c>
      <c r="D1148" s="2">
        <v>9</v>
      </c>
      <c r="E1148" s="15">
        <v>11</v>
      </c>
      <c r="F1148" s="14">
        <f>inventory[[#This Row],[Unit Cost]]*inventory[[#This Row],['# Units]]</f>
        <v>99</v>
      </c>
      <c r="G1148" s="8">
        <f>_xlfn.RANK.EQ(inventory[[#This Row],[Total Cost]],inventory[Total Cost],0)</f>
        <v>1351</v>
      </c>
      <c r="H1148" s="8">
        <f>SUMIFS(inventory['# Units],inventory[Rank],"&lt;="&amp;inventory[[#This Row],['#]])</f>
        <v>30181</v>
      </c>
      <c r="I1148" s="9">
        <f>inventory[[#This Row],[c Units]]/MAX(inventory[c Units])</f>
        <v>0.36637208963558232</v>
      </c>
      <c r="J1148" s="10">
        <f>SUMIFS(inventory[Total Cost],inventory[Rank],"&lt;="&amp;inventory[[#This Row],['#]])</f>
        <v>2545112.0999999959</v>
      </c>
      <c r="K1148" s="9">
        <f>inventory[[#This Row],[c Cost]]/MAX(inventory[c Cost])</f>
        <v>0.96139716548024901</v>
      </c>
      <c r="L1148" s="11" t="str">
        <f>IF(inventory[[#This Row],[c Units %]]&lt;=$O$7,$N$7,IF(inventory[[#This Row],[c Units %]]&lt;=$O$8,$N$8,$N$9))</f>
        <v>C</v>
      </c>
    </row>
    <row r="1149" spans="2:12" x14ac:dyDescent="0.25">
      <c r="B1149" s="1">
        <v>1143</v>
      </c>
      <c r="C1149" t="s">
        <v>1143</v>
      </c>
      <c r="D1149" s="2">
        <v>7.5</v>
      </c>
      <c r="E1149" s="15">
        <v>12</v>
      </c>
      <c r="F1149" s="14">
        <f>inventory[[#This Row],[Unit Cost]]*inventory[[#This Row],['# Units]]</f>
        <v>90</v>
      </c>
      <c r="G1149" s="8">
        <f>_xlfn.RANK.EQ(inventory[[#This Row],[Total Cost]],inventory[Total Cost],0)</f>
        <v>1404</v>
      </c>
      <c r="H1149" s="8">
        <f>SUMIFS(inventory['# Units],inventory[Rank],"&lt;="&amp;inventory[[#This Row],['#]])</f>
        <v>30264</v>
      </c>
      <c r="I1149" s="9">
        <f>inventory[[#This Row],[c Units]]/MAX(inventory[c Units])</f>
        <v>0.36737964019519775</v>
      </c>
      <c r="J1149" s="10">
        <f>SUMIFS(inventory[Total Cost],inventory[Rank],"&lt;="&amp;inventory[[#This Row],['#]])</f>
        <v>2545261.4999999958</v>
      </c>
      <c r="K1149" s="9">
        <f>inventory[[#This Row],[c Cost]]/MAX(inventory[c Cost])</f>
        <v>0.96145360021902648</v>
      </c>
      <c r="L1149" s="11" t="str">
        <f>IF(inventory[[#This Row],[c Units %]]&lt;=$O$7,$N$7,IF(inventory[[#This Row],[c Units %]]&lt;=$O$8,$N$8,$N$9))</f>
        <v>C</v>
      </c>
    </row>
    <row r="1150" spans="2:12" x14ac:dyDescent="0.25">
      <c r="B1150" s="1">
        <v>1144</v>
      </c>
      <c r="C1150" t="s">
        <v>1144</v>
      </c>
      <c r="D1150" s="2">
        <v>8.4</v>
      </c>
      <c r="E1150" s="15">
        <v>33</v>
      </c>
      <c r="F1150" s="14">
        <f>inventory[[#This Row],[Unit Cost]]*inventory[[#This Row],['# Units]]</f>
        <v>277.2</v>
      </c>
      <c r="G1150" s="8">
        <f>_xlfn.RANK.EQ(inventory[[#This Row],[Total Cost]],inventory[Total Cost],0)</f>
        <v>891</v>
      </c>
      <c r="H1150" s="8">
        <f>SUMIFS(inventory['# Units],inventory[Rank],"&lt;="&amp;inventory[[#This Row],['#]])</f>
        <v>30282</v>
      </c>
      <c r="I1150" s="9">
        <f>inventory[[#This Row],[c Units]]/MAX(inventory[c Units])</f>
        <v>0.36759814513583722</v>
      </c>
      <c r="J1150" s="10">
        <f>SUMIFS(inventory[Total Cost],inventory[Rank],"&lt;="&amp;inventory[[#This Row],['#]])</f>
        <v>2545558.4999999958</v>
      </c>
      <c r="K1150" s="9">
        <f>inventory[[#This Row],[c Cost]]/MAX(inventory[c Cost])</f>
        <v>0.96156578975996954</v>
      </c>
      <c r="L1150" s="11" t="str">
        <f>IF(inventory[[#This Row],[c Units %]]&lt;=$O$7,$N$7,IF(inventory[[#This Row],[c Units %]]&lt;=$O$8,$N$8,$N$9))</f>
        <v>C</v>
      </c>
    </row>
    <row r="1151" spans="2:12" x14ac:dyDescent="0.25">
      <c r="B1151" s="1">
        <v>1145</v>
      </c>
      <c r="C1151" t="s">
        <v>1145</v>
      </c>
      <c r="D1151" s="2">
        <v>9.3000000000000007</v>
      </c>
      <c r="E1151" s="15">
        <v>5</v>
      </c>
      <c r="F1151" s="14">
        <f>inventory[[#This Row],[Unit Cost]]*inventory[[#This Row],['# Units]]</f>
        <v>46.5</v>
      </c>
      <c r="G1151" s="8">
        <f>_xlfn.RANK.EQ(inventory[[#This Row],[Total Cost]],inventory[Total Cost],0)</f>
        <v>1902</v>
      </c>
      <c r="H1151" s="8">
        <f>SUMIFS(inventory['# Units],inventory[Rank],"&lt;="&amp;inventory[[#This Row],['#]])</f>
        <v>30282</v>
      </c>
      <c r="I1151" s="9">
        <f>inventory[[#This Row],[c Units]]/MAX(inventory[c Units])</f>
        <v>0.36759814513583722</v>
      </c>
      <c r="J1151" s="10">
        <f>SUMIFS(inventory[Total Cost],inventory[Rank],"&lt;="&amp;inventory[[#This Row],['#]])</f>
        <v>2545558.4999999958</v>
      </c>
      <c r="K1151" s="9">
        <f>inventory[[#This Row],[c Cost]]/MAX(inventory[c Cost])</f>
        <v>0.96156578975996954</v>
      </c>
      <c r="L1151" s="11" t="str">
        <f>IF(inventory[[#This Row],[c Units %]]&lt;=$O$7,$N$7,IF(inventory[[#This Row],[c Units %]]&lt;=$O$8,$N$8,$N$9))</f>
        <v>C</v>
      </c>
    </row>
    <row r="1152" spans="2:12" x14ac:dyDescent="0.25">
      <c r="B1152" s="1">
        <v>1146</v>
      </c>
      <c r="C1152" t="s">
        <v>1146</v>
      </c>
      <c r="D1152" s="2">
        <v>8.5</v>
      </c>
      <c r="E1152" s="15">
        <v>11</v>
      </c>
      <c r="F1152" s="14">
        <f>inventory[[#This Row],[Unit Cost]]*inventory[[#This Row],['# Units]]</f>
        <v>93.5</v>
      </c>
      <c r="G1152" s="8">
        <f>_xlfn.RANK.EQ(inventory[[#This Row],[Total Cost]],inventory[Total Cost],0)</f>
        <v>1386</v>
      </c>
      <c r="H1152" s="8">
        <f>SUMIFS(inventory['# Units],inventory[Rank],"&lt;="&amp;inventory[[#This Row],['#]])</f>
        <v>30289</v>
      </c>
      <c r="I1152" s="9">
        <f>inventory[[#This Row],[c Units]]/MAX(inventory[c Units])</f>
        <v>0.36768311927941927</v>
      </c>
      <c r="J1152" s="10">
        <f>SUMIFS(inventory[Total Cost],inventory[Rank],"&lt;="&amp;inventory[[#This Row],['#]])</f>
        <v>2545706.8999999957</v>
      </c>
      <c r="K1152" s="9">
        <f>inventory[[#This Row],[c Cost]]/MAX(inventory[c Cost])</f>
        <v>0.96162184675618478</v>
      </c>
      <c r="L1152" s="11" t="str">
        <f>IF(inventory[[#This Row],[c Units %]]&lt;=$O$7,$N$7,IF(inventory[[#This Row],[c Units %]]&lt;=$O$8,$N$8,$N$9))</f>
        <v>C</v>
      </c>
    </row>
    <row r="1153" spans="2:12" x14ac:dyDescent="0.25">
      <c r="B1153" s="1">
        <v>1147</v>
      </c>
      <c r="C1153" t="s">
        <v>1147</v>
      </c>
      <c r="D1153" s="2">
        <v>8.5</v>
      </c>
      <c r="E1153" s="15">
        <v>17</v>
      </c>
      <c r="F1153" s="14">
        <f>inventory[[#This Row],[Unit Cost]]*inventory[[#This Row],['# Units]]</f>
        <v>144.5</v>
      </c>
      <c r="G1153" s="8">
        <f>_xlfn.RANK.EQ(inventory[[#This Row],[Total Cost]],inventory[Total Cost],0)</f>
        <v>1156</v>
      </c>
      <c r="H1153" s="8">
        <f>SUMIFS(inventory['# Units],inventory[Rank],"&lt;="&amp;inventory[[#This Row],['#]])</f>
        <v>30297</v>
      </c>
      <c r="I1153" s="9">
        <f>inventory[[#This Row],[c Units]]/MAX(inventory[c Units])</f>
        <v>0.36778023258637016</v>
      </c>
      <c r="J1153" s="10">
        <f>SUMIFS(inventory[Total Cost],inventory[Rank],"&lt;="&amp;inventory[[#This Row],['#]])</f>
        <v>2546002.8999999957</v>
      </c>
      <c r="K1153" s="9">
        <f>inventory[[#This Row],[c Cost]]/MAX(inventory[c Cost])</f>
        <v>0.96173365855456572</v>
      </c>
      <c r="L1153" s="11" t="str">
        <f>IF(inventory[[#This Row],[c Units %]]&lt;=$O$7,$N$7,IF(inventory[[#This Row],[c Units %]]&lt;=$O$8,$N$8,$N$9))</f>
        <v>C</v>
      </c>
    </row>
    <row r="1154" spans="2:12" x14ac:dyDescent="0.25">
      <c r="B1154" s="1">
        <v>1148</v>
      </c>
      <c r="C1154" t="s">
        <v>1148</v>
      </c>
      <c r="D1154" s="2">
        <v>9.5</v>
      </c>
      <c r="E1154" s="15">
        <v>2</v>
      </c>
      <c r="F1154" s="14">
        <f>inventory[[#This Row],[Unit Cost]]*inventory[[#This Row],['# Units]]</f>
        <v>19</v>
      </c>
      <c r="G1154" s="8">
        <f>_xlfn.RANK.EQ(inventory[[#This Row],[Total Cost]],inventory[Total Cost],0)</f>
        <v>2748</v>
      </c>
      <c r="H1154" s="8">
        <f>SUMIFS(inventory['# Units],inventory[Rank],"&lt;="&amp;inventory[[#This Row],['#]])</f>
        <v>30297</v>
      </c>
      <c r="I1154" s="9">
        <f>inventory[[#This Row],[c Units]]/MAX(inventory[c Units])</f>
        <v>0.36778023258637016</v>
      </c>
      <c r="J1154" s="10">
        <f>SUMIFS(inventory[Total Cost],inventory[Rank],"&lt;="&amp;inventory[[#This Row],['#]])</f>
        <v>2546002.8999999957</v>
      </c>
      <c r="K1154" s="9">
        <f>inventory[[#This Row],[c Cost]]/MAX(inventory[c Cost])</f>
        <v>0.96173365855456572</v>
      </c>
      <c r="L1154" s="11" t="str">
        <f>IF(inventory[[#This Row],[c Units %]]&lt;=$O$7,$N$7,IF(inventory[[#This Row],[c Units %]]&lt;=$O$8,$N$8,$N$9))</f>
        <v>C</v>
      </c>
    </row>
    <row r="1155" spans="2:12" x14ac:dyDescent="0.25">
      <c r="B1155" s="1">
        <v>1149</v>
      </c>
      <c r="C1155" t="s">
        <v>1149</v>
      </c>
      <c r="D1155" s="2">
        <v>8.1999999999999993</v>
      </c>
      <c r="E1155" s="15">
        <v>7</v>
      </c>
      <c r="F1155" s="14">
        <f>inventory[[#This Row],[Unit Cost]]*inventory[[#This Row],['# Units]]</f>
        <v>57.399999999999991</v>
      </c>
      <c r="G1155" s="8">
        <f>_xlfn.RANK.EQ(inventory[[#This Row],[Total Cost]],inventory[Total Cost],0)</f>
        <v>1725</v>
      </c>
      <c r="H1155" s="8">
        <f>SUMIFS(inventory['# Units],inventory[Rank],"&lt;="&amp;inventory[[#This Row],['#]])</f>
        <v>30317</v>
      </c>
      <c r="I1155" s="9">
        <f>inventory[[#This Row],[c Units]]/MAX(inventory[c Units])</f>
        <v>0.36802301585374736</v>
      </c>
      <c r="J1155" s="10">
        <f>SUMIFS(inventory[Total Cost],inventory[Rank],"&lt;="&amp;inventory[[#This Row],['#]])</f>
        <v>2546298.6999999955</v>
      </c>
      <c r="K1155" s="9">
        <f>inventory[[#This Row],[c Cost]]/MAX(inventory[c Cost])</f>
        <v>0.96184539480443421</v>
      </c>
      <c r="L1155" s="11" t="str">
        <f>IF(inventory[[#This Row],[c Units %]]&lt;=$O$7,$N$7,IF(inventory[[#This Row],[c Units %]]&lt;=$O$8,$N$8,$N$9))</f>
        <v>C</v>
      </c>
    </row>
    <row r="1156" spans="2:12" x14ac:dyDescent="0.25">
      <c r="B1156" s="1">
        <v>1150</v>
      </c>
      <c r="C1156" t="s">
        <v>1150</v>
      </c>
      <c r="D1156" s="2">
        <v>8.5</v>
      </c>
      <c r="E1156" s="15">
        <v>50</v>
      </c>
      <c r="F1156" s="14">
        <f>inventory[[#This Row],[Unit Cost]]*inventory[[#This Row],['# Units]]</f>
        <v>425</v>
      </c>
      <c r="G1156" s="8">
        <f>_xlfn.RANK.EQ(inventory[[#This Row],[Total Cost]],inventory[Total Cost],0)</f>
        <v>715</v>
      </c>
      <c r="H1156" s="8">
        <f>SUMIFS(inventory['# Units],inventory[Rank],"&lt;="&amp;inventory[[#This Row],['#]])</f>
        <v>30317</v>
      </c>
      <c r="I1156" s="9">
        <f>inventory[[#This Row],[c Units]]/MAX(inventory[c Units])</f>
        <v>0.36802301585374736</v>
      </c>
      <c r="J1156" s="10">
        <f>SUMIFS(inventory[Total Cost],inventory[Rank],"&lt;="&amp;inventory[[#This Row],['#]])</f>
        <v>2546298.6999999955</v>
      </c>
      <c r="K1156" s="9">
        <f>inventory[[#This Row],[c Cost]]/MAX(inventory[c Cost])</f>
        <v>0.96184539480443421</v>
      </c>
      <c r="L1156" s="11" t="str">
        <f>IF(inventory[[#This Row],[c Units %]]&lt;=$O$7,$N$7,IF(inventory[[#This Row],[c Units %]]&lt;=$O$8,$N$8,$N$9))</f>
        <v>C</v>
      </c>
    </row>
    <row r="1157" spans="2:12" x14ac:dyDescent="0.25">
      <c r="B1157" s="1">
        <v>1151</v>
      </c>
      <c r="C1157" t="s">
        <v>1151</v>
      </c>
      <c r="D1157" s="2">
        <v>9.4</v>
      </c>
      <c r="E1157" s="15">
        <v>9</v>
      </c>
      <c r="F1157" s="14">
        <f>inventory[[#This Row],[Unit Cost]]*inventory[[#This Row],['# Units]]</f>
        <v>84.600000000000009</v>
      </c>
      <c r="G1157" s="8">
        <f>_xlfn.RANK.EQ(inventory[[#This Row],[Total Cost]],inventory[Total Cost],0)</f>
        <v>1453</v>
      </c>
      <c r="H1157" s="8">
        <f>SUMIFS(inventory['# Units],inventory[Rank],"&lt;="&amp;inventory[[#This Row],['#]])</f>
        <v>30357</v>
      </c>
      <c r="I1157" s="9">
        <f>inventory[[#This Row],[c Units]]/MAX(inventory[c Units])</f>
        <v>0.36850858238850176</v>
      </c>
      <c r="J1157" s="10">
        <f>SUMIFS(inventory[Total Cost],inventory[Rank],"&lt;="&amp;inventory[[#This Row],['#]])</f>
        <v>2546741.4999999958</v>
      </c>
      <c r="K1157" s="9">
        <f>inventory[[#This Row],[c Cost]]/MAX(inventory[c Cost])</f>
        <v>0.96201265921093126</v>
      </c>
      <c r="L1157" s="11" t="str">
        <f>IF(inventory[[#This Row],[c Units %]]&lt;=$O$7,$N$7,IF(inventory[[#This Row],[c Units %]]&lt;=$O$8,$N$8,$N$9))</f>
        <v>C</v>
      </c>
    </row>
    <row r="1158" spans="2:12" x14ac:dyDescent="0.25">
      <c r="B1158" s="1">
        <v>1152</v>
      </c>
      <c r="C1158" t="s">
        <v>1152</v>
      </c>
      <c r="D1158" s="2">
        <v>8.6999999999999993</v>
      </c>
      <c r="E1158" s="15">
        <v>17</v>
      </c>
      <c r="F1158" s="14">
        <f>inventory[[#This Row],[Unit Cost]]*inventory[[#This Row],['# Units]]</f>
        <v>147.89999999999998</v>
      </c>
      <c r="G1158" s="8">
        <f>_xlfn.RANK.EQ(inventory[[#This Row],[Total Cost]],inventory[Total Cost],0)</f>
        <v>1149</v>
      </c>
      <c r="H1158" s="8">
        <f>SUMIFS(inventory['# Units],inventory[Rank],"&lt;="&amp;inventory[[#This Row],['#]])</f>
        <v>30357</v>
      </c>
      <c r="I1158" s="9">
        <f>inventory[[#This Row],[c Units]]/MAX(inventory[c Units])</f>
        <v>0.36850858238850176</v>
      </c>
      <c r="J1158" s="10">
        <f>SUMIFS(inventory[Total Cost],inventory[Rank],"&lt;="&amp;inventory[[#This Row],['#]])</f>
        <v>2546741.4999999958</v>
      </c>
      <c r="K1158" s="9">
        <f>inventory[[#This Row],[c Cost]]/MAX(inventory[c Cost])</f>
        <v>0.96201265921093126</v>
      </c>
      <c r="L1158" s="11" t="str">
        <f>IF(inventory[[#This Row],[c Units %]]&lt;=$O$7,$N$7,IF(inventory[[#This Row],[c Units %]]&lt;=$O$8,$N$8,$N$9))</f>
        <v>C</v>
      </c>
    </row>
    <row r="1159" spans="2:12" x14ac:dyDescent="0.25">
      <c r="B1159" s="1">
        <v>1153</v>
      </c>
      <c r="C1159" t="s">
        <v>1153</v>
      </c>
      <c r="D1159" s="2">
        <v>8.3000000000000007</v>
      </c>
      <c r="E1159" s="15">
        <v>8</v>
      </c>
      <c r="F1159" s="14">
        <f>inventory[[#This Row],[Unit Cost]]*inventory[[#This Row],['# Units]]</f>
        <v>66.400000000000006</v>
      </c>
      <c r="G1159" s="8">
        <f>_xlfn.RANK.EQ(inventory[[#This Row],[Total Cost]],inventory[Total Cost],0)</f>
        <v>1613</v>
      </c>
      <c r="H1159" s="8">
        <f>SUMIFS(inventory['# Units],inventory[Rank],"&lt;="&amp;inventory[[#This Row],['#]])</f>
        <v>30357</v>
      </c>
      <c r="I1159" s="9">
        <f>inventory[[#This Row],[c Units]]/MAX(inventory[c Units])</f>
        <v>0.36850858238850176</v>
      </c>
      <c r="J1159" s="10">
        <f>SUMIFS(inventory[Total Cost],inventory[Rank],"&lt;="&amp;inventory[[#This Row],['#]])</f>
        <v>2546741.4999999958</v>
      </c>
      <c r="K1159" s="9">
        <f>inventory[[#This Row],[c Cost]]/MAX(inventory[c Cost])</f>
        <v>0.96201265921093126</v>
      </c>
      <c r="L1159" s="11" t="str">
        <f>IF(inventory[[#This Row],[c Units %]]&lt;=$O$7,$N$7,IF(inventory[[#This Row],[c Units %]]&lt;=$O$8,$N$8,$N$9))</f>
        <v>C</v>
      </c>
    </row>
    <row r="1160" spans="2:12" x14ac:dyDescent="0.25">
      <c r="B1160" s="1">
        <v>1154</v>
      </c>
      <c r="C1160" t="s">
        <v>1154</v>
      </c>
      <c r="D1160" s="2">
        <v>8.1</v>
      </c>
      <c r="E1160" s="15">
        <v>9</v>
      </c>
      <c r="F1160" s="14">
        <f>inventory[[#This Row],[Unit Cost]]*inventory[[#This Row],['# Units]]</f>
        <v>72.899999999999991</v>
      </c>
      <c r="G1160" s="8">
        <f>_xlfn.RANK.EQ(inventory[[#This Row],[Total Cost]],inventory[Total Cost],0)</f>
        <v>1543</v>
      </c>
      <c r="H1160" s="8">
        <f>SUMIFS(inventory['# Units],inventory[Rank],"&lt;="&amp;inventory[[#This Row],['#]])</f>
        <v>30371</v>
      </c>
      <c r="I1160" s="9">
        <f>inventory[[#This Row],[c Units]]/MAX(inventory[c Units])</f>
        <v>0.36867853067566581</v>
      </c>
      <c r="J1160" s="10">
        <f>SUMIFS(inventory[Total Cost],inventory[Rank],"&lt;="&amp;inventory[[#This Row],['#]])</f>
        <v>2546888.4999999958</v>
      </c>
      <c r="K1160" s="9">
        <f>inventory[[#This Row],[c Cost]]/MAX(inventory[c Cost])</f>
        <v>0.96206818736755961</v>
      </c>
      <c r="L1160" s="11" t="str">
        <f>IF(inventory[[#This Row],[c Units %]]&lt;=$O$7,$N$7,IF(inventory[[#This Row],[c Units %]]&lt;=$O$8,$N$8,$N$9))</f>
        <v>C</v>
      </c>
    </row>
    <row r="1161" spans="2:12" x14ac:dyDescent="0.25">
      <c r="B1161" s="1">
        <v>1155</v>
      </c>
      <c r="C1161" t="s">
        <v>1155</v>
      </c>
      <c r="D1161" s="2">
        <v>6.7</v>
      </c>
      <c r="E1161" s="15">
        <v>15</v>
      </c>
      <c r="F1161" s="14">
        <f>inventory[[#This Row],[Unit Cost]]*inventory[[#This Row],['# Units]]</f>
        <v>100.5</v>
      </c>
      <c r="G1161" s="8">
        <f>_xlfn.RANK.EQ(inventory[[#This Row],[Total Cost]],inventory[Total Cost],0)</f>
        <v>1347</v>
      </c>
      <c r="H1161" s="8">
        <f>SUMIFS(inventory['# Units],inventory[Rank],"&lt;="&amp;inventory[[#This Row],['#]])</f>
        <v>30380</v>
      </c>
      <c r="I1161" s="9">
        <f>inventory[[#This Row],[c Units]]/MAX(inventory[c Units])</f>
        <v>0.36878778314598559</v>
      </c>
      <c r="J1161" s="10">
        <f>SUMIFS(inventory[Total Cost],inventory[Rank],"&lt;="&amp;inventory[[#This Row],['#]])</f>
        <v>2547034.2999999956</v>
      </c>
      <c r="K1161" s="9">
        <f>inventory[[#This Row],[c Cost]]/MAX(inventory[c Cost])</f>
        <v>0.9621232622331134</v>
      </c>
      <c r="L1161" s="11" t="str">
        <f>IF(inventory[[#This Row],[c Units %]]&lt;=$O$7,$N$7,IF(inventory[[#This Row],[c Units %]]&lt;=$O$8,$N$8,$N$9))</f>
        <v>C</v>
      </c>
    </row>
    <row r="1162" spans="2:12" x14ac:dyDescent="0.25">
      <c r="B1162" s="1">
        <v>1156</v>
      </c>
      <c r="C1162" t="s">
        <v>1156</v>
      </c>
      <c r="D1162" s="2">
        <v>5.7</v>
      </c>
      <c r="E1162" s="15">
        <v>23</v>
      </c>
      <c r="F1162" s="14">
        <f>inventory[[#This Row],[Unit Cost]]*inventory[[#This Row],['# Units]]</f>
        <v>131.1</v>
      </c>
      <c r="G1162" s="8">
        <f>_xlfn.RANK.EQ(inventory[[#This Row],[Total Cost]],inventory[Total Cost],0)</f>
        <v>1199</v>
      </c>
      <c r="H1162" s="8">
        <f>SUMIFS(inventory['# Units],inventory[Rank],"&lt;="&amp;inventory[[#This Row],['#]])</f>
        <v>30414</v>
      </c>
      <c r="I1162" s="9">
        <f>inventory[[#This Row],[c Units]]/MAX(inventory[c Units])</f>
        <v>0.36920051470052684</v>
      </c>
      <c r="J1162" s="10">
        <f>SUMIFS(inventory[Total Cost],inventory[Rank],"&lt;="&amp;inventory[[#This Row],['#]])</f>
        <v>2547323.2999999956</v>
      </c>
      <c r="K1162" s="9">
        <f>inventory[[#This Row],[c Cost]]/MAX(inventory[c Cost])</f>
        <v>0.96223242983355972</v>
      </c>
      <c r="L1162" s="11" t="str">
        <f>IF(inventory[[#This Row],[c Units %]]&lt;=$O$7,$N$7,IF(inventory[[#This Row],[c Units %]]&lt;=$O$8,$N$8,$N$9))</f>
        <v>C</v>
      </c>
    </row>
    <row r="1163" spans="2:12" x14ac:dyDescent="0.25">
      <c r="B1163" s="1">
        <v>1157</v>
      </c>
      <c r="C1163" t="s">
        <v>1157</v>
      </c>
      <c r="D1163" s="2">
        <v>8.9</v>
      </c>
      <c r="E1163" s="15">
        <v>38</v>
      </c>
      <c r="F1163" s="14">
        <f>inventory[[#This Row],[Unit Cost]]*inventory[[#This Row],['# Units]]</f>
        <v>338.2</v>
      </c>
      <c r="G1163" s="8">
        <f>_xlfn.RANK.EQ(inventory[[#This Row],[Total Cost]],inventory[Total Cost],0)</f>
        <v>806</v>
      </c>
      <c r="H1163" s="8">
        <f>SUMIFS(inventory['# Units],inventory[Rank],"&lt;="&amp;inventory[[#This Row],['#]])</f>
        <v>30414</v>
      </c>
      <c r="I1163" s="9">
        <f>inventory[[#This Row],[c Units]]/MAX(inventory[c Units])</f>
        <v>0.36920051470052684</v>
      </c>
      <c r="J1163" s="10">
        <f>SUMIFS(inventory[Total Cost],inventory[Rank],"&lt;="&amp;inventory[[#This Row],['#]])</f>
        <v>2547323.2999999956</v>
      </c>
      <c r="K1163" s="9">
        <f>inventory[[#This Row],[c Cost]]/MAX(inventory[c Cost])</f>
        <v>0.96223242983355972</v>
      </c>
      <c r="L1163" s="11" t="str">
        <f>IF(inventory[[#This Row],[c Units %]]&lt;=$O$7,$N$7,IF(inventory[[#This Row],[c Units %]]&lt;=$O$8,$N$8,$N$9))</f>
        <v>C</v>
      </c>
    </row>
    <row r="1164" spans="2:12" x14ac:dyDescent="0.25">
      <c r="B1164" s="1">
        <v>1158</v>
      </c>
      <c r="C1164" t="s">
        <v>1158</v>
      </c>
      <c r="D1164" s="2">
        <v>8.9</v>
      </c>
      <c r="E1164" s="15">
        <v>24</v>
      </c>
      <c r="F1164" s="14">
        <f>inventory[[#This Row],[Unit Cost]]*inventory[[#This Row],['# Units]]</f>
        <v>213.60000000000002</v>
      </c>
      <c r="G1164" s="8">
        <f>_xlfn.RANK.EQ(inventory[[#This Row],[Total Cost]],inventory[Total Cost],0)</f>
        <v>1003</v>
      </c>
      <c r="H1164" s="8">
        <f>SUMIFS(inventory['# Units],inventory[Rank],"&lt;="&amp;inventory[[#This Row],['#]])</f>
        <v>30417</v>
      </c>
      <c r="I1164" s="9">
        <f>inventory[[#This Row],[c Units]]/MAX(inventory[c Units])</f>
        <v>0.36923693219063342</v>
      </c>
      <c r="J1164" s="10">
        <f>SUMIFS(inventory[Total Cost],inventory[Rank],"&lt;="&amp;inventory[[#This Row],['#]])</f>
        <v>2547467.5999999954</v>
      </c>
      <c r="K1164" s="9">
        <f>inventory[[#This Row],[c Cost]]/MAX(inventory[c Cost])</f>
        <v>0.96228693808527033</v>
      </c>
      <c r="L1164" s="11" t="str">
        <f>IF(inventory[[#This Row],[c Units %]]&lt;=$O$7,$N$7,IF(inventory[[#This Row],[c Units %]]&lt;=$O$8,$N$8,$N$9))</f>
        <v>C</v>
      </c>
    </row>
    <row r="1165" spans="2:12" x14ac:dyDescent="0.25">
      <c r="B1165" s="1">
        <v>1159</v>
      </c>
      <c r="C1165" t="s">
        <v>1159</v>
      </c>
      <c r="D1165" s="2">
        <v>6.2</v>
      </c>
      <c r="E1165" s="15">
        <v>22</v>
      </c>
      <c r="F1165" s="14">
        <f>inventory[[#This Row],[Unit Cost]]*inventory[[#This Row],['# Units]]</f>
        <v>136.4</v>
      </c>
      <c r="G1165" s="8">
        <f>_xlfn.RANK.EQ(inventory[[#This Row],[Total Cost]],inventory[Total Cost],0)</f>
        <v>1183</v>
      </c>
      <c r="H1165" s="8">
        <f>SUMIFS(inventory['# Units],inventory[Rank],"&lt;="&amp;inventory[[#This Row],['#]])</f>
        <v>30543</v>
      </c>
      <c r="I1165" s="9">
        <f>inventory[[#This Row],[c Units]]/MAX(inventory[c Units])</f>
        <v>0.37076646677510988</v>
      </c>
      <c r="J1165" s="10">
        <f>SUMIFS(inventory[Total Cost],inventory[Rank],"&lt;="&amp;inventory[[#This Row],['#]])</f>
        <v>2548331.5999999954</v>
      </c>
      <c r="K1165" s="9">
        <f>inventory[[#This Row],[c Cost]]/MAX(inventory[c Cost])</f>
        <v>0.96261330765892295</v>
      </c>
      <c r="L1165" s="11" t="str">
        <f>IF(inventory[[#This Row],[c Units %]]&lt;=$O$7,$N$7,IF(inventory[[#This Row],[c Units %]]&lt;=$O$8,$N$8,$N$9))</f>
        <v>C</v>
      </c>
    </row>
    <row r="1166" spans="2:12" x14ac:dyDescent="0.25">
      <c r="B1166" s="1">
        <v>1160</v>
      </c>
      <c r="C1166" t="s">
        <v>1160</v>
      </c>
      <c r="D1166" s="2">
        <v>8</v>
      </c>
      <c r="E1166" s="15">
        <v>41</v>
      </c>
      <c r="F1166" s="14">
        <f>inventory[[#This Row],[Unit Cost]]*inventory[[#This Row],['# Units]]</f>
        <v>328</v>
      </c>
      <c r="G1166" s="8">
        <f>_xlfn.RANK.EQ(inventory[[#This Row],[Total Cost]],inventory[Total Cost],0)</f>
        <v>823</v>
      </c>
      <c r="H1166" s="8">
        <f>SUMIFS(inventory['# Units],inventory[Rank],"&lt;="&amp;inventory[[#This Row],['#]])</f>
        <v>30543</v>
      </c>
      <c r="I1166" s="9">
        <f>inventory[[#This Row],[c Units]]/MAX(inventory[c Units])</f>
        <v>0.37076646677510988</v>
      </c>
      <c r="J1166" s="10">
        <f>SUMIFS(inventory[Total Cost],inventory[Rank],"&lt;="&amp;inventory[[#This Row],['#]])</f>
        <v>2548331.5999999954</v>
      </c>
      <c r="K1166" s="9">
        <f>inventory[[#This Row],[c Cost]]/MAX(inventory[c Cost])</f>
        <v>0.96261330765892295</v>
      </c>
      <c r="L1166" s="11" t="str">
        <f>IF(inventory[[#This Row],[c Units %]]&lt;=$O$7,$N$7,IF(inventory[[#This Row],[c Units %]]&lt;=$O$8,$N$8,$N$9))</f>
        <v>C</v>
      </c>
    </row>
    <row r="1167" spans="2:12" x14ac:dyDescent="0.25">
      <c r="B1167" s="1">
        <v>1161</v>
      </c>
      <c r="C1167" t="s">
        <v>1161</v>
      </c>
      <c r="D1167" s="2">
        <v>8.9</v>
      </c>
      <c r="E1167" s="15">
        <v>52</v>
      </c>
      <c r="F1167" s="14">
        <f>inventory[[#This Row],[Unit Cost]]*inventory[[#This Row],['# Units]]</f>
        <v>462.8</v>
      </c>
      <c r="G1167" s="8">
        <f>_xlfn.RANK.EQ(inventory[[#This Row],[Total Cost]],inventory[Total Cost],0)</f>
        <v>682</v>
      </c>
      <c r="H1167" s="8">
        <f>SUMIFS(inventory['# Units],inventory[Rank],"&lt;="&amp;inventory[[#This Row],['#]])</f>
        <v>30543</v>
      </c>
      <c r="I1167" s="9">
        <f>inventory[[#This Row],[c Units]]/MAX(inventory[c Units])</f>
        <v>0.37076646677510988</v>
      </c>
      <c r="J1167" s="10">
        <f>SUMIFS(inventory[Total Cost],inventory[Rank],"&lt;="&amp;inventory[[#This Row],['#]])</f>
        <v>2548331.5999999954</v>
      </c>
      <c r="K1167" s="9">
        <f>inventory[[#This Row],[c Cost]]/MAX(inventory[c Cost])</f>
        <v>0.96261330765892295</v>
      </c>
      <c r="L1167" s="11" t="str">
        <f>IF(inventory[[#This Row],[c Units %]]&lt;=$O$7,$N$7,IF(inventory[[#This Row],[c Units %]]&lt;=$O$8,$N$8,$N$9))</f>
        <v>C</v>
      </c>
    </row>
    <row r="1168" spans="2:12" x14ac:dyDescent="0.25">
      <c r="B1168" s="1">
        <v>1162</v>
      </c>
      <c r="C1168" t="s">
        <v>1162</v>
      </c>
      <c r="D1168" s="2">
        <v>7</v>
      </c>
      <c r="E1168" s="15">
        <v>11</v>
      </c>
      <c r="F1168" s="14">
        <f>inventory[[#This Row],[Unit Cost]]*inventory[[#This Row],['# Units]]</f>
        <v>77</v>
      </c>
      <c r="G1168" s="8">
        <f>_xlfn.RANK.EQ(inventory[[#This Row],[Total Cost]],inventory[Total Cost],0)</f>
        <v>1509</v>
      </c>
      <c r="H1168" s="8">
        <f>SUMIFS(inventory['# Units],inventory[Rank],"&lt;="&amp;inventory[[#This Row],['#]])</f>
        <v>30543</v>
      </c>
      <c r="I1168" s="9">
        <f>inventory[[#This Row],[c Units]]/MAX(inventory[c Units])</f>
        <v>0.37076646677510988</v>
      </c>
      <c r="J1168" s="10">
        <f>SUMIFS(inventory[Total Cost],inventory[Rank],"&lt;="&amp;inventory[[#This Row],['#]])</f>
        <v>2548331.5999999954</v>
      </c>
      <c r="K1168" s="9">
        <f>inventory[[#This Row],[c Cost]]/MAX(inventory[c Cost])</f>
        <v>0.96261330765892295</v>
      </c>
      <c r="L1168" s="11" t="str">
        <f>IF(inventory[[#This Row],[c Units %]]&lt;=$O$7,$N$7,IF(inventory[[#This Row],[c Units %]]&lt;=$O$8,$N$8,$N$9))</f>
        <v>C</v>
      </c>
    </row>
    <row r="1169" spans="2:12" x14ac:dyDescent="0.25">
      <c r="B1169" s="1">
        <v>1163</v>
      </c>
      <c r="C1169" t="s">
        <v>1163</v>
      </c>
      <c r="D1169" s="2">
        <v>8.6999999999999993</v>
      </c>
      <c r="E1169" s="15">
        <v>14</v>
      </c>
      <c r="F1169" s="14">
        <f>inventory[[#This Row],[Unit Cost]]*inventory[[#This Row],['# Units]]</f>
        <v>121.79999999999998</v>
      </c>
      <c r="G1169" s="8">
        <f>_xlfn.RANK.EQ(inventory[[#This Row],[Total Cost]],inventory[Total Cost],0)</f>
        <v>1242</v>
      </c>
      <c r="H1169" s="8">
        <f>SUMIFS(inventory['# Units],inventory[Rank],"&lt;="&amp;inventory[[#This Row],['#]])</f>
        <v>30543</v>
      </c>
      <c r="I1169" s="9">
        <f>inventory[[#This Row],[c Units]]/MAX(inventory[c Units])</f>
        <v>0.37076646677510988</v>
      </c>
      <c r="J1169" s="10">
        <f>SUMIFS(inventory[Total Cost],inventory[Rank],"&lt;="&amp;inventory[[#This Row],['#]])</f>
        <v>2548331.5999999954</v>
      </c>
      <c r="K1169" s="9">
        <f>inventory[[#This Row],[c Cost]]/MAX(inventory[c Cost])</f>
        <v>0.96261330765892295</v>
      </c>
      <c r="L1169" s="11" t="str">
        <f>IF(inventory[[#This Row],[c Units %]]&lt;=$O$7,$N$7,IF(inventory[[#This Row],[c Units %]]&lt;=$O$8,$N$8,$N$9))</f>
        <v>C</v>
      </c>
    </row>
    <row r="1170" spans="2:12" x14ac:dyDescent="0.25">
      <c r="B1170" s="1">
        <v>1164</v>
      </c>
      <c r="C1170" t="s">
        <v>1164</v>
      </c>
      <c r="D1170" s="2">
        <v>6.4</v>
      </c>
      <c r="E1170" s="15">
        <v>26</v>
      </c>
      <c r="F1170" s="14">
        <f>inventory[[#This Row],[Unit Cost]]*inventory[[#This Row],['# Units]]</f>
        <v>166.4</v>
      </c>
      <c r="G1170" s="8">
        <f>_xlfn.RANK.EQ(inventory[[#This Row],[Total Cost]],inventory[Total Cost],0)</f>
        <v>1098</v>
      </c>
      <c r="H1170" s="8">
        <f>SUMIFS(inventory['# Units],inventory[Rank],"&lt;="&amp;inventory[[#This Row],['#]])</f>
        <v>30543</v>
      </c>
      <c r="I1170" s="9">
        <f>inventory[[#This Row],[c Units]]/MAX(inventory[c Units])</f>
        <v>0.37076646677510988</v>
      </c>
      <c r="J1170" s="10">
        <f>SUMIFS(inventory[Total Cost],inventory[Rank],"&lt;="&amp;inventory[[#This Row],['#]])</f>
        <v>2548331.5999999954</v>
      </c>
      <c r="K1170" s="9">
        <f>inventory[[#This Row],[c Cost]]/MAX(inventory[c Cost])</f>
        <v>0.96261330765892295</v>
      </c>
      <c r="L1170" s="11" t="str">
        <f>IF(inventory[[#This Row],[c Units %]]&lt;=$O$7,$N$7,IF(inventory[[#This Row],[c Units %]]&lt;=$O$8,$N$8,$N$9))</f>
        <v>C</v>
      </c>
    </row>
    <row r="1171" spans="2:12" x14ac:dyDescent="0.25">
      <c r="B1171" s="1">
        <v>1165</v>
      </c>
      <c r="C1171" t="s">
        <v>1165</v>
      </c>
      <c r="D1171" s="2">
        <v>8.6</v>
      </c>
      <c r="E1171" s="15">
        <v>34</v>
      </c>
      <c r="F1171" s="14">
        <f>inventory[[#This Row],[Unit Cost]]*inventory[[#This Row],['# Units]]</f>
        <v>292.39999999999998</v>
      </c>
      <c r="G1171" s="8">
        <f>_xlfn.RANK.EQ(inventory[[#This Row],[Total Cost]],inventory[Total Cost],0)</f>
        <v>873</v>
      </c>
      <c r="H1171" s="8">
        <f>SUMIFS(inventory['# Units],inventory[Rank],"&lt;="&amp;inventory[[#This Row],['#]])</f>
        <v>30546</v>
      </c>
      <c r="I1171" s="9">
        <f>inventory[[#This Row],[c Units]]/MAX(inventory[c Units])</f>
        <v>0.37080288426521646</v>
      </c>
      <c r="J1171" s="10">
        <f>SUMIFS(inventory[Total Cost],inventory[Rank],"&lt;="&amp;inventory[[#This Row],['#]])</f>
        <v>2548475.2999999956</v>
      </c>
      <c r="K1171" s="9">
        <f>inventory[[#This Row],[c Cost]]/MAX(inventory[c Cost])</f>
        <v>0.96266758926509644</v>
      </c>
      <c r="L1171" s="11" t="str">
        <f>IF(inventory[[#This Row],[c Units %]]&lt;=$O$7,$N$7,IF(inventory[[#This Row],[c Units %]]&lt;=$O$8,$N$8,$N$9))</f>
        <v>C</v>
      </c>
    </row>
    <row r="1172" spans="2:12" x14ac:dyDescent="0.25">
      <c r="B1172" s="1">
        <v>1166</v>
      </c>
      <c r="C1172" t="s">
        <v>1166</v>
      </c>
      <c r="D1172" s="2">
        <v>0.1</v>
      </c>
      <c r="E1172" s="15">
        <v>6</v>
      </c>
      <c r="F1172" s="14">
        <f>inventory[[#This Row],[Unit Cost]]*inventory[[#This Row],['# Units]]</f>
        <v>0.60000000000000009</v>
      </c>
      <c r="G1172" s="8">
        <f>_xlfn.RANK.EQ(inventory[[#This Row],[Total Cost]],inventory[Total Cost],0)</f>
        <v>4582</v>
      </c>
      <c r="H1172" s="8">
        <f>SUMIFS(inventory['# Units],inventory[Rank],"&lt;="&amp;inventory[[#This Row],['#]])</f>
        <v>30581</v>
      </c>
      <c r="I1172" s="9">
        <f>inventory[[#This Row],[c Units]]/MAX(inventory[c Units])</f>
        <v>0.37122775498312655</v>
      </c>
      <c r="J1172" s="10">
        <f>SUMIFS(inventory[Total Cost],inventory[Rank],"&lt;="&amp;inventory[[#This Row],['#]])</f>
        <v>2548618.7999999956</v>
      </c>
      <c r="K1172" s="9">
        <f>inventory[[#This Row],[c Cost]]/MAX(inventory[c Cost])</f>
        <v>0.96272179532275748</v>
      </c>
      <c r="L1172" s="11" t="str">
        <f>IF(inventory[[#This Row],[c Units %]]&lt;=$O$7,$N$7,IF(inventory[[#This Row],[c Units %]]&lt;=$O$8,$N$8,$N$9))</f>
        <v>C</v>
      </c>
    </row>
    <row r="1173" spans="2:12" x14ac:dyDescent="0.25">
      <c r="B1173" s="1">
        <v>1167</v>
      </c>
      <c r="C1173" t="s">
        <v>1167</v>
      </c>
      <c r="D1173" s="2">
        <v>7.9</v>
      </c>
      <c r="E1173" s="15">
        <v>29</v>
      </c>
      <c r="F1173" s="14">
        <f>inventory[[#This Row],[Unit Cost]]*inventory[[#This Row],['# Units]]</f>
        <v>229.10000000000002</v>
      </c>
      <c r="G1173" s="8">
        <f>_xlfn.RANK.EQ(inventory[[#This Row],[Total Cost]],inventory[Total Cost],0)</f>
        <v>976</v>
      </c>
      <c r="H1173" s="8">
        <f>SUMIFS(inventory['# Units],inventory[Rank],"&lt;="&amp;inventory[[#This Row],['#]])</f>
        <v>30665</v>
      </c>
      <c r="I1173" s="9">
        <f>inventory[[#This Row],[c Units]]/MAX(inventory[c Units])</f>
        <v>0.37224744470611087</v>
      </c>
      <c r="J1173" s="10">
        <f>SUMIFS(inventory[Total Cost],inventory[Rank],"&lt;="&amp;inventory[[#This Row],['#]])</f>
        <v>2548761.5999999954</v>
      </c>
      <c r="K1173" s="9">
        <f>inventory[[#This Row],[c Cost]]/MAX(inventory[c Cost])</f>
        <v>0.96277573696062502</v>
      </c>
      <c r="L1173" s="11" t="str">
        <f>IF(inventory[[#This Row],[c Units %]]&lt;=$O$7,$N$7,IF(inventory[[#This Row],[c Units %]]&lt;=$O$8,$N$8,$N$9))</f>
        <v>C</v>
      </c>
    </row>
    <row r="1174" spans="2:12" x14ac:dyDescent="0.25">
      <c r="B1174" s="1">
        <v>1168</v>
      </c>
      <c r="C1174" t="s">
        <v>1168</v>
      </c>
      <c r="D1174" s="2">
        <v>9</v>
      </c>
      <c r="E1174" s="15">
        <v>122</v>
      </c>
      <c r="F1174" s="14">
        <f>inventory[[#This Row],[Unit Cost]]*inventory[[#This Row],['# Units]]</f>
        <v>1098</v>
      </c>
      <c r="G1174" s="8">
        <f>_xlfn.RANK.EQ(inventory[[#This Row],[Total Cost]],inventory[Total Cost],0)</f>
        <v>437</v>
      </c>
      <c r="H1174" s="8">
        <f>SUMIFS(inventory['# Units],inventory[Rank],"&lt;="&amp;inventory[[#This Row],['#]])</f>
        <v>30681</v>
      </c>
      <c r="I1174" s="9">
        <f>inventory[[#This Row],[c Units]]/MAX(inventory[c Units])</f>
        <v>0.3724416713200126</v>
      </c>
      <c r="J1174" s="10">
        <f>SUMIFS(inventory[Total Cost],inventory[Rank],"&lt;="&amp;inventory[[#This Row],['#]])</f>
        <v>2548903.9999999953</v>
      </c>
      <c r="K1174" s="9">
        <f>inventory[[#This Row],[c Cost]]/MAX(inventory[c Cost])</f>
        <v>0.96282952750146766</v>
      </c>
      <c r="L1174" s="11" t="str">
        <f>IF(inventory[[#This Row],[c Units %]]&lt;=$O$7,$N$7,IF(inventory[[#This Row],[c Units %]]&lt;=$O$8,$N$8,$N$9))</f>
        <v>C</v>
      </c>
    </row>
    <row r="1175" spans="2:12" x14ac:dyDescent="0.25">
      <c r="B1175" s="1">
        <v>1169</v>
      </c>
      <c r="C1175" t="s">
        <v>1169</v>
      </c>
      <c r="D1175" s="2">
        <v>8.8000000000000007</v>
      </c>
      <c r="E1175" s="15">
        <v>47</v>
      </c>
      <c r="F1175" s="14">
        <f>inventory[[#This Row],[Unit Cost]]*inventory[[#This Row],['# Units]]</f>
        <v>413.6</v>
      </c>
      <c r="G1175" s="8">
        <f>_xlfn.RANK.EQ(inventory[[#This Row],[Total Cost]],inventory[Total Cost],0)</f>
        <v>724</v>
      </c>
      <c r="H1175" s="8">
        <f>SUMIFS(inventory['# Units],inventory[Rank],"&lt;="&amp;inventory[[#This Row],['#]])</f>
        <v>30705</v>
      </c>
      <c r="I1175" s="9">
        <f>inventory[[#This Row],[c Units]]/MAX(inventory[c Units])</f>
        <v>0.37273301124086528</v>
      </c>
      <c r="J1175" s="10">
        <f>SUMIFS(inventory[Total Cost],inventory[Rank],"&lt;="&amp;inventory[[#This Row],['#]])</f>
        <v>2549045.5999999954</v>
      </c>
      <c r="K1175" s="9">
        <f>inventory[[#This Row],[c Cost]]/MAX(inventory[c Cost])</f>
        <v>0.96288301584826075</v>
      </c>
      <c r="L1175" s="11" t="str">
        <f>IF(inventory[[#This Row],[c Units %]]&lt;=$O$7,$N$7,IF(inventory[[#This Row],[c Units %]]&lt;=$O$8,$N$8,$N$9))</f>
        <v>C</v>
      </c>
    </row>
    <row r="1176" spans="2:12" x14ac:dyDescent="0.25">
      <c r="B1176" s="1">
        <v>1170</v>
      </c>
      <c r="C1176" t="s">
        <v>1170</v>
      </c>
      <c r="D1176" s="2">
        <v>8.1999999999999993</v>
      </c>
      <c r="E1176" s="15">
        <v>18</v>
      </c>
      <c r="F1176" s="14">
        <f>inventory[[#This Row],[Unit Cost]]*inventory[[#This Row],['# Units]]</f>
        <v>147.6</v>
      </c>
      <c r="G1176" s="8">
        <f>_xlfn.RANK.EQ(inventory[[#This Row],[Total Cost]],inventory[Total Cost],0)</f>
        <v>1151</v>
      </c>
      <c r="H1176" s="8">
        <f>SUMIFS(inventory['# Units],inventory[Rank],"&lt;="&amp;inventory[[#This Row],['#]])</f>
        <v>30720</v>
      </c>
      <c r="I1176" s="9">
        <f>inventory[[#This Row],[c Units]]/MAX(inventory[c Units])</f>
        <v>0.37291509869139816</v>
      </c>
      <c r="J1176" s="10">
        <f>SUMIFS(inventory[Total Cost],inventory[Rank],"&lt;="&amp;inventory[[#This Row],['#]])</f>
        <v>2549186.5999999954</v>
      </c>
      <c r="K1176" s="9">
        <f>inventory[[#This Row],[c Cost]]/MAX(inventory[c Cost])</f>
        <v>0.96293627754951661</v>
      </c>
      <c r="L1176" s="11" t="str">
        <f>IF(inventory[[#This Row],[c Units %]]&lt;=$O$7,$N$7,IF(inventory[[#This Row],[c Units %]]&lt;=$O$8,$N$8,$N$9))</f>
        <v>C</v>
      </c>
    </row>
    <row r="1177" spans="2:12" x14ac:dyDescent="0.25">
      <c r="B1177" s="1">
        <v>1171</v>
      </c>
      <c r="C1177" t="s">
        <v>1171</v>
      </c>
      <c r="D1177" s="2">
        <v>8.8000000000000007</v>
      </c>
      <c r="E1177" s="15">
        <v>18</v>
      </c>
      <c r="F1177" s="14">
        <f>inventory[[#This Row],[Unit Cost]]*inventory[[#This Row],['# Units]]</f>
        <v>158.4</v>
      </c>
      <c r="G1177" s="8">
        <f>_xlfn.RANK.EQ(inventory[[#This Row],[Total Cost]],inventory[Total Cost],0)</f>
        <v>1116</v>
      </c>
      <c r="H1177" s="8">
        <f>SUMIFS(inventory['# Units],inventory[Rank],"&lt;="&amp;inventory[[#This Row],['#]])</f>
        <v>30728</v>
      </c>
      <c r="I1177" s="9">
        <f>inventory[[#This Row],[c Units]]/MAX(inventory[c Units])</f>
        <v>0.37301221199834905</v>
      </c>
      <c r="J1177" s="10">
        <f>SUMIFS(inventory[Total Cost],inventory[Rank],"&lt;="&amp;inventory[[#This Row],['#]])</f>
        <v>2549327.3999999953</v>
      </c>
      <c r="K1177" s="9">
        <f>inventory[[#This Row],[c Cost]]/MAX(inventory[c Cost])</f>
        <v>0.96298946370225991</v>
      </c>
      <c r="L1177" s="11" t="str">
        <f>IF(inventory[[#This Row],[c Units %]]&lt;=$O$7,$N$7,IF(inventory[[#This Row],[c Units %]]&lt;=$O$8,$N$8,$N$9))</f>
        <v>C</v>
      </c>
    </row>
    <row r="1178" spans="2:12" x14ac:dyDescent="0.25">
      <c r="B1178" s="1">
        <v>1172</v>
      </c>
      <c r="C1178" t="s">
        <v>1172</v>
      </c>
      <c r="D1178" s="2">
        <v>7.9</v>
      </c>
      <c r="E1178" s="15">
        <v>7</v>
      </c>
      <c r="F1178" s="14">
        <f>inventory[[#This Row],[Unit Cost]]*inventory[[#This Row],['# Units]]</f>
        <v>55.300000000000004</v>
      </c>
      <c r="G1178" s="8">
        <f>_xlfn.RANK.EQ(inventory[[#This Row],[Total Cost]],inventory[Total Cost],0)</f>
        <v>1754</v>
      </c>
      <c r="H1178" s="8">
        <f>SUMIFS(inventory['# Units],inventory[Rank],"&lt;="&amp;inventory[[#This Row],['#]])</f>
        <v>30788</v>
      </c>
      <c r="I1178" s="9">
        <f>inventory[[#This Row],[c Units]]/MAX(inventory[c Units])</f>
        <v>0.37374056180048071</v>
      </c>
      <c r="J1178" s="10">
        <f>SUMIFS(inventory[Total Cost],inventory[Rank],"&lt;="&amp;inventory[[#This Row],['#]])</f>
        <v>2549607.3999999953</v>
      </c>
      <c r="K1178" s="9">
        <f>inventory[[#This Row],[c Cost]]/MAX(inventory[c Cost])</f>
        <v>0.96309523161964727</v>
      </c>
      <c r="L1178" s="11" t="str">
        <f>IF(inventory[[#This Row],[c Units %]]&lt;=$O$7,$N$7,IF(inventory[[#This Row],[c Units %]]&lt;=$O$8,$N$8,$N$9))</f>
        <v>C</v>
      </c>
    </row>
    <row r="1179" spans="2:12" x14ac:dyDescent="0.25">
      <c r="B1179" s="1">
        <v>1173</v>
      </c>
      <c r="C1179" t="s">
        <v>1173</v>
      </c>
      <c r="D1179" s="2">
        <v>8.5</v>
      </c>
      <c r="E1179" s="15">
        <v>21</v>
      </c>
      <c r="F1179" s="14">
        <f>inventory[[#This Row],[Unit Cost]]*inventory[[#This Row],['# Units]]</f>
        <v>178.5</v>
      </c>
      <c r="G1179" s="8">
        <f>_xlfn.RANK.EQ(inventory[[#This Row],[Total Cost]],inventory[Total Cost],0)</f>
        <v>1069</v>
      </c>
      <c r="H1179" s="8">
        <f>SUMIFS(inventory['# Units],inventory[Rank],"&lt;="&amp;inventory[[#This Row],['#]])</f>
        <v>30788</v>
      </c>
      <c r="I1179" s="9">
        <f>inventory[[#This Row],[c Units]]/MAX(inventory[c Units])</f>
        <v>0.37374056180048071</v>
      </c>
      <c r="J1179" s="10">
        <f>SUMIFS(inventory[Total Cost],inventory[Rank],"&lt;="&amp;inventory[[#This Row],['#]])</f>
        <v>2549607.3999999953</v>
      </c>
      <c r="K1179" s="9">
        <f>inventory[[#This Row],[c Cost]]/MAX(inventory[c Cost])</f>
        <v>0.96309523161964727</v>
      </c>
      <c r="L1179" s="11" t="str">
        <f>IF(inventory[[#This Row],[c Units %]]&lt;=$O$7,$N$7,IF(inventory[[#This Row],[c Units %]]&lt;=$O$8,$N$8,$N$9))</f>
        <v>C</v>
      </c>
    </row>
    <row r="1180" spans="2:12" x14ac:dyDescent="0.25">
      <c r="B1180" s="1">
        <v>1174</v>
      </c>
      <c r="C1180" t="s">
        <v>1174</v>
      </c>
      <c r="D1180" s="2">
        <v>8.6999999999999993</v>
      </c>
      <c r="E1180" s="15">
        <v>10</v>
      </c>
      <c r="F1180" s="14">
        <f>inventory[[#This Row],[Unit Cost]]*inventory[[#This Row],['# Units]]</f>
        <v>87</v>
      </c>
      <c r="G1180" s="8">
        <f>_xlfn.RANK.EQ(inventory[[#This Row],[Total Cost]],inventory[Total Cost],0)</f>
        <v>1431</v>
      </c>
      <c r="H1180" s="8">
        <f>SUMIFS(inventory['# Units],inventory[Rank],"&lt;="&amp;inventory[[#This Row],['#]])</f>
        <v>30821</v>
      </c>
      <c r="I1180" s="9">
        <f>inventory[[#This Row],[c Units]]/MAX(inventory[c Units])</f>
        <v>0.37414115419165311</v>
      </c>
      <c r="J1180" s="10">
        <f>SUMIFS(inventory[Total Cost],inventory[Rank],"&lt;="&amp;inventory[[#This Row],['#]])</f>
        <v>2549885.7999999956</v>
      </c>
      <c r="K1180" s="9">
        <f>inventory[[#This Row],[c Cost]]/MAX(inventory[c Cost])</f>
        <v>0.96320039514893552</v>
      </c>
      <c r="L1180" s="11" t="str">
        <f>IF(inventory[[#This Row],[c Units %]]&lt;=$O$7,$N$7,IF(inventory[[#This Row],[c Units %]]&lt;=$O$8,$N$8,$N$9))</f>
        <v>C</v>
      </c>
    </row>
    <row r="1181" spans="2:12" x14ac:dyDescent="0.25">
      <c r="B1181" s="1">
        <v>1175</v>
      </c>
      <c r="C1181" t="s">
        <v>1175</v>
      </c>
      <c r="D1181" s="2">
        <v>8.4</v>
      </c>
      <c r="E1181" s="15">
        <v>32</v>
      </c>
      <c r="F1181" s="14">
        <f>inventory[[#This Row],[Unit Cost]]*inventory[[#This Row],['# Units]]</f>
        <v>268.8</v>
      </c>
      <c r="G1181" s="8">
        <f>_xlfn.RANK.EQ(inventory[[#This Row],[Total Cost]],inventory[Total Cost],0)</f>
        <v>904</v>
      </c>
      <c r="H1181" s="8">
        <f>SUMIFS(inventory['# Units],inventory[Rank],"&lt;="&amp;inventory[[#This Row],['#]])</f>
        <v>30821</v>
      </c>
      <c r="I1181" s="9">
        <f>inventory[[#This Row],[c Units]]/MAX(inventory[c Units])</f>
        <v>0.37414115419165311</v>
      </c>
      <c r="J1181" s="10">
        <f>SUMIFS(inventory[Total Cost],inventory[Rank],"&lt;="&amp;inventory[[#This Row],['#]])</f>
        <v>2549885.7999999956</v>
      </c>
      <c r="K1181" s="9">
        <f>inventory[[#This Row],[c Cost]]/MAX(inventory[c Cost])</f>
        <v>0.96320039514893552</v>
      </c>
      <c r="L1181" s="11" t="str">
        <f>IF(inventory[[#This Row],[c Units %]]&lt;=$O$7,$N$7,IF(inventory[[#This Row],[c Units %]]&lt;=$O$8,$N$8,$N$9))</f>
        <v>C</v>
      </c>
    </row>
    <row r="1182" spans="2:12" x14ac:dyDescent="0.25">
      <c r="B1182" s="1">
        <v>1176</v>
      </c>
      <c r="C1182" t="s">
        <v>1176</v>
      </c>
      <c r="D1182" s="2">
        <v>8.8000000000000007</v>
      </c>
      <c r="E1182" s="15">
        <v>13</v>
      </c>
      <c r="F1182" s="14">
        <f>inventory[[#This Row],[Unit Cost]]*inventory[[#This Row],['# Units]]</f>
        <v>114.4</v>
      </c>
      <c r="G1182" s="8">
        <f>_xlfn.RANK.EQ(inventory[[#This Row],[Total Cost]],inventory[Total Cost],0)</f>
        <v>1274</v>
      </c>
      <c r="H1182" s="8">
        <f>SUMIFS(inventory['# Units],inventory[Rank],"&lt;="&amp;inventory[[#This Row],['#]])</f>
        <v>30875</v>
      </c>
      <c r="I1182" s="9">
        <f>inventory[[#This Row],[c Units]]/MAX(inventory[c Units])</f>
        <v>0.37479666901357156</v>
      </c>
      <c r="J1182" s="10">
        <f>SUMIFS(inventory[Total Cost],inventory[Rank],"&lt;="&amp;inventory[[#This Row],['#]])</f>
        <v>2550162.9999999958</v>
      </c>
      <c r="K1182" s="9">
        <f>inventory[[#This Row],[c Cost]]/MAX(inventory[c Cost])</f>
        <v>0.96330510538714909</v>
      </c>
      <c r="L1182" s="11" t="str">
        <f>IF(inventory[[#This Row],[c Units %]]&lt;=$O$7,$N$7,IF(inventory[[#This Row],[c Units %]]&lt;=$O$8,$N$8,$N$9))</f>
        <v>C</v>
      </c>
    </row>
    <row r="1183" spans="2:12" x14ac:dyDescent="0.25">
      <c r="B1183" s="1">
        <v>1177</v>
      </c>
      <c r="C1183" t="s">
        <v>1177</v>
      </c>
      <c r="D1183" s="2">
        <v>7.2</v>
      </c>
      <c r="E1183" s="15">
        <v>13</v>
      </c>
      <c r="F1183" s="14">
        <f>inventory[[#This Row],[Unit Cost]]*inventory[[#This Row],['# Units]]</f>
        <v>93.600000000000009</v>
      </c>
      <c r="G1183" s="8">
        <f>_xlfn.RANK.EQ(inventory[[#This Row],[Total Cost]],inventory[Total Cost],0)</f>
        <v>1383</v>
      </c>
      <c r="H1183" s="8">
        <f>SUMIFS(inventory['# Units],inventory[Rank],"&lt;="&amp;inventory[[#This Row],['#]])</f>
        <v>30875</v>
      </c>
      <c r="I1183" s="9">
        <f>inventory[[#This Row],[c Units]]/MAX(inventory[c Units])</f>
        <v>0.37479666901357156</v>
      </c>
      <c r="J1183" s="10">
        <f>SUMIFS(inventory[Total Cost],inventory[Rank],"&lt;="&amp;inventory[[#This Row],['#]])</f>
        <v>2550162.9999999958</v>
      </c>
      <c r="K1183" s="9">
        <f>inventory[[#This Row],[c Cost]]/MAX(inventory[c Cost])</f>
        <v>0.96330510538714909</v>
      </c>
      <c r="L1183" s="11" t="str">
        <f>IF(inventory[[#This Row],[c Units %]]&lt;=$O$7,$N$7,IF(inventory[[#This Row],[c Units %]]&lt;=$O$8,$N$8,$N$9))</f>
        <v>C</v>
      </c>
    </row>
    <row r="1184" spans="2:12" x14ac:dyDescent="0.25">
      <c r="B1184" s="1">
        <v>1178</v>
      </c>
      <c r="C1184" t="s">
        <v>1178</v>
      </c>
      <c r="D1184" s="2">
        <v>7.4</v>
      </c>
      <c r="E1184" s="15">
        <v>4</v>
      </c>
      <c r="F1184" s="14">
        <f>inventory[[#This Row],[Unit Cost]]*inventory[[#This Row],['# Units]]</f>
        <v>29.6</v>
      </c>
      <c r="G1184" s="8">
        <f>_xlfn.RANK.EQ(inventory[[#This Row],[Total Cost]],inventory[Total Cost],0)</f>
        <v>2308</v>
      </c>
      <c r="H1184" s="8">
        <f>SUMIFS(inventory['# Units],inventory[Rank],"&lt;="&amp;inventory[[#This Row],['#]])</f>
        <v>30885</v>
      </c>
      <c r="I1184" s="9">
        <f>inventory[[#This Row],[c Units]]/MAX(inventory[c Units])</f>
        <v>0.37491806064726019</v>
      </c>
      <c r="J1184" s="10">
        <f>SUMIFS(inventory[Total Cost],inventory[Rank],"&lt;="&amp;inventory[[#This Row],['#]])</f>
        <v>2550300.9999999958</v>
      </c>
      <c r="K1184" s="9">
        <f>inventory[[#This Row],[c Cost]]/MAX(inventory[c Cost])</f>
        <v>0.96335723386071859</v>
      </c>
      <c r="L1184" s="11" t="str">
        <f>IF(inventory[[#This Row],[c Units %]]&lt;=$O$7,$N$7,IF(inventory[[#This Row],[c Units %]]&lt;=$O$8,$N$8,$N$9))</f>
        <v>C</v>
      </c>
    </row>
    <row r="1185" spans="2:12" x14ac:dyDescent="0.25">
      <c r="B1185" s="1">
        <v>1179</v>
      </c>
      <c r="C1185" t="s">
        <v>1179</v>
      </c>
      <c r="D1185" s="2">
        <v>7.4</v>
      </c>
      <c r="E1185" s="15">
        <v>6</v>
      </c>
      <c r="F1185" s="14">
        <f>inventory[[#This Row],[Unit Cost]]*inventory[[#This Row],['# Units]]</f>
        <v>44.400000000000006</v>
      </c>
      <c r="G1185" s="8">
        <f>_xlfn.RANK.EQ(inventory[[#This Row],[Total Cost]],inventory[Total Cost],0)</f>
        <v>1949</v>
      </c>
      <c r="H1185" s="8">
        <f>SUMIFS(inventory['# Units],inventory[Rank],"&lt;="&amp;inventory[[#This Row],['#]])</f>
        <v>30911</v>
      </c>
      <c r="I1185" s="9">
        <f>inventory[[#This Row],[c Units]]/MAX(inventory[c Units])</f>
        <v>0.37523367889485054</v>
      </c>
      <c r="J1185" s="10">
        <f>SUMIFS(inventory[Total Cost],inventory[Rank],"&lt;="&amp;inventory[[#This Row],['#]])</f>
        <v>2550438.7999999956</v>
      </c>
      <c r="K1185" s="9">
        <f>inventory[[#This Row],[c Cost]]/MAX(inventory[c Cost])</f>
        <v>0.96340928678577553</v>
      </c>
      <c r="L1185" s="11" t="str">
        <f>IF(inventory[[#This Row],[c Units %]]&lt;=$O$7,$N$7,IF(inventory[[#This Row],[c Units %]]&lt;=$O$8,$N$8,$N$9))</f>
        <v>C</v>
      </c>
    </row>
    <row r="1186" spans="2:12" x14ac:dyDescent="0.25">
      <c r="B1186" s="1">
        <v>1180</v>
      </c>
      <c r="C1186" t="s">
        <v>1180</v>
      </c>
      <c r="D1186" s="2">
        <v>8.6</v>
      </c>
      <c r="E1186" s="15">
        <v>16</v>
      </c>
      <c r="F1186" s="14">
        <f>inventory[[#This Row],[Unit Cost]]*inventory[[#This Row],['# Units]]</f>
        <v>137.6</v>
      </c>
      <c r="G1186" s="8">
        <f>_xlfn.RANK.EQ(inventory[[#This Row],[Total Cost]],inventory[Total Cost],0)</f>
        <v>1181</v>
      </c>
      <c r="H1186" s="8">
        <f>SUMIFS(inventory['# Units],inventory[Rank],"&lt;="&amp;inventory[[#This Row],['#]])</f>
        <v>30928</v>
      </c>
      <c r="I1186" s="9">
        <f>inventory[[#This Row],[c Units]]/MAX(inventory[c Units])</f>
        <v>0.37544004467212122</v>
      </c>
      <c r="J1186" s="10">
        <f>SUMIFS(inventory[Total Cost],inventory[Rank],"&lt;="&amp;inventory[[#This Row],['#]])</f>
        <v>2550576.4999999958</v>
      </c>
      <c r="K1186" s="9">
        <f>inventory[[#This Row],[c Cost]]/MAX(inventory[c Cost])</f>
        <v>0.96346130193657653</v>
      </c>
      <c r="L1186" s="11" t="str">
        <f>IF(inventory[[#This Row],[c Units %]]&lt;=$O$7,$N$7,IF(inventory[[#This Row],[c Units %]]&lt;=$O$8,$N$8,$N$9))</f>
        <v>C</v>
      </c>
    </row>
    <row r="1187" spans="2:12" x14ac:dyDescent="0.25">
      <c r="B1187" s="1">
        <v>1181</v>
      </c>
      <c r="C1187" t="s">
        <v>1181</v>
      </c>
      <c r="D1187" s="2">
        <v>8.3000000000000007</v>
      </c>
      <c r="E1187" s="15">
        <v>55</v>
      </c>
      <c r="F1187" s="14">
        <f>inventory[[#This Row],[Unit Cost]]*inventory[[#This Row],['# Units]]</f>
        <v>456.50000000000006</v>
      </c>
      <c r="G1187" s="8">
        <f>_xlfn.RANK.EQ(inventory[[#This Row],[Total Cost]],inventory[Total Cost],0)</f>
        <v>690</v>
      </c>
      <c r="H1187" s="8">
        <f>SUMIFS(inventory['# Units],inventory[Rank],"&lt;="&amp;inventory[[#This Row],['#]])</f>
        <v>30944</v>
      </c>
      <c r="I1187" s="9">
        <f>inventory[[#This Row],[c Units]]/MAX(inventory[c Units])</f>
        <v>0.37563427128602295</v>
      </c>
      <c r="J1187" s="10">
        <f>SUMIFS(inventory[Total Cost],inventory[Rank],"&lt;="&amp;inventory[[#This Row],['#]])</f>
        <v>2550714.0999999959</v>
      </c>
      <c r="K1187" s="9">
        <f>inventory[[#This Row],[c Cost]]/MAX(inventory[c Cost])</f>
        <v>0.96351327931312125</v>
      </c>
      <c r="L1187" s="11" t="str">
        <f>IF(inventory[[#This Row],[c Units %]]&lt;=$O$7,$N$7,IF(inventory[[#This Row],[c Units %]]&lt;=$O$8,$N$8,$N$9))</f>
        <v>C</v>
      </c>
    </row>
    <row r="1188" spans="2:12" x14ac:dyDescent="0.25">
      <c r="B1188" s="1">
        <v>1182</v>
      </c>
      <c r="C1188" t="s">
        <v>1182</v>
      </c>
      <c r="D1188" s="2">
        <v>7.7</v>
      </c>
      <c r="E1188" s="15">
        <v>11</v>
      </c>
      <c r="F1188" s="14">
        <f>inventory[[#This Row],[Unit Cost]]*inventory[[#This Row],['# Units]]</f>
        <v>84.7</v>
      </c>
      <c r="G1188" s="8">
        <f>_xlfn.RANK.EQ(inventory[[#This Row],[Total Cost]],inventory[Total Cost],0)</f>
        <v>1451</v>
      </c>
      <c r="H1188" s="8">
        <f>SUMIFS(inventory['# Units],inventory[Rank],"&lt;="&amp;inventory[[#This Row],['#]])</f>
        <v>30982</v>
      </c>
      <c r="I1188" s="9">
        <f>inventory[[#This Row],[c Units]]/MAX(inventory[c Units])</f>
        <v>0.37609555949403967</v>
      </c>
      <c r="J1188" s="10">
        <f>SUMIFS(inventory[Total Cost],inventory[Rank],"&lt;="&amp;inventory[[#This Row],['#]])</f>
        <v>2550850.8999999957</v>
      </c>
      <c r="K1188" s="9">
        <f>inventory[[#This Row],[c Cost]]/MAX(inventory[c Cost])</f>
        <v>0.96356495449561619</v>
      </c>
      <c r="L1188" s="11" t="str">
        <f>IF(inventory[[#This Row],[c Units %]]&lt;=$O$7,$N$7,IF(inventory[[#This Row],[c Units %]]&lt;=$O$8,$N$8,$N$9))</f>
        <v>C</v>
      </c>
    </row>
    <row r="1189" spans="2:12" x14ac:dyDescent="0.25">
      <c r="B1189" s="1">
        <v>1183</v>
      </c>
      <c r="C1189" t="s">
        <v>1183</v>
      </c>
      <c r="D1189" s="2">
        <v>8.1</v>
      </c>
      <c r="E1189" s="15">
        <v>9</v>
      </c>
      <c r="F1189" s="14">
        <f>inventory[[#This Row],[Unit Cost]]*inventory[[#This Row],['# Units]]</f>
        <v>72.899999999999991</v>
      </c>
      <c r="G1189" s="8">
        <f>_xlfn.RANK.EQ(inventory[[#This Row],[Total Cost]],inventory[Total Cost],0)</f>
        <v>1543</v>
      </c>
      <c r="H1189" s="8">
        <f>SUMIFS(inventory['# Units],inventory[Rank],"&lt;="&amp;inventory[[#This Row],['#]])</f>
        <v>31128</v>
      </c>
      <c r="I1189" s="9">
        <f>inventory[[#This Row],[c Units]]/MAX(inventory[c Units])</f>
        <v>0.37786787734589333</v>
      </c>
      <c r="J1189" s="10">
        <f>SUMIFS(inventory[Total Cost],inventory[Rank],"&lt;="&amp;inventory[[#This Row],['#]])</f>
        <v>2551123.6999999955</v>
      </c>
      <c r="K1189" s="9">
        <f>inventory[[#This Row],[c Cost]]/MAX(inventory[c Cost])</f>
        <v>0.96366800266655639</v>
      </c>
      <c r="L1189" s="11" t="str">
        <f>IF(inventory[[#This Row],[c Units %]]&lt;=$O$7,$N$7,IF(inventory[[#This Row],[c Units %]]&lt;=$O$8,$N$8,$N$9))</f>
        <v>C</v>
      </c>
    </row>
    <row r="1190" spans="2:12" x14ac:dyDescent="0.25">
      <c r="B1190" s="1">
        <v>1184</v>
      </c>
      <c r="C1190" t="s">
        <v>1184</v>
      </c>
      <c r="D1190" s="2">
        <v>8.5</v>
      </c>
      <c r="E1190" s="15">
        <v>17</v>
      </c>
      <c r="F1190" s="14">
        <f>inventory[[#This Row],[Unit Cost]]*inventory[[#This Row],['# Units]]</f>
        <v>144.5</v>
      </c>
      <c r="G1190" s="8">
        <f>_xlfn.RANK.EQ(inventory[[#This Row],[Total Cost]],inventory[Total Cost],0)</f>
        <v>1156</v>
      </c>
      <c r="H1190" s="8">
        <f>SUMIFS(inventory['# Units],inventory[Rank],"&lt;="&amp;inventory[[#This Row],['#]])</f>
        <v>31128</v>
      </c>
      <c r="I1190" s="9">
        <f>inventory[[#This Row],[c Units]]/MAX(inventory[c Units])</f>
        <v>0.37786787734589333</v>
      </c>
      <c r="J1190" s="10">
        <f>SUMIFS(inventory[Total Cost],inventory[Rank],"&lt;="&amp;inventory[[#This Row],['#]])</f>
        <v>2551123.6999999955</v>
      </c>
      <c r="K1190" s="9">
        <f>inventory[[#This Row],[c Cost]]/MAX(inventory[c Cost])</f>
        <v>0.96366800266655639</v>
      </c>
      <c r="L1190" s="11" t="str">
        <f>IF(inventory[[#This Row],[c Units %]]&lt;=$O$7,$N$7,IF(inventory[[#This Row],[c Units %]]&lt;=$O$8,$N$8,$N$9))</f>
        <v>C</v>
      </c>
    </row>
    <row r="1191" spans="2:12" x14ac:dyDescent="0.25">
      <c r="B1191" s="1">
        <v>1185</v>
      </c>
      <c r="C1191" t="s">
        <v>1185</v>
      </c>
      <c r="D1191" s="2">
        <v>8.4</v>
      </c>
      <c r="E1191" s="15">
        <v>47</v>
      </c>
      <c r="F1191" s="14">
        <f>inventory[[#This Row],[Unit Cost]]*inventory[[#This Row],['# Units]]</f>
        <v>394.8</v>
      </c>
      <c r="G1191" s="8">
        <f>_xlfn.RANK.EQ(inventory[[#This Row],[Total Cost]],inventory[Total Cost],0)</f>
        <v>745</v>
      </c>
      <c r="H1191" s="8">
        <f>SUMIFS(inventory['# Units],inventory[Rank],"&lt;="&amp;inventory[[#This Row],['#]])</f>
        <v>31196</v>
      </c>
      <c r="I1191" s="9">
        <f>inventory[[#This Row],[c Units]]/MAX(inventory[c Units])</f>
        <v>0.37869334045497582</v>
      </c>
      <c r="J1191" s="10">
        <f>SUMIFS(inventory[Total Cost],inventory[Rank],"&lt;="&amp;inventory[[#This Row],['#]])</f>
        <v>2551395.6999999955</v>
      </c>
      <c r="K1191" s="9">
        <f>inventory[[#This Row],[c Cost]]/MAX(inventory[c Cost])</f>
        <v>0.96377074864344703</v>
      </c>
      <c r="L1191" s="11" t="str">
        <f>IF(inventory[[#This Row],[c Units %]]&lt;=$O$7,$N$7,IF(inventory[[#This Row],[c Units %]]&lt;=$O$8,$N$8,$N$9))</f>
        <v>C</v>
      </c>
    </row>
    <row r="1192" spans="2:12" x14ac:dyDescent="0.25">
      <c r="B1192" s="1">
        <v>1186</v>
      </c>
      <c r="C1192" t="s">
        <v>1186</v>
      </c>
      <c r="D1192" s="2">
        <v>7.7</v>
      </c>
      <c r="E1192" s="15">
        <v>11</v>
      </c>
      <c r="F1192" s="14">
        <f>inventory[[#This Row],[Unit Cost]]*inventory[[#This Row],['# Units]]</f>
        <v>84.7</v>
      </c>
      <c r="G1192" s="8">
        <f>_xlfn.RANK.EQ(inventory[[#This Row],[Total Cost]],inventory[Total Cost],0)</f>
        <v>1451</v>
      </c>
      <c r="H1192" s="8">
        <f>SUMIFS(inventory['# Units],inventory[Rank],"&lt;="&amp;inventory[[#This Row],['#]])</f>
        <v>31196</v>
      </c>
      <c r="I1192" s="9">
        <f>inventory[[#This Row],[c Units]]/MAX(inventory[c Units])</f>
        <v>0.37869334045497582</v>
      </c>
      <c r="J1192" s="10">
        <f>SUMIFS(inventory[Total Cost],inventory[Rank],"&lt;="&amp;inventory[[#This Row],['#]])</f>
        <v>2551395.6999999955</v>
      </c>
      <c r="K1192" s="9">
        <f>inventory[[#This Row],[c Cost]]/MAX(inventory[c Cost])</f>
        <v>0.96377074864344703</v>
      </c>
      <c r="L1192" s="11" t="str">
        <f>IF(inventory[[#This Row],[c Units %]]&lt;=$O$7,$N$7,IF(inventory[[#This Row],[c Units %]]&lt;=$O$8,$N$8,$N$9))</f>
        <v>C</v>
      </c>
    </row>
    <row r="1193" spans="2:12" x14ac:dyDescent="0.25">
      <c r="B1193" s="1">
        <v>1187</v>
      </c>
      <c r="C1193" t="s">
        <v>1187</v>
      </c>
      <c r="D1193" s="2">
        <v>8.1999999999999993</v>
      </c>
      <c r="E1193" s="15">
        <v>30</v>
      </c>
      <c r="F1193" s="14">
        <f>inventory[[#This Row],[Unit Cost]]*inventory[[#This Row],['# Units]]</f>
        <v>245.99999999999997</v>
      </c>
      <c r="G1193" s="8">
        <f>_xlfn.RANK.EQ(inventory[[#This Row],[Total Cost]],inventory[Total Cost],0)</f>
        <v>944</v>
      </c>
      <c r="H1193" s="8">
        <f>SUMIFS(inventory['# Units],inventory[Rank],"&lt;="&amp;inventory[[#This Row],['#]])</f>
        <v>31347</v>
      </c>
      <c r="I1193" s="9">
        <f>inventory[[#This Row],[c Units]]/MAX(inventory[c Units])</f>
        <v>0.3805263541236738</v>
      </c>
      <c r="J1193" s="10">
        <f>SUMIFS(inventory[Total Cost],inventory[Rank],"&lt;="&amp;inventory[[#This Row],['#]])</f>
        <v>2551531.5999999954</v>
      </c>
      <c r="K1193" s="9">
        <f>inventory[[#This Row],[c Cost]]/MAX(inventory[c Cost])</f>
        <v>0.96382208385763601</v>
      </c>
      <c r="L1193" s="11" t="str">
        <f>IF(inventory[[#This Row],[c Units %]]&lt;=$O$7,$N$7,IF(inventory[[#This Row],[c Units %]]&lt;=$O$8,$N$8,$N$9))</f>
        <v>C</v>
      </c>
    </row>
    <row r="1194" spans="2:12" x14ac:dyDescent="0.25">
      <c r="B1194" s="1">
        <v>1188</v>
      </c>
      <c r="C1194" t="s">
        <v>1188</v>
      </c>
      <c r="D1194" s="2">
        <v>7.5</v>
      </c>
      <c r="E1194" s="15">
        <v>10</v>
      </c>
      <c r="F1194" s="14">
        <f>inventory[[#This Row],[Unit Cost]]*inventory[[#This Row],['# Units]]</f>
        <v>75</v>
      </c>
      <c r="G1194" s="8">
        <f>_xlfn.RANK.EQ(inventory[[#This Row],[Total Cost]],inventory[Total Cost],0)</f>
        <v>1528</v>
      </c>
      <c r="H1194" s="8">
        <f>SUMIFS(inventory['# Units],inventory[Rank],"&lt;="&amp;inventory[[#This Row],['#]])</f>
        <v>31353</v>
      </c>
      <c r="I1194" s="9">
        <f>inventory[[#This Row],[c Units]]/MAX(inventory[c Units])</f>
        <v>0.38059918910388696</v>
      </c>
      <c r="J1194" s="10">
        <f>SUMIFS(inventory[Total Cost],inventory[Rank],"&lt;="&amp;inventory[[#This Row],['#]])</f>
        <v>2551667.1999999955</v>
      </c>
      <c r="K1194" s="9">
        <f>inventory[[#This Row],[c Cost]]/MAX(inventory[c Cost])</f>
        <v>0.9638733057490565</v>
      </c>
      <c r="L1194" s="11" t="str">
        <f>IF(inventory[[#This Row],[c Units %]]&lt;=$O$7,$N$7,IF(inventory[[#This Row],[c Units %]]&lt;=$O$8,$N$8,$N$9))</f>
        <v>C</v>
      </c>
    </row>
    <row r="1195" spans="2:12" x14ac:dyDescent="0.25">
      <c r="B1195" s="1">
        <v>1189</v>
      </c>
      <c r="C1195" t="s">
        <v>1189</v>
      </c>
      <c r="D1195" s="2">
        <v>7.8</v>
      </c>
      <c r="E1195" s="15">
        <v>38</v>
      </c>
      <c r="F1195" s="14">
        <f>inventory[[#This Row],[Unit Cost]]*inventory[[#This Row],['# Units]]</f>
        <v>296.39999999999998</v>
      </c>
      <c r="G1195" s="8">
        <f>_xlfn.RANK.EQ(inventory[[#This Row],[Total Cost]],inventory[Total Cost],0)</f>
        <v>865</v>
      </c>
      <c r="H1195" s="8">
        <f>SUMIFS(inventory['# Units],inventory[Rank],"&lt;="&amp;inventory[[#This Row],['#]])</f>
        <v>31386</v>
      </c>
      <c r="I1195" s="9">
        <f>inventory[[#This Row],[c Units]]/MAX(inventory[c Units])</f>
        <v>0.38099978149505936</v>
      </c>
      <c r="J1195" s="10">
        <f>SUMIFS(inventory[Total Cost],inventory[Rank],"&lt;="&amp;inventory[[#This Row],['#]])</f>
        <v>2551802.4999999953</v>
      </c>
      <c r="K1195" s="9">
        <f>inventory[[#This Row],[c Cost]]/MAX(inventory[c Cost])</f>
        <v>0.96392441431770837</v>
      </c>
      <c r="L1195" s="11" t="str">
        <f>IF(inventory[[#This Row],[c Units %]]&lt;=$O$7,$N$7,IF(inventory[[#This Row],[c Units %]]&lt;=$O$8,$N$8,$N$9))</f>
        <v>C</v>
      </c>
    </row>
    <row r="1196" spans="2:12" x14ac:dyDescent="0.25">
      <c r="B1196" s="1">
        <v>1190</v>
      </c>
      <c r="C1196" t="s">
        <v>1190</v>
      </c>
      <c r="D1196" s="2">
        <v>8.1999999999999993</v>
      </c>
      <c r="E1196" s="15">
        <v>18</v>
      </c>
      <c r="F1196" s="14">
        <f>inventory[[#This Row],[Unit Cost]]*inventory[[#This Row],['# Units]]</f>
        <v>147.6</v>
      </c>
      <c r="G1196" s="8">
        <f>_xlfn.RANK.EQ(inventory[[#This Row],[Total Cost]],inventory[Total Cost],0)</f>
        <v>1151</v>
      </c>
      <c r="H1196" s="8">
        <f>SUMIFS(inventory['# Units],inventory[Rank],"&lt;="&amp;inventory[[#This Row],['#]])</f>
        <v>31422</v>
      </c>
      <c r="I1196" s="9">
        <f>inventory[[#This Row],[c Units]]/MAX(inventory[c Units])</f>
        <v>0.38143679137633835</v>
      </c>
      <c r="J1196" s="10">
        <f>SUMIFS(inventory[Total Cost],inventory[Rank],"&lt;="&amp;inventory[[#This Row],['#]])</f>
        <v>2552072.4999999953</v>
      </c>
      <c r="K1196" s="9">
        <f>inventory[[#This Row],[c Cost]]/MAX(inventory[c Cost])</f>
        <v>0.96402640480947477</v>
      </c>
      <c r="L1196" s="11" t="str">
        <f>IF(inventory[[#This Row],[c Units %]]&lt;=$O$7,$N$7,IF(inventory[[#This Row],[c Units %]]&lt;=$O$8,$N$8,$N$9))</f>
        <v>C</v>
      </c>
    </row>
    <row r="1197" spans="2:12" x14ac:dyDescent="0.25">
      <c r="B1197" s="1">
        <v>1191</v>
      </c>
      <c r="C1197" t="s">
        <v>1191</v>
      </c>
      <c r="D1197" s="2">
        <v>7.9</v>
      </c>
      <c r="E1197" s="15">
        <v>51</v>
      </c>
      <c r="F1197" s="14">
        <f>inventory[[#This Row],[Unit Cost]]*inventory[[#This Row],['# Units]]</f>
        <v>402.90000000000003</v>
      </c>
      <c r="G1197" s="8">
        <f>_xlfn.RANK.EQ(inventory[[#This Row],[Total Cost]],inventory[Total Cost],0)</f>
        <v>735</v>
      </c>
      <c r="H1197" s="8">
        <f>SUMIFS(inventory['# Units],inventory[Rank],"&lt;="&amp;inventory[[#This Row],['#]])</f>
        <v>31422</v>
      </c>
      <c r="I1197" s="9">
        <f>inventory[[#This Row],[c Units]]/MAX(inventory[c Units])</f>
        <v>0.38143679137633835</v>
      </c>
      <c r="J1197" s="10">
        <f>SUMIFS(inventory[Total Cost],inventory[Rank],"&lt;="&amp;inventory[[#This Row],['#]])</f>
        <v>2552072.4999999953</v>
      </c>
      <c r="K1197" s="9">
        <f>inventory[[#This Row],[c Cost]]/MAX(inventory[c Cost])</f>
        <v>0.96402640480947477</v>
      </c>
      <c r="L1197" s="11" t="str">
        <f>IF(inventory[[#This Row],[c Units %]]&lt;=$O$7,$N$7,IF(inventory[[#This Row],[c Units %]]&lt;=$O$8,$N$8,$N$9))</f>
        <v>C</v>
      </c>
    </row>
    <row r="1198" spans="2:12" x14ac:dyDescent="0.25">
      <c r="B1198" s="1">
        <v>1192</v>
      </c>
      <c r="C1198" t="s">
        <v>1192</v>
      </c>
      <c r="D1198" s="2">
        <v>8.1999999999999993</v>
      </c>
      <c r="E1198" s="15">
        <v>71</v>
      </c>
      <c r="F1198" s="14">
        <f>inventory[[#This Row],[Unit Cost]]*inventory[[#This Row],['# Units]]</f>
        <v>582.19999999999993</v>
      </c>
      <c r="G1198" s="8">
        <f>_xlfn.RANK.EQ(inventory[[#This Row],[Total Cost]],inventory[Total Cost],0)</f>
        <v>606</v>
      </c>
      <c r="H1198" s="8">
        <f>SUMIFS(inventory['# Units],inventory[Rank],"&lt;="&amp;inventory[[#This Row],['#]])</f>
        <v>31433</v>
      </c>
      <c r="I1198" s="9">
        <f>inventory[[#This Row],[c Units]]/MAX(inventory[c Units])</f>
        <v>0.38157032217339582</v>
      </c>
      <c r="J1198" s="10">
        <f>SUMIFS(inventory[Total Cost],inventory[Rank],"&lt;="&amp;inventory[[#This Row],['#]])</f>
        <v>2552206.6999999955</v>
      </c>
      <c r="K1198" s="9">
        <f>inventory[[#This Row],[c Cost]]/MAX(inventory[c Cost])</f>
        <v>0.96407709786130835</v>
      </c>
      <c r="L1198" s="11" t="str">
        <f>IF(inventory[[#This Row],[c Units %]]&lt;=$O$7,$N$7,IF(inventory[[#This Row],[c Units %]]&lt;=$O$8,$N$8,$N$9))</f>
        <v>C</v>
      </c>
    </row>
    <row r="1199" spans="2:12" x14ac:dyDescent="0.25">
      <c r="B1199" s="1">
        <v>1193</v>
      </c>
      <c r="C1199" t="s">
        <v>1193</v>
      </c>
      <c r="D1199" s="2">
        <v>7.7</v>
      </c>
      <c r="E1199" s="15">
        <v>39</v>
      </c>
      <c r="F1199" s="14">
        <f>inventory[[#This Row],[Unit Cost]]*inventory[[#This Row],['# Units]]</f>
        <v>300.3</v>
      </c>
      <c r="G1199" s="8">
        <f>_xlfn.RANK.EQ(inventory[[#This Row],[Total Cost]],inventory[Total Cost],0)</f>
        <v>855</v>
      </c>
      <c r="H1199" s="8">
        <f>SUMIFS(inventory['# Units],inventory[Rank],"&lt;="&amp;inventory[[#This Row],['#]])</f>
        <v>31445</v>
      </c>
      <c r="I1199" s="9">
        <f>inventory[[#This Row],[c Units]]/MAX(inventory[c Units])</f>
        <v>0.38171599213382212</v>
      </c>
      <c r="J1199" s="10">
        <f>SUMIFS(inventory[Total Cost],inventory[Rank],"&lt;="&amp;inventory[[#This Row],['#]])</f>
        <v>2552339.8999999957</v>
      </c>
      <c r="K1199" s="9">
        <f>inventory[[#This Row],[c Cost]]/MAX(inventory[c Cost])</f>
        <v>0.96412741317057982</v>
      </c>
      <c r="L1199" s="11" t="str">
        <f>IF(inventory[[#This Row],[c Units %]]&lt;=$O$7,$N$7,IF(inventory[[#This Row],[c Units %]]&lt;=$O$8,$N$8,$N$9))</f>
        <v>C</v>
      </c>
    </row>
    <row r="1200" spans="2:12" x14ac:dyDescent="0.25">
      <c r="B1200" s="1">
        <v>1194</v>
      </c>
      <c r="C1200" t="s">
        <v>1194</v>
      </c>
      <c r="D1200" s="2">
        <v>6.6</v>
      </c>
      <c r="E1200" s="15">
        <v>9</v>
      </c>
      <c r="F1200" s="14">
        <f>inventory[[#This Row],[Unit Cost]]*inventory[[#This Row],['# Units]]</f>
        <v>59.4</v>
      </c>
      <c r="G1200" s="8">
        <f>_xlfn.RANK.EQ(inventory[[#This Row],[Total Cost]],inventory[Total Cost],0)</f>
        <v>1692</v>
      </c>
      <c r="H1200" s="8">
        <f>SUMIFS(inventory['# Units],inventory[Rank],"&lt;="&amp;inventory[[#This Row],['#]])</f>
        <v>31480</v>
      </c>
      <c r="I1200" s="9">
        <f>inventory[[#This Row],[c Units]]/MAX(inventory[c Units])</f>
        <v>0.38214086285173227</v>
      </c>
      <c r="J1200" s="10">
        <f>SUMIFS(inventory[Total Cost],inventory[Rank],"&lt;="&amp;inventory[[#This Row],['#]])</f>
        <v>2552472.8999999957</v>
      </c>
      <c r="K1200" s="9">
        <f>inventory[[#This Row],[c Cost]]/MAX(inventory[c Cost])</f>
        <v>0.96417765293133884</v>
      </c>
      <c r="L1200" s="11" t="str">
        <f>IF(inventory[[#This Row],[c Units %]]&lt;=$O$7,$N$7,IF(inventory[[#This Row],[c Units %]]&lt;=$O$8,$N$8,$N$9))</f>
        <v>C</v>
      </c>
    </row>
    <row r="1201" spans="2:12" x14ac:dyDescent="0.25">
      <c r="B1201" s="1">
        <v>1195</v>
      </c>
      <c r="C1201" t="s">
        <v>1195</v>
      </c>
      <c r="D1201" s="2">
        <v>5.8</v>
      </c>
      <c r="E1201" s="15">
        <v>5</v>
      </c>
      <c r="F1201" s="14">
        <f>inventory[[#This Row],[Unit Cost]]*inventory[[#This Row],['# Units]]</f>
        <v>29</v>
      </c>
      <c r="G1201" s="8">
        <f>_xlfn.RANK.EQ(inventory[[#This Row],[Total Cost]],inventory[Total Cost],0)</f>
        <v>2326</v>
      </c>
      <c r="H1201" s="8">
        <f>SUMIFS(inventory['# Units],inventory[Rank],"&lt;="&amp;inventory[[#This Row],['#]])</f>
        <v>31487</v>
      </c>
      <c r="I1201" s="9">
        <f>inventory[[#This Row],[c Units]]/MAX(inventory[c Units])</f>
        <v>0.38222583699531426</v>
      </c>
      <c r="J1201" s="10">
        <f>SUMIFS(inventory[Total Cost],inventory[Rank],"&lt;="&amp;inventory[[#This Row],['#]])</f>
        <v>2552605.1999999955</v>
      </c>
      <c r="K1201" s="9">
        <f>inventory[[#This Row],[c Cost]]/MAX(inventory[c Cost])</f>
        <v>0.96422762827230435</v>
      </c>
      <c r="L1201" s="11" t="str">
        <f>IF(inventory[[#This Row],[c Units %]]&lt;=$O$7,$N$7,IF(inventory[[#This Row],[c Units %]]&lt;=$O$8,$N$8,$N$9))</f>
        <v>C</v>
      </c>
    </row>
    <row r="1202" spans="2:12" x14ac:dyDescent="0.25">
      <c r="B1202" s="1">
        <v>1196</v>
      </c>
      <c r="C1202" t="s">
        <v>1196</v>
      </c>
      <c r="D1202" s="2">
        <v>7.2</v>
      </c>
      <c r="E1202" s="15">
        <v>11</v>
      </c>
      <c r="F1202" s="14">
        <f>inventory[[#This Row],[Unit Cost]]*inventory[[#This Row],['# Units]]</f>
        <v>79.2</v>
      </c>
      <c r="G1202" s="8">
        <f>_xlfn.RANK.EQ(inventory[[#This Row],[Total Cost]],inventory[Total Cost],0)</f>
        <v>1491</v>
      </c>
      <c r="H1202" s="8">
        <f>SUMIFS(inventory['# Units],inventory[Rank],"&lt;="&amp;inventory[[#This Row],['#]])</f>
        <v>31540</v>
      </c>
      <c r="I1202" s="9">
        <f>inventory[[#This Row],[c Units]]/MAX(inventory[c Units])</f>
        <v>0.38286921265386392</v>
      </c>
      <c r="J1202" s="10">
        <f>SUMIFS(inventory[Total Cost],inventory[Rank],"&lt;="&amp;inventory[[#This Row],['#]])</f>
        <v>2552869.1999999955</v>
      </c>
      <c r="K1202" s="9">
        <f>inventory[[#This Row],[c Cost]]/MAX(inventory[c Cost])</f>
        <v>0.96432735230869815</v>
      </c>
      <c r="L1202" s="11" t="str">
        <f>IF(inventory[[#This Row],[c Units %]]&lt;=$O$7,$N$7,IF(inventory[[#This Row],[c Units %]]&lt;=$O$8,$N$8,$N$9))</f>
        <v>C</v>
      </c>
    </row>
    <row r="1203" spans="2:12" x14ac:dyDescent="0.25">
      <c r="B1203" s="1">
        <v>1197</v>
      </c>
      <c r="C1203" t="s">
        <v>1197</v>
      </c>
      <c r="D1203" s="2">
        <v>6.6</v>
      </c>
      <c r="E1203" s="15">
        <v>12</v>
      </c>
      <c r="F1203" s="14">
        <f>inventory[[#This Row],[Unit Cost]]*inventory[[#This Row],['# Units]]</f>
        <v>79.199999999999989</v>
      </c>
      <c r="G1203" s="8">
        <f>_xlfn.RANK.EQ(inventory[[#This Row],[Total Cost]],inventory[Total Cost],0)</f>
        <v>1493</v>
      </c>
      <c r="H1203" s="8">
        <f>SUMIFS(inventory['# Units],inventory[Rank],"&lt;="&amp;inventory[[#This Row],['#]])</f>
        <v>31540</v>
      </c>
      <c r="I1203" s="9">
        <f>inventory[[#This Row],[c Units]]/MAX(inventory[c Units])</f>
        <v>0.38286921265386392</v>
      </c>
      <c r="J1203" s="10">
        <f>SUMIFS(inventory[Total Cost],inventory[Rank],"&lt;="&amp;inventory[[#This Row],['#]])</f>
        <v>2552869.1999999955</v>
      </c>
      <c r="K1203" s="9">
        <f>inventory[[#This Row],[c Cost]]/MAX(inventory[c Cost])</f>
        <v>0.96432735230869815</v>
      </c>
      <c r="L1203" s="11" t="str">
        <f>IF(inventory[[#This Row],[c Units %]]&lt;=$O$7,$N$7,IF(inventory[[#This Row],[c Units %]]&lt;=$O$8,$N$8,$N$9))</f>
        <v>C</v>
      </c>
    </row>
    <row r="1204" spans="2:12" x14ac:dyDescent="0.25">
      <c r="B1204" s="1">
        <v>1198</v>
      </c>
      <c r="C1204" t="s">
        <v>1198</v>
      </c>
      <c r="D1204" s="2">
        <v>8.3000000000000007</v>
      </c>
      <c r="E1204" s="15">
        <v>40</v>
      </c>
      <c r="F1204" s="14">
        <f>inventory[[#This Row],[Unit Cost]]*inventory[[#This Row],['# Units]]</f>
        <v>332</v>
      </c>
      <c r="G1204" s="8">
        <f>_xlfn.RANK.EQ(inventory[[#This Row],[Total Cost]],inventory[Total Cost],0)</f>
        <v>819</v>
      </c>
      <c r="H1204" s="8">
        <f>SUMIFS(inventory['# Units],inventory[Rank],"&lt;="&amp;inventory[[#This Row],['#]])</f>
        <v>31549</v>
      </c>
      <c r="I1204" s="9">
        <f>inventory[[#This Row],[c Units]]/MAX(inventory[c Units])</f>
        <v>0.38297846512418365</v>
      </c>
      <c r="J1204" s="10">
        <f>SUMIFS(inventory[Total Cost],inventory[Rank],"&lt;="&amp;inventory[[#This Row],['#]])</f>
        <v>2553000.5999999954</v>
      </c>
      <c r="K1204" s="9">
        <f>inventory[[#This Row],[c Cost]]/MAX(inventory[c Cost])</f>
        <v>0.96437698768135782</v>
      </c>
      <c r="L1204" s="11" t="str">
        <f>IF(inventory[[#This Row],[c Units %]]&lt;=$O$7,$N$7,IF(inventory[[#This Row],[c Units %]]&lt;=$O$8,$N$8,$N$9))</f>
        <v>C</v>
      </c>
    </row>
    <row r="1205" spans="2:12" x14ac:dyDescent="0.25">
      <c r="B1205" s="1">
        <v>1199</v>
      </c>
      <c r="C1205" t="s">
        <v>1199</v>
      </c>
      <c r="D1205" s="2">
        <v>7.7</v>
      </c>
      <c r="E1205" s="15">
        <v>53</v>
      </c>
      <c r="F1205" s="14">
        <f>inventory[[#This Row],[Unit Cost]]*inventory[[#This Row],['# Units]]</f>
        <v>408.1</v>
      </c>
      <c r="G1205" s="8">
        <f>_xlfn.RANK.EQ(inventory[[#This Row],[Total Cost]],inventory[Total Cost],0)</f>
        <v>728</v>
      </c>
      <c r="H1205" s="8">
        <f>SUMIFS(inventory['# Units],inventory[Rank],"&lt;="&amp;inventory[[#This Row],['#]])</f>
        <v>31595</v>
      </c>
      <c r="I1205" s="9">
        <f>inventory[[#This Row],[c Units]]/MAX(inventory[c Units])</f>
        <v>0.38353686663915121</v>
      </c>
      <c r="J1205" s="10">
        <f>SUMIFS(inventory[Total Cost],inventory[Rank],"&lt;="&amp;inventory[[#This Row],['#]])</f>
        <v>2553262.7999999956</v>
      </c>
      <c r="K1205" s="9">
        <f>inventory[[#This Row],[c Cost]]/MAX(inventory[c Cost])</f>
        <v>0.96447603178113994</v>
      </c>
      <c r="L1205" s="11" t="str">
        <f>IF(inventory[[#This Row],[c Units %]]&lt;=$O$7,$N$7,IF(inventory[[#This Row],[c Units %]]&lt;=$O$8,$N$8,$N$9))</f>
        <v>C</v>
      </c>
    </row>
    <row r="1206" spans="2:12" x14ac:dyDescent="0.25">
      <c r="B1206" s="1">
        <v>1200</v>
      </c>
      <c r="C1206" t="s">
        <v>1200</v>
      </c>
      <c r="D1206" s="2">
        <v>8</v>
      </c>
      <c r="E1206" s="15">
        <v>7</v>
      </c>
      <c r="F1206" s="14">
        <f>inventory[[#This Row],[Unit Cost]]*inventory[[#This Row],['# Units]]</f>
        <v>56</v>
      </c>
      <c r="G1206" s="8">
        <f>_xlfn.RANK.EQ(inventory[[#This Row],[Total Cost]],inventory[Total Cost],0)</f>
        <v>1744</v>
      </c>
      <c r="H1206" s="8">
        <f>SUMIFS(inventory['# Units],inventory[Rank],"&lt;="&amp;inventory[[#This Row],['#]])</f>
        <v>31595</v>
      </c>
      <c r="I1206" s="9">
        <f>inventory[[#This Row],[c Units]]/MAX(inventory[c Units])</f>
        <v>0.38353686663915121</v>
      </c>
      <c r="J1206" s="10">
        <f>SUMIFS(inventory[Total Cost],inventory[Rank],"&lt;="&amp;inventory[[#This Row],['#]])</f>
        <v>2553262.7999999956</v>
      </c>
      <c r="K1206" s="9">
        <f>inventory[[#This Row],[c Cost]]/MAX(inventory[c Cost])</f>
        <v>0.96447603178113994</v>
      </c>
      <c r="L1206" s="11" t="str">
        <f>IF(inventory[[#This Row],[c Units %]]&lt;=$O$7,$N$7,IF(inventory[[#This Row],[c Units %]]&lt;=$O$8,$N$8,$N$9))</f>
        <v>C</v>
      </c>
    </row>
    <row r="1207" spans="2:12" x14ac:dyDescent="0.25">
      <c r="B1207" s="1">
        <v>1201</v>
      </c>
      <c r="C1207" t="s">
        <v>1201</v>
      </c>
      <c r="D1207" s="2">
        <v>7.5</v>
      </c>
      <c r="E1207" s="15">
        <v>18</v>
      </c>
      <c r="F1207" s="14">
        <f>inventory[[#This Row],[Unit Cost]]*inventory[[#This Row],['# Units]]</f>
        <v>135</v>
      </c>
      <c r="G1207" s="8">
        <f>_xlfn.RANK.EQ(inventory[[#This Row],[Total Cost]],inventory[Total Cost],0)</f>
        <v>1190</v>
      </c>
      <c r="H1207" s="8">
        <f>SUMIFS(inventory['# Units],inventory[Rank],"&lt;="&amp;inventory[[#This Row],['#]])</f>
        <v>31672</v>
      </c>
      <c r="I1207" s="9">
        <f>inventory[[#This Row],[c Units]]/MAX(inventory[c Units])</f>
        <v>0.38447158221855349</v>
      </c>
      <c r="J1207" s="10">
        <f>SUMIFS(inventory[Total Cost],inventory[Rank],"&lt;="&amp;inventory[[#This Row],['#]])</f>
        <v>2553393.6999999955</v>
      </c>
      <c r="K1207" s="9">
        <f>inventory[[#This Row],[c Cost]]/MAX(inventory[c Cost])</f>
        <v>0.96452547828251844</v>
      </c>
      <c r="L1207" s="11" t="str">
        <f>IF(inventory[[#This Row],[c Units %]]&lt;=$O$7,$N$7,IF(inventory[[#This Row],[c Units %]]&lt;=$O$8,$N$8,$N$9))</f>
        <v>C</v>
      </c>
    </row>
    <row r="1208" spans="2:12" x14ac:dyDescent="0.25">
      <c r="B1208" s="1">
        <v>1202</v>
      </c>
      <c r="C1208" t="s">
        <v>1202</v>
      </c>
      <c r="D1208" s="2">
        <v>6.5</v>
      </c>
      <c r="E1208" s="15">
        <v>13</v>
      </c>
      <c r="F1208" s="14">
        <f>inventory[[#This Row],[Unit Cost]]*inventory[[#This Row],['# Units]]</f>
        <v>84.5</v>
      </c>
      <c r="G1208" s="8">
        <f>_xlfn.RANK.EQ(inventory[[#This Row],[Total Cost]],inventory[Total Cost],0)</f>
        <v>1454</v>
      </c>
      <c r="H1208" s="8">
        <f>SUMIFS(inventory['# Units],inventory[Rank],"&lt;="&amp;inventory[[#This Row],['#]])</f>
        <v>31687</v>
      </c>
      <c r="I1208" s="9">
        <f>inventory[[#This Row],[c Units]]/MAX(inventory[c Units])</f>
        <v>0.38465366966908643</v>
      </c>
      <c r="J1208" s="10">
        <f>SUMIFS(inventory[Total Cost],inventory[Rank],"&lt;="&amp;inventory[[#This Row],['#]])</f>
        <v>2553524.1999999955</v>
      </c>
      <c r="K1208" s="9">
        <f>inventory[[#This Row],[c Cost]]/MAX(inventory[c Cost])</f>
        <v>0.96457477368687228</v>
      </c>
      <c r="L1208" s="11" t="str">
        <f>IF(inventory[[#This Row],[c Units %]]&lt;=$O$7,$N$7,IF(inventory[[#This Row],[c Units %]]&lt;=$O$8,$N$8,$N$9))</f>
        <v>C</v>
      </c>
    </row>
    <row r="1209" spans="2:12" x14ac:dyDescent="0.25">
      <c r="B1209" s="1">
        <v>1203</v>
      </c>
      <c r="C1209" t="s">
        <v>1203</v>
      </c>
      <c r="D1209" s="2">
        <v>8.1999999999999993</v>
      </c>
      <c r="E1209" s="15">
        <v>20</v>
      </c>
      <c r="F1209" s="14">
        <f>inventory[[#This Row],[Unit Cost]]*inventory[[#This Row],['# Units]]</f>
        <v>164</v>
      </c>
      <c r="G1209" s="8">
        <f>_xlfn.RANK.EQ(inventory[[#This Row],[Total Cost]],inventory[Total Cost],0)</f>
        <v>1102</v>
      </c>
      <c r="H1209" s="8">
        <f>SUMIFS(inventory['# Units],inventory[Rank],"&lt;="&amp;inventory[[#This Row],['#]])</f>
        <v>31718</v>
      </c>
      <c r="I1209" s="9">
        <f>inventory[[#This Row],[c Units]]/MAX(inventory[c Units])</f>
        <v>0.3850299837335211</v>
      </c>
      <c r="J1209" s="10">
        <f>SUMIFS(inventory[Total Cost],inventory[Rank],"&lt;="&amp;inventory[[#This Row],['#]])</f>
        <v>2553654.3999999957</v>
      </c>
      <c r="K1209" s="9">
        <f>inventory[[#This Row],[c Cost]]/MAX(inventory[c Cost])</f>
        <v>0.9646239557684575</v>
      </c>
      <c r="L1209" s="11" t="str">
        <f>IF(inventory[[#This Row],[c Units %]]&lt;=$O$7,$N$7,IF(inventory[[#This Row],[c Units %]]&lt;=$O$8,$N$8,$N$9))</f>
        <v>C</v>
      </c>
    </row>
    <row r="1210" spans="2:12" x14ac:dyDescent="0.25">
      <c r="B1210" s="1">
        <v>1204</v>
      </c>
      <c r="C1210" t="s">
        <v>1204</v>
      </c>
      <c r="D1210" s="2">
        <v>7.4</v>
      </c>
      <c r="E1210" s="15">
        <v>7</v>
      </c>
      <c r="F1210" s="14">
        <f>inventory[[#This Row],[Unit Cost]]*inventory[[#This Row],['# Units]]</f>
        <v>51.800000000000004</v>
      </c>
      <c r="G1210" s="8">
        <f>_xlfn.RANK.EQ(inventory[[#This Row],[Total Cost]],inventory[Total Cost],0)</f>
        <v>1817</v>
      </c>
      <c r="H1210" s="8">
        <f>SUMIFS(inventory['# Units],inventory[Rank],"&lt;="&amp;inventory[[#This Row],['#]])</f>
        <v>31770</v>
      </c>
      <c r="I1210" s="9">
        <f>inventory[[#This Row],[c Units]]/MAX(inventory[c Units])</f>
        <v>0.38566122022870186</v>
      </c>
      <c r="J1210" s="10">
        <f>SUMIFS(inventory[Total Cost],inventory[Rank],"&lt;="&amp;inventory[[#This Row],['#]])</f>
        <v>2553784.3999999957</v>
      </c>
      <c r="K1210" s="9">
        <f>inventory[[#This Row],[c Cost]]/MAX(inventory[c Cost])</f>
        <v>0.96467306230153016</v>
      </c>
      <c r="L1210" s="11" t="str">
        <f>IF(inventory[[#This Row],[c Units %]]&lt;=$O$7,$N$7,IF(inventory[[#This Row],[c Units %]]&lt;=$O$8,$N$8,$N$9))</f>
        <v>C</v>
      </c>
    </row>
    <row r="1211" spans="2:12" x14ac:dyDescent="0.25">
      <c r="B1211" s="1">
        <v>1205</v>
      </c>
      <c r="C1211" t="s">
        <v>1205</v>
      </c>
      <c r="D1211" s="2">
        <v>7.9</v>
      </c>
      <c r="E1211" s="15">
        <v>35</v>
      </c>
      <c r="F1211" s="14">
        <f>inventory[[#This Row],[Unit Cost]]*inventory[[#This Row],['# Units]]</f>
        <v>276.5</v>
      </c>
      <c r="G1211" s="8">
        <f>_xlfn.RANK.EQ(inventory[[#This Row],[Total Cost]],inventory[Total Cost],0)</f>
        <v>894</v>
      </c>
      <c r="H1211" s="8">
        <f>SUMIFS(inventory['# Units],inventory[Rank],"&lt;="&amp;inventory[[#This Row],['#]])</f>
        <v>31792</v>
      </c>
      <c r="I1211" s="9">
        <f>inventory[[#This Row],[c Units]]/MAX(inventory[c Units])</f>
        <v>0.3859282818228168</v>
      </c>
      <c r="J1211" s="10">
        <f>SUMIFS(inventory[Total Cost],inventory[Rank],"&lt;="&amp;inventory[[#This Row],['#]])</f>
        <v>2553914.1999999955</v>
      </c>
      <c r="K1211" s="9">
        <f>inventory[[#This Row],[c Cost]]/MAX(inventory[c Cost])</f>
        <v>0.96472209328609038</v>
      </c>
      <c r="L1211" s="11" t="str">
        <f>IF(inventory[[#This Row],[c Units %]]&lt;=$O$7,$N$7,IF(inventory[[#This Row],[c Units %]]&lt;=$O$8,$N$8,$N$9))</f>
        <v>C</v>
      </c>
    </row>
    <row r="1212" spans="2:12" x14ac:dyDescent="0.25">
      <c r="B1212" s="1">
        <v>1206</v>
      </c>
      <c r="C1212" t="s">
        <v>1206</v>
      </c>
      <c r="D1212" s="2">
        <v>8.1</v>
      </c>
      <c r="E1212" s="15">
        <v>54</v>
      </c>
      <c r="F1212" s="14">
        <f>inventory[[#This Row],[Unit Cost]]*inventory[[#This Row],['# Units]]</f>
        <v>437.4</v>
      </c>
      <c r="G1212" s="8">
        <f>_xlfn.RANK.EQ(inventory[[#This Row],[Total Cost]],inventory[Total Cost],0)</f>
        <v>704</v>
      </c>
      <c r="H1212" s="8">
        <f>SUMIFS(inventory['# Units],inventory[Rank],"&lt;="&amp;inventory[[#This Row],['#]])</f>
        <v>31800</v>
      </c>
      <c r="I1212" s="9">
        <f>inventory[[#This Row],[c Units]]/MAX(inventory[c Units])</f>
        <v>0.38602539512976763</v>
      </c>
      <c r="J1212" s="10">
        <f>SUMIFS(inventory[Total Cost],inventory[Rank],"&lt;="&amp;inventory[[#This Row],['#]])</f>
        <v>2554043.7999999956</v>
      </c>
      <c r="K1212" s="9">
        <f>inventory[[#This Row],[c Cost]]/MAX(inventory[c Cost])</f>
        <v>0.96477104872213837</v>
      </c>
      <c r="L1212" s="11" t="str">
        <f>IF(inventory[[#This Row],[c Units %]]&lt;=$O$7,$N$7,IF(inventory[[#This Row],[c Units %]]&lt;=$O$8,$N$8,$N$9))</f>
        <v>C</v>
      </c>
    </row>
    <row r="1213" spans="2:12" x14ac:dyDescent="0.25">
      <c r="B1213" s="1">
        <v>1207</v>
      </c>
      <c r="C1213" t="s">
        <v>1207</v>
      </c>
      <c r="D1213" s="2">
        <v>8.5</v>
      </c>
      <c r="E1213" s="15">
        <v>100</v>
      </c>
      <c r="F1213" s="14">
        <f>inventory[[#This Row],[Unit Cost]]*inventory[[#This Row],['# Units]]</f>
        <v>850</v>
      </c>
      <c r="G1213" s="8">
        <f>_xlfn.RANK.EQ(inventory[[#This Row],[Total Cost]],inventory[Total Cost],0)</f>
        <v>499</v>
      </c>
      <c r="H1213" s="8">
        <f>SUMIFS(inventory['# Units],inventory[Rank],"&lt;="&amp;inventory[[#This Row],['#]])</f>
        <v>31834</v>
      </c>
      <c r="I1213" s="9">
        <f>inventory[[#This Row],[c Units]]/MAX(inventory[c Units])</f>
        <v>0.38643812668430894</v>
      </c>
      <c r="J1213" s="10">
        <f>SUMIFS(inventory[Total Cost],inventory[Rank],"&lt;="&amp;inventory[[#This Row],['#]])</f>
        <v>2554172.9999999958</v>
      </c>
      <c r="K1213" s="9">
        <f>inventory[[#This Row],[c Cost]]/MAX(inventory[c Cost])</f>
        <v>0.96481985306116147</v>
      </c>
      <c r="L1213" s="11" t="str">
        <f>IF(inventory[[#This Row],[c Units %]]&lt;=$O$7,$N$7,IF(inventory[[#This Row],[c Units %]]&lt;=$O$8,$N$8,$N$9))</f>
        <v>C</v>
      </c>
    </row>
    <row r="1214" spans="2:12" x14ac:dyDescent="0.25">
      <c r="B1214" s="1">
        <v>1208</v>
      </c>
      <c r="C1214" t="s">
        <v>1208</v>
      </c>
      <c r="D1214" s="2">
        <v>8.3000000000000007</v>
      </c>
      <c r="E1214" s="15">
        <v>32</v>
      </c>
      <c r="F1214" s="14">
        <f>inventory[[#This Row],[Unit Cost]]*inventory[[#This Row],['# Units]]</f>
        <v>265.60000000000002</v>
      </c>
      <c r="G1214" s="8">
        <f>_xlfn.RANK.EQ(inventory[[#This Row],[Total Cost]],inventory[Total Cost],0)</f>
        <v>909</v>
      </c>
      <c r="H1214" s="8">
        <f>SUMIFS(inventory['# Units],inventory[Rank],"&lt;="&amp;inventory[[#This Row],['#]])</f>
        <v>31844</v>
      </c>
      <c r="I1214" s="9">
        <f>inventory[[#This Row],[c Units]]/MAX(inventory[c Units])</f>
        <v>0.38655951831799751</v>
      </c>
      <c r="J1214" s="10">
        <f>SUMIFS(inventory[Total Cost],inventory[Rank],"&lt;="&amp;inventory[[#This Row],['#]])</f>
        <v>2554301.9999999958</v>
      </c>
      <c r="K1214" s="9">
        <f>inventory[[#This Row],[c Cost]]/MAX(inventory[c Cost])</f>
        <v>0.96486858185167212</v>
      </c>
      <c r="L1214" s="11" t="str">
        <f>IF(inventory[[#This Row],[c Units %]]&lt;=$O$7,$N$7,IF(inventory[[#This Row],[c Units %]]&lt;=$O$8,$N$8,$N$9))</f>
        <v>C</v>
      </c>
    </row>
    <row r="1215" spans="2:12" x14ac:dyDescent="0.25">
      <c r="B1215" s="1">
        <v>1209</v>
      </c>
      <c r="C1215" t="s">
        <v>1209</v>
      </c>
      <c r="D1215" s="2">
        <v>7.3</v>
      </c>
      <c r="E1215" s="15">
        <v>68</v>
      </c>
      <c r="F1215" s="14">
        <f>inventory[[#This Row],[Unit Cost]]*inventory[[#This Row],['# Units]]</f>
        <v>496.4</v>
      </c>
      <c r="G1215" s="8">
        <f>_xlfn.RANK.EQ(inventory[[#This Row],[Total Cost]],inventory[Total Cost],0)</f>
        <v>651</v>
      </c>
      <c r="H1215" s="8">
        <f>SUMIFS(inventory['# Units],inventory[Rank],"&lt;="&amp;inventory[[#This Row],['#]])</f>
        <v>31850</v>
      </c>
      <c r="I1215" s="9">
        <f>inventory[[#This Row],[c Units]]/MAX(inventory[c Units])</f>
        <v>0.38663235329821066</v>
      </c>
      <c r="J1215" s="10">
        <f>SUMIFS(inventory[Total Cost],inventory[Rank],"&lt;="&amp;inventory[[#This Row],['#]])</f>
        <v>2554430.3999999957</v>
      </c>
      <c r="K1215" s="9">
        <f>inventory[[#This Row],[c Cost]]/MAX(inventory[c Cost])</f>
        <v>0.96491708399664544</v>
      </c>
      <c r="L1215" s="11" t="str">
        <f>IF(inventory[[#This Row],[c Units %]]&lt;=$O$7,$N$7,IF(inventory[[#This Row],[c Units %]]&lt;=$O$8,$N$8,$N$9))</f>
        <v>C</v>
      </c>
    </row>
    <row r="1216" spans="2:12" x14ac:dyDescent="0.25">
      <c r="B1216" s="1">
        <v>1210</v>
      </c>
      <c r="C1216" t="s">
        <v>1210</v>
      </c>
      <c r="D1216" s="2">
        <v>5.6</v>
      </c>
      <c r="E1216" s="15">
        <v>10</v>
      </c>
      <c r="F1216" s="14">
        <f>inventory[[#This Row],[Unit Cost]]*inventory[[#This Row],['# Units]]</f>
        <v>56</v>
      </c>
      <c r="G1216" s="8">
        <f>_xlfn.RANK.EQ(inventory[[#This Row],[Total Cost]],inventory[Total Cost],0)</f>
        <v>1744</v>
      </c>
      <c r="H1216" s="8">
        <f>SUMIFS(inventory['# Units],inventory[Rank],"&lt;="&amp;inventory[[#This Row],['#]])</f>
        <v>31870</v>
      </c>
      <c r="I1216" s="9">
        <f>inventory[[#This Row],[c Units]]/MAX(inventory[c Units])</f>
        <v>0.38687513656558792</v>
      </c>
      <c r="J1216" s="10">
        <f>SUMIFS(inventory[Total Cost],inventory[Rank],"&lt;="&amp;inventory[[#This Row],['#]])</f>
        <v>2554558.3999999957</v>
      </c>
      <c r="K1216" s="9">
        <f>inventory[[#This Row],[c Cost]]/MAX(inventory[c Cost])</f>
        <v>0.96496543504459398</v>
      </c>
      <c r="L1216" s="11" t="str">
        <f>IF(inventory[[#This Row],[c Units %]]&lt;=$O$7,$N$7,IF(inventory[[#This Row],[c Units %]]&lt;=$O$8,$N$8,$N$9))</f>
        <v>C</v>
      </c>
    </row>
    <row r="1217" spans="2:12" x14ac:dyDescent="0.25">
      <c r="B1217" s="1">
        <v>1211</v>
      </c>
      <c r="C1217" t="s">
        <v>1211</v>
      </c>
      <c r="D1217" s="2">
        <v>7.1</v>
      </c>
      <c r="E1217" s="15">
        <v>5</v>
      </c>
      <c r="F1217" s="14">
        <f>inventory[[#This Row],[Unit Cost]]*inventory[[#This Row],['# Units]]</f>
        <v>35.5</v>
      </c>
      <c r="G1217" s="8">
        <f>_xlfn.RANK.EQ(inventory[[#This Row],[Total Cost]],inventory[Total Cost],0)</f>
        <v>2156</v>
      </c>
      <c r="H1217" s="8">
        <f>SUMIFS(inventory['# Units],inventory[Rank],"&lt;="&amp;inventory[[#This Row],['#]])</f>
        <v>32012</v>
      </c>
      <c r="I1217" s="9">
        <f>inventory[[#This Row],[c Units]]/MAX(inventory[c Units])</f>
        <v>0.38859889776396611</v>
      </c>
      <c r="J1217" s="10">
        <f>SUMIFS(inventory[Total Cost],inventory[Rank],"&lt;="&amp;inventory[[#This Row],['#]])</f>
        <v>2554686.1999999955</v>
      </c>
      <c r="K1217" s="9">
        <f>inventory[[#This Row],[c Cost]]/MAX(inventory[c Cost])</f>
        <v>0.96501371054402996</v>
      </c>
      <c r="L1217" s="11" t="str">
        <f>IF(inventory[[#This Row],[c Units %]]&lt;=$O$7,$N$7,IF(inventory[[#This Row],[c Units %]]&lt;=$O$8,$N$8,$N$9))</f>
        <v>C</v>
      </c>
    </row>
    <row r="1218" spans="2:12" x14ac:dyDescent="0.25">
      <c r="B1218" s="1">
        <v>1212</v>
      </c>
      <c r="C1218" t="s">
        <v>1212</v>
      </c>
      <c r="D1218" s="2">
        <v>5.9</v>
      </c>
      <c r="E1218" s="15">
        <v>4</v>
      </c>
      <c r="F1218" s="14">
        <f>inventory[[#This Row],[Unit Cost]]*inventory[[#This Row],['# Units]]</f>
        <v>23.6</v>
      </c>
      <c r="G1218" s="8">
        <f>_xlfn.RANK.EQ(inventory[[#This Row],[Total Cost]],inventory[Total Cost],0)</f>
        <v>2529</v>
      </c>
      <c r="H1218" s="8">
        <f>SUMIFS(inventory['# Units],inventory[Rank],"&lt;="&amp;inventory[[#This Row],['#]])</f>
        <v>32056</v>
      </c>
      <c r="I1218" s="9">
        <f>inventory[[#This Row],[c Units]]/MAX(inventory[c Units])</f>
        <v>0.38913302095219598</v>
      </c>
      <c r="J1218" s="10">
        <f>SUMIFS(inventory[Total Cost],inventory[Rank],"&lt;="&amp;inventory[[#This Row],['#]])</f>
        <v>2555068.9999999958</v>
      </c>
      <c r="K1218" s="9">
        <f>inventory[[#This Row],[c Cost]]/MAX(inventory[c Cost])</f>
        <v>0.96515831039680111</v>
      </c>
      <c r="L1218" s="11" t="str">
        <f>IF(inventory[[#This Row],[c Units %]]&lt;=$O$7,$N$7,IF(inventory[[#This Row],[c Units %]]&lt;=$O$8,$N$8,$N$9))</f>
        <v>C</v>
      </c>
    </row>
    <row r="1219" spans="2:12" x14ac:dyDescent="0.25">
      <c r="B1219" s="1">
        <v>1213</v>
      </c>
      <c r="C1219" t="s">
        <v>1213</v>
      </c>
      <c r="D1219" s="2">
        <v>8.1</v>
      </c>
      <c r="E1219" s="15">
        <v>28</v>
      </c>
      <c r="F1219" s="14">
        <f>inventory[[#This Row],[Unit Cost]]*inventory[[#This Row],['# Units]]</f>
        <v>226.79999999999998</v>
      </c>
      <c r="G1219" s="8">
        <f>_xlfn.RANK.EQ(inventory[[#This Row],[Total Cost]],inventory[Total Cost],0)</f>
        <v>980</v>
      </c>
      <c r="H1219" s="8">
        <f>SUMIFS(inventory['# Units],inventory[Rank],"&lt;="&amp;inventory[[#This Row],['#]])</f>
        <v>32056</v>
      </c>
      <c r="I1219" s="9">
        <f>inventory[[#This Row],[c Units]]/MAX(inventory[c Units])</f>
        <v>0.38913302095219598</v>
      </c>
      <c r="J1219" s="10">
        <f>SUMIFS(inventory[Total Cost],inventory[Rank],"&lt;="&amp;inventory[[#This Row],['#]])</f>
        <v>2555068.9999999958</v>
      </c>
      <c r="K1219" s="9">
        <f>inventory[[#This Row],[c Cost]]/MAX(inventory[c Cost])</f>
        <v>0.96515831039680111</v>
      </c>
      <c r="L1219" s="11" t="str">
        <f>IF(inventory[[#This Row],[c Units %]]&lt;=$O$7,$N$7,IF(inventory[[#This Row],[c Units %]]&lt;=$O$8,$N$8,$N$9))</f>
        <v>C</v>
      </c>
    </row>
    <row r="1220" spans="2:12" x14ac:dyDescent="0.25">
      <c r="B1220" s="1">
        <v>1214</v>
      </c>
      <c r="C1220" t="s">
        <v>1214</v>
      </c>
      <c r="D1220" s="2">
        <v>8</v>
      </c>
      <c r="E1220" s="15">
        <v>28</v>
      </c>
      <c r="F1220" s="14">
        <f>inventory[[#This Row],[Unit Cost]]*inventory[[#This Row],['# Units]]</f>
        <v>224</v>
      </c>
      <c r="G1220" s="8">
        <f>_xlfn.RANK.EQ(inventory[[#This Row],[Total Cost]],inventory[Total Cost],0)</f>
        <v>983</v>
      </c>
      <c r="H1220" s="8">
        <f>SUMIFS(inventory['# Units],inventory[Rank],"&lt;="&amp;inventory[[#This Row],['#]])</f>
        <v>32056</v>
      </c>
      <c r="I1220" s="9">
        <f>inventory[[#This Row],[c Units]]/MAX(inventory[c Units])</f>
        <v>0.38913302095219598</v>
      </c>
      <c r="J1220" s="10">
        <f>SUMIFS(inventory[Total Cost],inventory[Rank],"&lt;="&amp;inventory[[#This Row],['#]])</f>
        <v>2555068.9999999958</v>
      </c>
      <c r="K1220" s="9">
        <f>inventory[[#This Row],[c Cost]]/MAX(inventory[c Cost])</f>
        <v>0.96515831039680111</v>
      </c>
      <c r="L1220" s="11" t="str">
        <f>IF(inventory[[#This Row],[c Units %]]&lt;=$O$7,$N$7,IF(inventory[[#This Row],[c Units %]]&lt;=$O$8,$N$8,$N$9))</f>
        <v>C</v>
      </c>
    </row>
    <row r="1221" spans="2:12" x14ac:dyDescent="0.25">
      <c r="B1221" s="1">
        <v>1215</v>
      </c>
      <c r="C1221" t="s">
        <v>1215</v>
      </c>
      <c r="D1221" s="2">
        <v>7.7</v>
      </c>
      <c r="E1221" s="15">
        <v>23</v>
      </c>
      <c r="F1221" s="14">
        <f>inventory[[#This Row],[Unit Cost]]*inventory[[#This Row],['# Units]]</f>
        <v>177.1</v>
      </c>
      <c r="G1221" s="8">
        <f>_xlfn.RANK.EQ(inventory[[#This Row],[Total Cost]],inventory[Total Cost],0)</f>
        <v>1073</v>
      </c>
      <c r="H1221" s="8">
        <f>SUMIFS(inventory['# Units],inventory[Rank],"&lt;="&amp;inventory[[#This Row],['#]])</f>
        <v>32069</v>
      </c>
      <c r="I1221" s="9">
        <f>inventory[[#This Row],[c Units]]/MAX(inventory[c Units])</f>
        <v>0.38929083007599119</v>
      </c>
      <c r="J1221" s="10">
        <f>SUMIFS(inventory[Total Cost],inventory[Rank],"&lt;="&amp;inventory[[#This Row],['#]])</f>
        <v>2555196.3999999957</v>
      </c>
      <c r="K1221" s="9">
        <f>inventory[[#This Row],[c Cost]]/MAX(inventory[c Cost])</f>
        <v>0.96520643479921242</v>
      </c>
      <c r="L1221" s="11" t="str">
        <f>IF(inventory[[#This Row],[c Units %]]&lt;=$O$7,$N$7,IF(inventory[[#This Row],[c Units %]]&lt;=$O$8,$N$8,$N$9))</f>
        <v>C</v>
      </c>
    </row>
    <row r="1222" spans="2:12" x14ac:dyDescent="0.25">
      <c r="B1222" s="1">
        <v>1216</v>
      </c>
      <c r="C1222" t="s">
        <v>1216</v>
      </c>
      <c r="D1222" s="2">
        <v>7.8</v>
      </c>
      <c r="E1222" s="15">
        <v>60</v>
      </c>
      <c r="F1222" s="14">
        <f>inventory[[#This Row],[Unit Cost]]*inventory[[#This Row],['# Units]]</f>
        <v>468</v>
      </c>
      <c r="G1222" s="8">
        <f>_xlfn.RANK.EQ(inventory[[#This Row],[Total Cost]],inventory[Total Cost],0)</f>
        <v>675</v>
      </c>
      <c r="H1222" s="8">
        <f>SUMIFS(inventory['# Units],inventory[Rank],"&lt;="&amp;inventory[[#This Row],['#]])</f>
        <v>32175</v>
      </c>
      <c r="I1222" s="9">
        <f>inventory[[#This Row],[c Units]]/MAX(inventory[c Units])</f>
        <v>0.3905775813930904</v>
      </c>
      <c r="J1222" s="10">
        <f>SUMIFS(inventory[Total Cost],inventory[Rank],"&lt;="&amp;inventory[[#This Row],['#]])</f>
        <v>2555450.7999999961</v>
      </c>
      <c r="K1222" s="9">
        <f>inventory[[#This Row],[c Cost]]/MAX(inventory[c Cost])</f>
        <v>0.96530253250701026</v>
      </c>
      <c r="L1222" s="11" t="str">
        <f>IF(inventory[[#This Row],[c Units %]]&lt;=$O$7,$N$7,IF(inventory[[#This Row],[c Units %]]&lt;=$O$8,$N$8,$N$9))</f>
        <v>C</v>
      </c>
    </row>
    <row r="1223" spans="2:12" x14ac:dyDescent="0.25">
      <c r="B1223" s="1">
        <v>1217</v>
      </c>
      <c r="C1223" t="s">
        <v>1217</v>
      </c>
      <c r="D1223" s="2">
        <v>6.9</v>
      </c>
      <c r="E1223" s="15">
        <v>5</v>
      </c>
      <c r="F1223" s="14">
        <f>inventory[[#This Row],[Unit Cost]]*inventory[[#This Row],['# Units]]</f>
        <v>34.5</v>
      </c>
      <c r="G1223" s="8">
        <f>_xlfn.RANK.EQ(inventory[[#This Row],[Total Cost]],inventory[Total Cost],0)</f>
        <v>2173</v>
      </c>
      <c r="H1223" s="8">
        <f>SUMIFS(inventory['# Units],inventory[Rank],"&lt;="&amp;inventory[[#This Row],['#]])</f>
        <v>32175</v>
      </c>
      <c r="I1223" s="9">
        <f>inventory[[#This Row],[c Units]]/MAX(inventory[c Units])</f>
        <v>0.3905775813930904</v>
      </c>
      <c r="J1223" s="10">
        <f>SUMIFS(inventory[Total Cost],inventory[Rank],"&lt;="&amp;inventory[[#This Row],['#]])</f>
        <v>2555450.7999999961</v>
      </c>
      <c r="K1223" s="9">
        <f>inventory[[#This Row],[c Cost]]/MAX(inventory[c Cost])</f>
        <v>0.96530253250701026</v>
      </c>
      <c r="L1223" s="11" t="str">
        <f>IF(inventory[[#This Row],[c Units %]]&lt;=$O$7,$N$7,IF(inventory[[#This Row],[c Units %]]&lt;=$O$8,$N$8,$N$9))</f>
        <v>C</v>
      </c>
    </row>
    <row r="1224" spans="2:12" x14ac:dyDescent="0.25">
      <c r="B1224" s="1">
        <v>1218</v>
      </c>
      <c r="C1224" t="s">
        <v>1218</v>
      </c>
      <c r="D1224" s="2">
        <v>7</v>
      </c>
      <c r="E1224" s="15">
        <v>9</v>
      </c>
      <c r="F1224" s="14">
        <f>inventory[[#This Row],[Unit Cost]]*inventory[[#This Row],['# Units]]</f>
        <v>63</v>
      </c>
      <c r="G1224" s="8">
        <f>_xlfn.RANK.EQ(inventory[[#This Row],[Total Cost]],inventory[Total Cost],0)</f>
        <v>1641</v>
      </c>
      <c r="H1224" s="8">
        <f>SUMIFS(inventory['# Units],inventory[Rank],"&lt;="&amp;inventory[[#This Row],['#]])</f>
        <v>32363</v>
      </c>
      <c r="I1224" s="9">
        <f>inventory[[#This Row],[c Units]]/MAX(inventory[c Units])</f>
        <v>0.3928597441064362</v>
      </c>
      <c r="J1224" s="10">
        <f>SUMIFS(inventory[Total Cost],inventory[Rank],"&lt;="&amp;inventory[[#This Row],['#]])</f>
        <v>2555704.5999999959</v>
      </c>
      <c r="K1224" s="9">
        <f>inventory[[#This Row],[c Cost]]/MAX(inventory[c Cost])</f>
        <v>0.96539840356927054</v>
      </c>
      <c r="L1224" s="11" t="str">
        <f>IF(inventory[[#This Row],[c Units %]]&lt;=$O$7,$N$7,IF(inventory[[#This Row],[c Units %]]&lt;=$O$8,$N$8,$N$9))</f>
        <v>C</v>
      </c>
    </row>
    <row r="1225" spans="2:12" x14ac:dyDescent="0.25">
      <c r="B1225" s="1">
        <v>1219</v>
      </c>
      <c r="C1225" t="s">
        <v>1219</v>
      </c>
      <c r="D1225" s="2">
        <v>7.8</v>
      </c>
      <c r="E1225" s="15">
        <v>60</v>
      </c>
      <c r="F1225" s="14">
        <f>inventory[[#This Row],[Unit Cost]]*inventory[[#This Row],['# Units]]</f>
        <v>468</v>
      </c>
      <c r="G1225" s="8">
        <f>_xlfn.RANK.EQ(inventory[[#This Row],[Total Cost]],inventory[Total Cost],0)</f>
        <v>675</v>
      </c>
      <c r="H1225" s="8">
        <f>SUMIFS(inventory['# Units],inventory[Rank],"&lt;="&amp;inventory[[#This Row],['#]])</f>
        <v>32363</v>
      </c>
      <c r="I1225" s="9">
        <f>inventory[[#This Row],[c Units]]/MAX(inventory[c Units])</f>
        <v>0.3928597441064362</v>
      </c>
      <c r="J1225" s="10">
        <f>SUMIFS(inventory[Total Cost],inventory[Rank],"&lt;="&amp;inventory[[#This Row],['#]])</f>
        <v>2555704.5999999959</v>
      </c>
      <c r="K1225" s="9">
        <f>inventory[[#This Row],[c Cost]]/MAX(inventory[c Cost])</f>
        <v>0.96539840356927054</v>
      </c>
      <c r="L1225" s="11" t="str">
        <f>IF(inventory[[#This Row],[c Units %]]&lt;=$O$7,$N$7,IF(inventory[[#This Row],[c Units %]]&lt;=$O$8,$N$8,$N$9))</f>
        <v>C</v>
      </c>
    </row>
    <row r="1226" spans="2:12" x14ac:dyDescent="0.25">
      <c r="B1226" s="1">
        <v>1220</v>
      </c>
      <c r="C1226" t="s">
        <v>1220</v>
      </c>
      <c r="D1226" s="2">
        <v>7.6</v>
      </c>
      <c r="E1226" s="15">
        <v>23</v>
      </c>
      <c r="F1226" s="14">
        <f>inventory[[#This Row],[Unit Cost]]*inventory[[#This Row],['# Units]]</f>
        <v>174.79999999999998</v>
      </c>
      <c r="G1226" s="8">
        <f>_xlfn.RANK.EQ(inventory[[#This Row],[Total Cost]],inventory[Total Cost],0)</f>
        <v>1079</v>
      </c>
      <c r="H1226" s="8">
        <f>SUMIFS(inventory['# Units],inventory[Rank],"&lt;="&amp;inventory[[#This Row],['#]])</f>
        <v>32366</v>
      </c>
      <c r="I1226" s="9">
        <f>inventory[[#This Row],[c Units]]/MAX(inventory[c Units])</f>
        <v>0.39289616159654278</v>
      </c>
      <c r="J1226" s="10">
        <f>SUMIFS(inventory[Total Cost],inventory[Rank],"&lt;="&amp;inventory[[#This Row],['#]])</f>
        <v>2555831.4999999958</v>
      </c>
      <c r="K1226" s="9">
        <f>inventory[[#This Row],[c Cost]]/MAX(inventory[c Cost])</f>
        <v>0.96544633910040079</v>
      </c>
      <c r="L1226" s="11" t="str">
        <f>IF(inventory[[#This Row],[c Units %]]&lt;=$O$7,$N$7,IF(inventory[[#This Row],[c Units %]]&lt;=$O$8,$N$8,$N$9))</f>
        <v>C</v>
      </c>
    </row>
    <row r="1227" spans="2:12" x14ac:dyDescent="0.25">
      <c r="B1227" s="1">
        <v>1221</v>
      </c>
      <c r="C1227" t="s">
        <v>1221</v>
      </c>
      <c r="D1227" s="2">
        <v>7.6</v>
      </c>
      <c r="E1227" s="15">
        <v>9</v>
      </c>
      <c r="F1227" s="14">
        <f>inventory[[#This Row],[Unit Cost]]*inventory[[#This Row],['# Units]]</f>
        <v>68.399999999999991</v>
      </c>
      <c r="G1227" s="8">
        <f>_xlfn.RANK.EQ(inventory[[#This Row],[Total Cost]],inventory[Total Cost],0)</f>
        <v>1594</v>
      </c>
      <c r="H1227" s="8">
        <f>SUMIFS(inventory['# Units],inventory[Rank],"&lt;="&amp;inventory[[#This Row],['#]])</f>
        <v>32445</v>
      </c>
      <c r="I1227" s="9">
        <f>inventory[[#This Row],[c Units]]/MAX(inventory[c Units])</f>
        <v>0.39385515550268274</v>
      </c>
      <c r="J1227" s="10">
        <f>SUMIFS(inventory[Total Cost],inventory[Rank],"&lt;="&amp;inventory[[#This Row],['#]])</f>
        <v>2555957.8999999957</v>
      </c>
      <c r="K1227" s="9">
        <f>inventory[[#This Row],[c Cost]]/MAX(inventory[c Cost])</f>
        <v>0.96549408576024986</v>
      </c>
      <c r="L1227" s="11" t="str">
        <f>IF(inventory[[#This Row],[c Units %]]&lt;=$O$7,$N$7,IF(inventory[[#This Row],[c Units %]]&lt;=$O$8,$N$8,$N$9))</f>
        <v>C</v>
      </c>
    </row>
    <row r="1228" spans="2:12" x14ac:dyDescent="0.25">
      <c r="B1228" s="1">
        <v>1222</v>
      </c>
      <c r="C1228" t="s">
        <v>1222</v>
      </c>
      <c r="D1228" s="2">
        <v>7.7</v>
      </c>
      <c r="E1228" s="15">
        <v>9</v>
      </c>
      <c r="F1228" s="14">
        <f>inventory[[#This Row],[Unit Cost]]*inventory[[#This Row],['# Units]]</f>
        <v>69.3</v>
      </c>
      <c r="G1228" s="8">
        <f>_xlfn.RANK.EQ(inventory[[#This Row],[Total Cost]],inventory[Total Cost],0)</f>
        <v>1584</v>
      </c>
      <c r="H1228" s="8">
        <f>SUMIFS(inventory['# Units],inventory[Rank],"&lt;="&amp;inventory[[#This Row],['#]])</f>
        <v>32581</v>
      </c>
      <c r="I1228" s="9">
        <f>inventory[[#This Row],[c Units]]/MAX(inventory[c Units])</f>
        <v>0.39550608172084778</v>
      </c>
      <c r="J1228" s="10">
        <f>SUMIFS(inventory[Total Cost],inventory[Rank],"&lt;="&amp;inventory[[#This Row],['#]])</f>
        <v>2556461.8999999957</v>
      </c>
      <c r="K1228" s="9">
        <f>inventory[[#This Row],[c Cost]]/MAX(inventory[c Cost])</f>
        <v>0.96568446801154717</v>
      </c>
      <c r="L1228" s="11" t="str">
        <f>IF(inventory[[#This Row],[c Units %]]&lt;=$O$7,$N$7,IF(inventory[[#This Row],[c Units %]]&lt;=$O$8,$N$8,$N$9))</f>
        <v>C</v>
      </c>
    </row>
    <row r="1229" spans="2:12" x14ac:dyDescent="0.25">
      <c r="B1229" s="1">
        <v>1223</v>
      </c>
      <c r="C1229" t="s">
        <v>1223</v>
      </c>
      <c r="D1229" s="2">
        <v>7.6</v>
      </c>
      <c r="E1229" s="15">
        <v>8</v>
      </c>
      <c r="F1229" s="14">
        <f>inventory[[#This Row],[Unit Cost]]*inventory[[#This Row],['# Units]]</f>
        <v>60.8</v>
      </c>
      <c r="G1229" s="8">
        <f>_xlfn.RANK.EQ(inventory[[#This Row],[Total Cost]],inventory[Total Cost],0)</f>
        <v>1675</v>
      </c>
      <c r="H1229" s="8">
        <f>SUMIFS(inventory['# Units],inventory[Rank],"&lt;="&amp;inventory[[#This Row],['#]])</f>
        <v>32581</v>
      </c>
      <c r="I1229" s="9">
        <f>inventory[[#This Row],[c Units]]/MAX(inventory[c Units])</f>
        <v>0.39550608172084778</v>
      </c>
      <c r="J1229" s="10">
        <f>SUMIFS(inventory[Total Cost],inventory[Rank],"&lt;="&amp;inventory[[#This Row],['#]])</f>
        <v>2556461.8999999957</v>
      </c>
      <c r="K1229" s="9">
        <f>inventory[[#This Row],[c Cost]]/MAX(inventory[c Cost])</f>
        <v>0.96568446801154717</v>
      </c>
      <c r="L1229" s="11" t="str">
        <f>IF(inventory[[#This Row],[c Units %]]&lt;=$O$7,$N$7,IF(inventory[[#This Row],[c Units %]]&lt;=$O$8,$N$8,$N$9))</f>
        <v>C</v>
      </c>
    </row>
    <row r="1230" spans="2:12" x14ac:dyDescent="0.25">
      <c r="B1230" s="1">
        <v>1224</v>
      </c>
      <c r="C1230" t="s">
        <v>1224</v>
      </c>
      <c r="D1230" s="2">
        <v>7.1</v>
      </c>
      <c r="E1230" s="15">
        <v>39</v>
      </c>
      <c r="F1230" s="14">
        <f>inventory[[#This Row],[Unit Cost]]*inventory[[#This Row],['# Units]]</f>
        <v>276.89999999999998</v>
      </c>
      <c r="G1230" s="8">
        <f>_xlfn.RANK.EQ(inventory[[#This Row],[Total Cost]],inventory[Total Cost],0)</f>
        <v>893</v>
      </c>
      <c r="H1230" s="8">
        <f>SUMIFS(inventory['# Units],inventory[Rank],"&lt;="&amp;inventory[[#This Row],['#]])</f>
        <v>32581</v>
      </c>
      <c r="I1230" s="9">
        <f>inventory[[#This Row],[c Units]]/MAX(inventory[c Units])</f>
        <v>0.39550608172084778</v>
      </c>
      <c r="J1230" s="10">
        <f>SUMIFS(inventory[Total Cost],inventory[Rank],"&lt;="&amp;inventory[[#This Row],['#]])</f>
        <v>2556461.8999999957</v>
      </c>
      <c r="K1230" s="9">
        <f>inventory[[#This Row],[c Cost]]/MAX(inventory[c Cost])</f>
        <v>0.96568446801154717</v>
      </c>
      <c r="L1230" s="11" t="str">
        <f>IF(inventory[[#This Row],[c Units %]]&lt;=$O$7,$N$7,IF(inventory[[#This Row],[c Units %]]&lt;=$O$8,$N$8,$N$9))</f>
        <v>C</v>
      </c>
    </row>
    <row r="1231" spans="2:12" x14ac:dyDescent="0.25">
      <c r="B1231" s="1">
        <v>1225</v>
      </c>
      <c r="C1231" t="s">
        <v>1225</v>
      </c>
      <c r="D1231" s="2">
        <v>7.3</v>
      </c>
      <c r="E1231" s="15">
        <v>32</v>
      </c>
      <c r="F1231" s="14">
        <f>inventory[[#This Row],[Unit Cost]]*inventory[[#This Row],['# Units]]</f>
        <v>233.6</v>
      </c>
      <c r="G1231" s="8">
        <f>_xlfn.RANK.EQ(inventory[[#This Row],[Total Cost]],inventory[Total Cost],0)</f>
        <v>969</v>
      </c>
      <c r="H1231" s="8">
        <f>SUMIFS(inventory['# Units],inventory[Rank],"&lt;="&amp;inventory[[#This Row],['#]])</f>
        <v>32581</v>
      </c>
      <c r="I1231" s="9">
        <f>inventory[[#This Row],[c Units]]/MAX(inventory[c Units])</f>
        <v>0.39550608172084778</v>
      </c>
      <c r="J1231" s="10">
        <f>SUMIFS(inventory[Total Cost],inventory[Rank],"&lt;="&amp;inventory[[#This Row],['#]])</f>
        <v>2556461.8999999957</v>
      </c>
      <c r="K1231" s="9">
        <f>inventory[[#This Row],[c Cost]]/MAX(inventory[c Cost])</f>
        <v>0.96568446801154717</v>
      </c>
      <c r="L1231" s="11" t="str">
        <f>IF(inventory[[#This Row],[c Units %]]&lt;=$O$7,$N$7,IF(inventory[[#This Row],[c Units %]]&lt;=$O$8,$N$8,$N$9))</f>
        <v>C</v>
      </c>
    </row>
    <row r="1232" spans="2:12" x14ac:dyDescent="0.25">
      <c r="B1232" s="1">
        <v>1226</v>
      </c>
      <c r="C1232" t="s">
        <v>1226</v>
      </c>
      <c r="D1232" s="2">
        <v>7.9</v>
      </c>
      <c r="E1232" s="15">
        <v>37</v>
      </c>
      <c r="F1232" s="14">
        <f>inventory[[#This Row],[Unit Cost]]*inventory[[#This Row],['# Units]]</f>
        <v>292.3</v>
      </c>
      <c r="G1232" s="8">
        <f>_xlfn.RANK.EQ(inventory[[#This Row],[Total Cost]],inventory[Total Cost],0)</f>
        <v>875</v>
      </c>
      <c r="H1232" s="8">
        <f>SUMIFS(inventory['# Units],inventory[Rank],"&lt;="&amp;inventory[[#This Row],['#]])</f>
        <v>32584</v>
      </c>
      <c r="I1232" s="9">
        <f>inventory[[#This Row],[c Units]]/MAX(inventory[c Units])</f>
        <v>0.39554249921095436</v>
      </c>
      <c r="J1232" s="10">
        <f>SUMIFS(inventory[Total Cost],inventory[Rank],"&lt;="&amp;inventory[[#This Row],['#]])</f>
        <v>2556587.5999999959</v>
      </c>
      <c r="K1232" s="9">
        <f>inventory[[#This Row],[c Cost]]/MAX(inventory[c Cost])</f>
        <v>0.96573195025160297</v>
      </c>
      <c r="L1232" s="11" t="str">
        <f>IF(inventory[[#This Row],[c Units %]]&lt;=$O$7,$N$7,IF(inventory[[#This Row],[c Units %]]&lt;=$O$8,$N$8,$N$9))</f>
        <v>C</v>
      </c>
    </row>
    <row r="1233" spans="2:12" x14ac:dyDescent="0.25">
      <c r="B1233" s="1">
        <v>1227</v>
      </c>
      <c r="C1233" t="s">
        <v>1227</v>
      </c>
      <c r="D1233" s="2">
        <v>7.6</v>
      </c>
      <c r="E1233" s="15">
        <v>44</v>
      </c>
      <c r="F1233" s="14">
        <f>inventory[[#This Row],[Unit Cost]]*inventory[[#This Row],['# Units]]</f>
        <v>334.4</v>
      </c>
      <c r="G1233" s="8">
        <f>_xlfn.RANK.EQ(inventory[[#This Row],[Total Cost]],inventory[Total Cost],0)</f>
        <v>811</v>
      </c>
      <c r="H1233" s="8">
        <f>SUMIFS(inventory['# Units],inventory[Rank],"&lt;="&amp;inventory[[#This Row],['#]])</f>
        <v>32622</v>
      </c>
      <c r="I1233" s="9">
        <f>inventory[[#This Row],[c Units]]/MAX(inventory[c Units])</f>
        <v>0.39600378741897108</v>
      </c>
      <c r="J1233" s="10">
        <f>SUMIFS(inventory[Total Cost],inventory[Rank],"&lt;="&amp;inventory[[#This Row],['#]])</f>
        <v>2556712.9999999958</v>
      </c>
      <c r="K1233" s="9">
        <f>inventory[[#This Row],[c Cost]]/MAX(inventory[c Cost])</f>
        <v>0.96577931916889004</v>
      </c>
      <c r="L1233" s="11" t="str">
        <f>IF(inventory[[#This Row],[c Units %]]&lt;=$O$7,$N$7,IF(inventory[[#This Row],[c Units %]]&lt;=$O$8,$N$8,$N$9))</f>
        <v>C</v>
      </c>
    </row>
    <row r="1234" spans="2:12" x14ac:dyDescent="0.25">
      <c r="B1234" s="1">
        <v>1228</v>
      </c>
      <c r="C1234" t="s">
        <v>1228</v>
      </c>
      <c r="D1234" s="2">
        <v>6.8</v>
      </c>
      <c r="E1234" s="15">
        <v>7</v>
      </c>
      <c r="F1234" s="14">
        <f>inventory[[#This Row],[Unit Cost]]*inventory[[#This Row],['# Units]]</f>
        <v>47.6</v>
      </c>
      <c r="G1234" s="8">
        <f>_xlfn.RANK.EQ(inventory[[#This Row],[Total Cost]],inventory[Total Cost],0)</f>
        <v>1888</v>
      </c>
      <c r="H1234" s="8">
        <f>SUMIFS(inventory['# Units],inventory[Rank],"&lt;="&amp;inventory[[#This Row],['#]])</f>
        <v>32682</v>
      </c>
      <c r="I1234" s="9">
        <f>inventory[[#This Row],[c Units]]/MAX(inventory[c Units])</f>
        <v>0.39673213722110273</v>
      </c>
      <c r="J1234" s="10">
        <f>SUMIFS(inventory[Total Cost],inventory[Rank],"&lt;="&amp;inventory[[#This Row],['#]])</f>
        <v>2556962.5999999954</v>
      </c>
      <c r="K1234" s="9">
        <f>inventory[[#This Row],[c Cost]]/MAX(inventory[c Cost])</f>
        <v>0.96587360371238951</v>
      </c>
      <c r="L1234" s="11" t="str">
        <f>IF(inventory[[#This Row],[c Units %]]&lt;=$O$7,$N$7,IF(inventory[[#This Row],[c Units %]]&lt;=$O$8,$N$8,$N$9))</f>
        <v>C</v>
      </c>
    </row>
    <row r="1235" spans="2:12" x14ac:dyDescent="0.25">
      <c r="B1235" s="1">
        <v>1229</v>
      </c>
      <c r="C1235" t="s">
        <v>1229</v>
      </c>
      <c r="D1235" s="2">
        <v>7.6</v>
      </c>
      <c r="E1235" s="15">
        <v>10</v>
      </c>
      <c r="F1235" s="14">
        <f>inventory[[#This Row],[Unit Cost]]*inventory[[#This Row],['# Units]]</f>
        <v>76</v>
      </c>
      <c r="G1235" s="8">
        <f>_xlfn.RANK.EQ(inventory[[#This Row],[Total Cost]],inventory[Total Cost],0)</f>
        <v>1521</v>
      </c>
      <c r="H1235" s="8">
        <f>SUMIFS(inventory['# Units],inventory[Rank],"&lt;="&amp;inventory[[#This Row],['#]])</f>
        <v>32682</v>
      </c>
      <c r="I1235" s="9">
        <f>inventory[[#This Row],[c Units]]/MAX(inventory[c Units])</f>
        <v>0.39673213722110273</v>
      </c>
      <c r="J1235" s="10">
        <f>SUMIFS(inventory[Total Cost],inventory[Rank],"&lt;="&amp;inventory[[#This Row],['#]])</f>
        <v>2556962.5999999954</v>
      </c>
      <c r="K1235" s="9">
        <f>inventory[[#This Row],[c Cost]]/MAX(inventory[c Cost])</f>
        <v>0.96587360371238951</v>
      </c>
      <c r="L1235" s="11" t="str">
        <f>IF(inventory[[#This Row],[c Units %]]&lt;=$O$7,$N$7,IF(inventory[[#This Row],[c Units %]]&lt;=$O$8,$N$8,$N$9))</f>
        <v>C</v>
      </c>
    </row>
    <row r="1236" spans="2:12" x14ac:dyDescent="0.25">
      <c r="B1236" s="1">
        <v>1230</v>
      </c>
      <c r="C1236" t="s">
        <v>1230</v>
      </c>
      <c r="D1236" s="2">
        <v>7.9</v>
      </c>
      <c r="E1236" s="15">
        <v>28</v>
      </c>
      <c r="F1236" s="14">
        <f>inventory[[#This Row],[Unit Cost]]*inventory[[#This Row],['# Units]]</f>
        <v>221.20000000000002</v>
      </c>
      <c r="G1236" s="8">
        <f>_xlfn.RANK.EQ(inventory[[#This Row],[Total Cost]],inventory[Total Cost],0)</f>
        <v>989</v>
      </c>
      <c r="H1236" s="8">
        <f>SUMIFS(inventory['# Units],inventory[Rank],"&lt;="&amp;inventory[[#This Row],['#]])</f>
        <v>32702</v>
      </c>
      <c r="I1236" s="9">
        <f>inventory[[#This Row],[c Units]]/MAX(inventory[c Units])</f>
        <v>0.39697492048847993</v>
      </c>
      <c r="J1236" s="10">
        <f>SUMIFS(inventory[Total Cost],inventory[Rank],"&lt;="&amp;inventory[[#This Row],['#]])</f>
        <v>2557210.5999999954</v>
      </c>
      <c r="K1236" s="9">
        <f>inventory[[#This Row],[c Cost]]/MAX(inventory[c Cost])</f>
        <v>0.96596728386778974</v>
      </c>
      <c r="L1236" s="11" t="str">
        <f>IF(inventory[[#This Row],[c Units %]]&lt;=$O$7,$N$7,IF(inventory[[#This Row],[c Units %]]&lt;=$O$8,$N$8,$N$9))</f>
        <v>C</v>
      </c>
    </row>
    <row r="1237" spans="2:12" x14ac:dyDescent="0.25">
      <c r="B1237" s="1">
        <v>1231</v>
      </c>
      <c r="C1237" t="s">
        <v>1231</v>
      </c>
      <c r="D1237" s="2">
        <v>0.1</v>
      </c>
      <c r="E1237" s="15">
        <v>6</v>
      </c>
      <c r="F1237" s="14">
        <f>inventory[[#This Row],[Unit Cost]]*inventory[[#This Row],['# Units]]</f>
        <v>0.60000000000000009</v>
      </c>
      <c r="G1237" s="8">
        <f>_xlfn.RANK.EQ(inventory[[#This Row],[Total Cost]],inventory[Total Cost],0)</f>
        <v>4582</v>
      </c>
      <c r="H1237" s="8">
        <f>SUMIFS(inventory['# Units],inventory[Rank],"&lt;="&amp;inventory[[#This Row],['#]])</f>
        <v>32702</v>
      </c>
      <c r="I1237" s="9">
        <f>inventory[[#This Row],[c Units]]/MAX(inventory[c Units])</f>
        <v>0.39697492048847993</v>
      </c>
      <c r="J1237" s="10">
        <f>SUMIFS(inventory[Total Cost],inventory[Rank],"&lt;="&amp;inventory[[#This Row],['#]])</f>
        <v>2557210.5999999954</v>
      </c>
      <c r="K1237" s="9">
        <f>inventory[[#This Row],[c Cost]]/MAX(inventory[c Cost])</f>
        <v>0.96596728386778974</v>
      </c>
      <c r="L1237" s="11" t="str">
        <f>IF(inventory[[#This Row],[c Units %]]&lt;=$O$7,$N$7,IF(inventory[[#This Row],[c Units %]]&lt;=$O$8,$N$8,$N$9))</f>
        <v>C</v>
      </c>
    </row>
    <row r="1238" spans="2:12" x14ac:dyDescent="0.25">
      <c r="B1238" s="1">
        <v>1232</v>
      </c>
      <c r="C1238" t="s">
        <v>1232</v>
      </c>
      <c r="D1238" s="2">
        <v>6.9</v>
      </c>
      <c r="E1238" s="15">
        <v>8</v>
      </c>
      <c r="F1238" s="14">
        <f>inventory[[#This Row],[Unit Cost]]*inventory[[#This Row],['# Units]]</f>
        <v>55.2</v>
      </c>
      <c r="G1238" s="8">
        <f>_xlfn.RANK.EQ(inventory[[#This Row],[Total Cost]],inventory[Total Cost],0)</f>
        <v>1756</v>
      </c>
      <c r="H1238" s="8">
        <f>SUMIFS(inventory['# Units],inventory[Rank],"&lt;="&amp;inventory[[#This Row],['#]])</f>
        <v>32882</v>
      </c>
      <c r="I1238" s="9">
        <f>inventory[[#This Row],[c Units]]/MAX(inventory[c Units])</f>
        <v>0.39915996989487484</v>
      </c>
      <c r="J1238" s="10">
        <f>SUMIFS(inventory[Total Cost],inventory[Rank],"&lt;="&amp;inventory[[#This Row],['#]])</f>
        <v>2557458.3999999953</v>
      </c>
      <c r="K1238" s="9">
        <f>inventory[[#This Row],[c Cost]]/MAX(inventory[c Cost])</f>
        <v>0.96606088847467753</v>
      </c>
      <c r="L1238" s="11" t="str">
        <f>IF(inventory[[#This Row],[c Units %]]&lt;=$O$7,$N$7,IF(inventory[[#This Row],[c Units %]]&lt;=$O$8,$N$8,$N$9))</f>
        <v>C</v>
      </c>
    </row>
    <row r="1239" spans="2:12" x14ac:dyDescent="0.25">
      <c r="B1239" s="1">
        <v>1233</v>
      </c>
      <c r="C1239" t="s">
        <v>1233</v>
      </c>
      <c r="D1239" s="2">
        <v>7.9</v>
      </c>
      <c r="E1239" s="15">
        <v>1</v>
      </c>
      <c r="F1239" s="14">
        <f>inventory[[#This Row],[Unit Cost]]*inventory[[#This Row],['# Units]]</f>
        <v>7.9</v>
      </c>
      <c r="G1239" s="8">
        <f>_xlfn.RANK.EQ(inventory[[#This Row],[Total Cost]],inventory[Total Cost],0)</f>
        <v>3489</v>
      </c>
      <c r="H1239" s="8">
        <f>SUMIFS(inventory['# Units],inventory[Rank],"&lt;="&amp;inventory[[#This Row],['#]])</f>
        <v>32882</v>
      </c>
      <c r="I1239" s="9">
        <f>inventory[[#This Row],[c Units]]/MAX(inventory[c Units])</f>
        <v>0.39915996989487484</v>
      </c>
      <c r="J1239" s="10">
        <f>SUMIFS(inventory[Total Cost],inventory[Rank],"&lt;="&amp;inventory[[#This Row],['#]])</f>
        <v>2557458.3999999953</v>
      </c>
      <c r="K1239" s="9">
        <f>inventory[[#This Row],[c Cost]]/MAX(inventory[c Cost])</f>
        <v>0.96606088847467753</v>
      </c>
      <c r="L1239" s="11" t="str">
        <f>IF(inventory[[#This Row],[c Units %]]&lt;=$O$7,$N$7,IF(inventory[[#This Row],[c Units %]]&lt;=$O$8,$N$8,$N$9))</f>
        <v>C</v>
      </c>
    </row>
    <row r="1240" spans="2:12" x14ac:dyDescent="0.25">
      <c r="B1240" s="1">
        <v>1234</v>
      </c>
      <c r="C1240" t="s">
        <v>1234</v>
      </c>
      <c r="D1240" s="2">
        <v>8</v>
      </c>
      <c r="E1240" s="15">
        <v>11</v>
      </c>
      <c r="F1240" s="14">
        <f>inventory[[#This Row],[Unit Cost]]*inventory[[#This Row],['# Units]]</f>
        <v>88</v>
      </c>
      <c r="G1240" s="8">
        <f>_xlfn.RANK.EQ(inventory[[#This Row],[Total Cost]],inventory[Total Cost],0)</f>
        <v>1419</v>
      </c>
      <c r="H1240" s="8">
        <f>SUMIFS(inventory['# Units],inventory[Rank],"&lt;="&amp;inventory[[#This Row],['#]])</f>
        <v>32994</v>
      </c>
      <c r="I1240" s="9">
        <f>inventory[[#This Row],[c Units]]/MAX(inventory[c Units])</f>
        <v>0.40051955619218721</v>
      </c>
      <c r="J1240" s="10">
        <f>SUMIFS(inventory[Total Cost],inventory[Rank],"&lt;="&amp;inventory[[#This Row],['#]])</f>
        <v>2557581.5999999954</v>
      </c>
      <c r="K1240" s="9">
        <f>inventory[[#This Row],[c Cost]]/MAX(inventory[c Cost])</f>
        <v>0.96610742635832803</v>
      </c>
      <c r="L1240" s="11" t="str">
        <f>IF(inventory[[#This Row],[c Units %]]&lt;=$O$7,$N$7,IF(inventory[[#This Row],[c Units %]]&lt;=$O$8,$N$8,$N$9))</f>
        <v>C</v>
      </c>
    </row>
    <row r="1241" spans="2:12" x14ac:dyDescent="0.25">
      <c r="B1241" s="1">
        <v>1235</v>
      </c>
      <c r="C1241" t="s">
        <v>1235</v>
      </c>
      <c r="D1241" s="2">
        <v>6.6</v>
      </c>
      <c r="E1241" s="15">
        <v>9</v>
      </c>
      <c r="F1241" s="14">
        <f>inventory[[#This Row],[Unit Cost]]*inventory[[#This Row],['# Units]]</f>
        <v>59.4</v>
      </c>
      <c r="G1241" s="8">
        <f>_xlfn.RANK.EQ(inventory[[#This Row],[Total Cost]],inventory[Total Cost],0)</f>
        <v>1692</v>
      </c>
      <c r="H1241" s="8">
        <f>SUMIFS(inventory['# Units],inventory[Rank],"&lt;="&amp;inventory[[#This Row],['#]])</f>
        <v>33005</v>
      </c>
      <c r="I1241" s="9">
        <f>inventory[[#This Row],[c Units]]/MAX(inventory[c Units])</f>
        <v>0.40065308698924468</v>
      </c>
      <c r="J1241" s="10">
        <f>SUMIFS(inventory[Total Cost],inventory[Rank],"&lt;="&amp;inventory[[#This Row],['#]])</f>
        <v>2557704.7999999956</v>
      </c>
      <c r="K1241" s="9">
        <f>inventory[[#This Row],[c Cost]]/MAX(inventory[c Cost])</f>
        <v>0.96615396424197864</v>
      </c>
      <c r="L1241" s="11" t="str">
        <f>IF(inventory[[#This Row],[c Units %]]&lt;=$O$7,$N$7,IF(inventory[[#This Row],[c Units %]]&lt;=$O$8,$N$8,$N$9))</f>
        <v>C</v>
      </c>
    </row>
    <row r="1242" spans="2:12" x14ac:dyDescent="0.25">
      <c r="B1242" s="1">
        <v>1236</v>
      </c>
      <c r="C1242" t="s">
        <v>1236</v>
      </c>
      <c r="D1242" s="2">
        <v>6.4</v>
      </c>
      <c r="E1242" s="15">
        <v>5</v>
      </c>
      <c r="F1242" s="14">
        <f>inventory[[#This Row],[Unit Cost]]*inventory[[#This Row],['# Units]]</f>
        <v>32</v>
      </c>
      <c r="G1242" s="8">
        <f>_xlfn.RANK.EQ(inventory[[#This Row],[Total Cost]],inventory[Total Cost],0)</f>
        <v>2239</v>
      </c>
      <c r="H1242" s="8">
        <f>SUMIFS(inventory['# Units],inventory[Rank],"&lt;="&amp;inventory[[#This Row],['#]])</f>
        <v>33025</v>
      </c>
      <c r="I1242" s="9">
        <f>inventory[[#This Row],[c Units]]/MAX(inventory[c Units])</f>
        <v>0.40089587025662193</v>
      </c>
      <c r="J1242" s="10">
        <f>SUMIFS(inventory[Total Cost],inventory[Rank],"&lt;="&amp;inventory[[#This Row],['#]])</f>
        <v>2557950.7999999956</v>
      </c>
      <c r="K1242" s="9">
        <f>inventory[[#This Row],[c Cost]]/MAX(inventory[c Cost])</f>
        <v>0.96624688891225463</v>
      </c>
      <c r="L1242" s="11" t="str">
        <f>IF(inventory[[#This Row],[c Units %]]&lt;=$O$7,$N$7,IF(inventory[[#This Row],[c Units %]]&lt;=$O$8,$N$8,$N$9))</f>
        <v>C</v>
      </c>
    </row>
    <row r="1243" spans="2:12" x14ac:dyDescent="0.25">
      <c r="B1243" s="1">
        <v>1237</v>
      </c>
      <c r="C1243" t="s">
        <v>1237</v>
      </c>
      <c r="D1243" s="2">
        <v>6.5</v>
      </c>
      <c r="E1243" s="15">
        <v>10</v>
      </c>
      <c r="F1243" s="14">
        <f>inventory[[#This Row],[Unit Cost]]*inventory[[#This Row],['# Units]]</f>
        <v>65</v>
      </c>
      <c r="G1243" s="8">
        <f>_xlfn.RANK.EQ(inventory[[#This Row],[Total Cost]],inventory[Total Cost],0)</f>
        <v>1625</v>
      </c>
      <c r="H1243" s="8">
        <f>SUMIFS(inventory['# Units],inventory[Rank],"&lt;="&amp;inventory[[#This Row],['#]])</f>
        <v>33025</v>
      </c>
      <c r="I1243" s="9">
        <f>inventory[[#This Row],[c Units]]/MAX(inventory[c Units])</f>
        <v>0.40089587025662193</v>
      </c>
      <c r="J1243" s="10">
        <f>SUMIFS(inventory[Total Cost],inventory[Rank],"&lt;="&amp;inventory[[#This Row],['#]])</f>
        <v>2557950.7999999956</v>
      </c>
      <c r="K1243" s="9">
        <f>inventory[[#This Row],[c Cost]]/MAX(inventory[c Cost])</f>
        <v>0.96624688891225463</v>
      </c>
      <c r="L1243" s="11" t="str">
        <f>IF(inventory[[#This Row],[c Units %]]&lt;=$O$7,$N$7,IF(inventory[[#This Row],[c Units %]]&lt;=$O$8,$N$8,$N$9))</f>
        <v>C</v>
      </c>
    </row>
    <row r="1244" spans="2:12" x14ac:dyDescent="0.25">
      <c r="B1244" s="1">
        <v>1238</v>
      </c>
      <c r="C1244" t="s">
        <v>1238</v>
      </c>
      <c r="D1244" s="2">
        <v>2.5</v>
      </c>
      <c r="E1244" s="15">
        <v>14</v>
      </c>
      <c r="F1244" s="14">
        <f>inventory[[#This Row],[Unit Cost]]*inventory[[#This Row],['# Units]]</f>
        <v>35</v>
      </c>
      <c r="G1244" s="8">
        <f>_xlfn.RANK.EQ(inventory[[#This Row],[Total Cost]],inventory[Total Cost],0)</f>
        <v>2166</v>
      </c>
      <c r="H1244" s="8">
        <f>SUMIFS(inventory['# Units],inventory[Rank],"&lt;="&amp;inventory[[#This Row],['#]])</f>
        <v>33059</v>
      </c>
      <c r="I1244" s="9">
        <f>inventory[[#This Row],[c Units]]/MAX(inventory[c Units])</f>
        <v>0.40130860181116318</v>
      </c>
      <c r="J1244" s="10">
        <f>SUMIFS(inventory[Total Cost],inventory[Rank],"&lt;="&amp;inventory[[#This Row],['#]])</f>
        <v>2558073.1999999955</v>
      </c>
      <c r="K1244" s="9">
        <f>inventory[[#This Row],[c Cost]]/MAX(inventory[c Cost])</f>
        <v>0.96629312460185546</v>
      </c>
      <c r="L1244" s="11" t="str">
        <f>IF(inventory[[#This Row],[c Units %]]&lt;=$O$7,$N$7,IF(inventory[[#This Row],[c Units %]]&lt;=$O$8,$N$8,$N$9))</f>
        <v>C</v>
      </c>
    </row>
    <row r="1245" spans="2:12" x14ac:dyDescent="0.25">
      <c r="B1245" s="1">
        <v>1239</v>
      </c>
      <c r="C1245" t="s">
        <v>1239</v>
      </c>
      <c r="D1245" s="2">
        <v>7.6</v>
      </c>
      <c r="E1245" s="15">
        <v>46</v>
      </c>
      <c r="F1245" s="14">
        <f>inventory[[#This Row],[Unit Cost]]*inventory[[#This Row],['# Units]]</f>
        <v>349.59999999999997</v>
      </c>
      <c r="G1245" s="8">
        <f>_xlfn.RANK.EQ(inventory[[#This Row],[Total Cost]],inventory[Total Cost],0)</f>
        <v>792</v>
      </c>
      <c r="H1245" s="8">
        <f>SUMIFS(inventory['# Units],inventory[Rank],"&lt;="&amp;inventory[[#This Row],['#]])</f>
        <v>33085</v>
      </c>
      <c r="I1245" s="9">
        <f>inventory[[#This Row],[c Units]]/MAX(inventory[c Units])</f>
        <v>0.40162422005875353</v>
      </c>
      <c r="J1245" s="10">
        <f>SUMIFS(inventory[Total Cost],inventory[Rank],"&lt;="&amp;inventory[[#This Row],['#]])</f>
        <v>2558195.3999999957</v>
      </c>
      <c r="K1245" s="9">
        <f>inventory[[#This Row],[c Cost]]/MAX(inventory[c Cost])</f>
        <v>0.96633928474294384</v>
      </c>
      <c r="L1245" s="11" t="str">
        <f>IF(inventory[[#This Row],[c Units %]]&lt;=$O$7,$N$7,IF(inventory[[#This Row],[c Units %]]&lt;=$O$8,$N$8,$N$9))</f>
        <v>C</v>
      </c>
    </row>
    <row r="1246" spans="2:12" x14ac:dyDescent="0.25">
      <c r="B1246" s="1">
        <v>1240</v>
      </c>
      <c r="C1246" t="s">
        <v>1240</v>
      </c>
      <c r="D1246" s="2">
        <v>7.6</v>
      </c>
      <c r="E1246" s="15">
        <v>44</v>
      </c>
      <c r="F1246" s="14">
        <f>inventory[[#This Row],[Unit Cost]]*inventory[[#This Row],['# Units]]</f>
        <v>334.4</v>
      </c>
      <c r="G1246" s="8">
        <f>_xlfn.RANK.EQ(inventory[[#This Row],[Total Cost]],inventory[Total Cost],0)</f>
        <v>811</v>
      </c>
      <c r="H1246" s="8">
        <f>SUMIFS(inventory['# Units],inventory[Rank],"&lt;="&amp;inventory[[#This Row],['#]])</f>
        <v>33089</v>
      </c>
      <c r="I1246" s="9">
        <f>inventory[[#This Row],[c Units]]/MAX(inventory[c Units])</f>
        <v>0.40167277671222901</v>
      </c>
      <c r="J1246" s="10">
        <f>SUMIFS(inventory[Total Cost],inventory[Rank],"&lt;="&amp;inventory[[#This Row],['#]])</f>
        <v>2558317.3999999957</v>
      </c>
      <c r="K1246" s="9">
        <f>inventory[[#This Row],[c Cost]]/MAX(inventory[c Cost])</f>
        <v>0.96638536933551977</v>
      </c>
      <c r="L1246" s="11" t="str">
        <f>IF(inventory[[#This Row],[c Units %]]&lt;=$O$7,$N$7,IF(inventory[[#This Row],[c Units %]]&lt;=$O$8,$N$8,$N$9))</f>
        <v>C</v>
      </c>
    </row>
    <row r="1247" spans="2:12" x14ac:dyDescent="0.25">
      <c r="B1247" s="1">
        <v>1241</v>
      </c>
      <c r="C1247" t="s">
        <v>1241</v>
      </c>
      <c r="D1247" s="2">
        <v>7.4</v>
      </c>
      <c r="E1247" s="15">
        <v>54</v>
      </c>
      <c r="F1247" s="14">
        <f>inventory[[#This Row],[Unit Cost]]*inventory[[#This Row],['# Units]]</f>
        <v>399.6</v>
      </c>
      <c r="G1247" s="8">
        <f>_xlfn.RANK.EQ(inventory[[#This Row],[Total Cost]],inventory[Total Cost],0)</f>
        <v>740</v>
      </c>
      <c r="H1247" s="8">
        <f>SUMIFS(inventory['# Units],inventory[Rank],"&lt;="&amp;inventory[[#This Row],['#]])</f>
        <v>33112</v>
      </c>
      <c r="I1247" s="9">
        <f>inventory[[#This Row],[c Units]]/MAX(inventory[c Units])</f>
        <v>0.40195197746971278</v>
      </c>
      <c r="J1247" s="10">
        <f>SUMIFS(inventory[Total Cost],inventory[Rank],"&lt;="&amp;inventory[[#This Row],['#]])</f>
        <v>2558439.2999999956</v>
      </c>
      <c r="K1247" s="9">
        <f>inventory[[#This Row],[c Cost]]/MAX(inventory[c Cost])</f>
        <v>0.96643141615383943</v>
      </c>
      <c r="L1247" s="11" t="str">
        <f>IF(inventory[[#This Row],[c Units %]]&lt;=$O$7,$N$7,IF(inventory[[#This Row],[c Units %]]&lt;=$O$8,$N$8,$N$9))</f>
        <v>C</v>
      </c>
    </row>
    <row r="1248" spans="2:12" x14ac:dyDescent="0.25">
      <c r="B1248" s="1">
        <v>1242</v>
      </c>
      <c r="C1248" t="s">
        <v>1242</v>
      </c>
      <c r="D1248" s="2">
        <v>7.5</v>
      </c>
      <c r="E1248" s="15">
        <v>18</v>
      </c>
      <c r="F1248" s="14">
        <f>inventory[[#This Row],[Unit Cost]]*inventory[[#This Row],['# Units]]</f>
        <v>135</v>
      </c>
      <c r="G1248" s="8">
        <f>_xlfn.RANK.EQ(inventory[[#This Row],[Total Cost]],inventory[Total Cost],0)</f>
        <v>1190</v>
      </c>
      <c r="H1248" s="8">
        <f>SUMIFS(inventory['# Units],inventory[Rank],"&lt;="&amp;inventory[[#This Row],['#]])</f>
        <v>33126</v>
      </c>
      <c r="I1248" s="9">
        <f>inventory[[#This Row],[c Units]]/MAX(inventory[c Units])</f>
        <v>0.40212192575687683</v>
      </c>
      <c r="J1248" s="10">
        <f>SUMIFS(inventory[Total Cost],inventory[Rank],"&lt;="&amp;inventory[[#This Row],['#]])</f>
        <v>2558561.0999999954</v>
      </c>
      <c r="K1248" s="9">
        <f>inventory[[#This Row],[c Cost]]/MAX(inventory[c Cost])</f>
        <v>0.96647742519790292</v>
      </c>
      <c r="L1248" s="11" t="str">
        <f>IF(inventory[[#This Row],[c Units %]]&lt;=$O$7,$N$7,IF(inventory[[#This Row],[c Units %]]&lt;=$O$8,$N$8,$N$9))</f>
        <v>C</v>
      </c>
    </row>
    <row r="1249" spans="2:12" x14ac:dyDescent="0.25">
      <c r="B1249" s="1">
        <v>1243</v>
      </c>
      <c r="C1249" t="s">
        <v>1243</v>
      </c>
      <c r="D1249" s="2">
        <v>7.5</v>
      </c>
      <c r="E1249" s="15">
        <v>11</v>
      </c>
      <c r="F1249" s="14">
        <f>inventory[[#This Row],[Unit Cost]]*inventory[[#This Row],['# Units]]</f>
        <v>82.5</v>
      </c>
      <c r="G1249" s="8">
        <f>_xlfn.RANK.EQ(inventory[[#This Row],[Total Cost]],inventory[Total Cost],0)</f>
        <v>1468</v>
      </c>
      <c r="H1249" s="8">
        <f>SUMIFS(inventory['# Units],inventory[Rank],"&lt;="&amp;inventory[[#This Row],['#]])</f>
        <v>33150</v>
      </c>
      <c r="I1249" s="9">
        <f>inventory[[#This Row],[c Units]]/MAX(inventory[c Units])</f>
        <v>0.4024132656777295</v>
      </c>
      <c r="J1249" s="10">
        <f>SUMIFS(inventory[Total Cost],inventory[Rank],"&lt;="&amp;inventory[[#This Row],['#]])</f>
        <v>2558803.4999999958</v>
      </c>
      <c r="K1249" s="9">
        <f>inventory[[#This Row],[c Cost]]/MAX(inventory[c Cost])</f>
        <v>0.96656898999495555</v>
      </c>
      <c r="L1249" s="11" t="str">
        <f>IF(inventory[[#This Row],[c Units %]]&lt;=$O$7,$N$7,IF(inventory[[#This Row],[c Units %]]&lt;=$O$8,$N$8,$N$9))</f>
        <v>C</v>
      </c>
    </row>
    <row r="1250" spans="2:12" x14ac:dyDescent="0.25">
      <c r="B1250" s="1">
        <v>1244</v>
      </c>
      <c r="C1250" t="s">
        <v>1244</v>
      </c>
      <c r="D1250" s="2">
        <v>7.3</v>
      </c>
      <c r="E1250" s="15">
        <v>14</v>
      </c>
      <c r="F1250" s="14">
        <f>inventory[[#This Row],[Unit Cost]]*inventory[[#This Row],['# Units]]</f>
        <v>102.2</v>
      </c>
      <c r="G1250" s="8">
        <f>_xlfn.RANK.EQ(inventory[[#This Row],[Total Cost]],inventory[Total Cost],0)</f>
        <v>1335</v>
      </c>
      <c r="H1250" s="8">
        <f>SUMIFS(inventory['# Units],inventory[Rank],"&lt;="&amp;inventory[[#This Row],['#]])</f>
        <v>33150</v>
      </c>
      <c r="I1250" s="9">
        <f>inventory[[#This Row],[c Units]]/MAX(inventory[c Units])</f>
        <v>0.4024132656777295</v>
      </c>
      <c r="J1250" s="10">
        <f>SUMIFS(inventory[Total Cost],inventory[Rank],"&lt;="&amp;inventory[[#This Row],['#]])</f>
        <v>2558803.4999999958</v>
      </c>
      <c r="K1250" s="9">
        <f>inventory[[#This Row],[c Cost]]/MAX(inventory[c Cost])</f>
        <v>0.96656898999495555</v>
      </c>
      <c r="L1250" s="11" t="str">
        <f>IF(inventory[[#This Row],[c Units %]]&lt;=$O$7,$N$7,IF(inventory[[#This Row],[c Units %]]&lt;=$O$8,$N$8,$N$9))</f>
        <v>C</v>
      </c>
    </row>
    <row r="1251" spans="2:12" x14ac:dyDescent="0.25">
      <c r="B1251" s="1">
        <v>1245</v>
      </c>
      <c r="C1251" t="s">
        <v>1245</v>
      </c>
      <c r="D1251" s="2">
        <v>7.6</v>
      </c>
      <c r="E1251" s="15">
        <v>12</v>
      </c>
      <c r="F1251" s="14">
        <f>inventory[[#This Row],[Unit Cost]]*inventory[[#This Row],['# Units]]</f>
        <v>91.199999999999989</v>
      </c>
      <c r="G1251" s="8">
        <f>_xlfn.RANK.EQ(inventory[[#This Row],[Total Cost]],inventory[Total Cost],0)</f>
        <v>1399</v>
      </c>
      <c r="H1251" s="8">
        <f>SUMIFS(inventory['# Units],inventory[Rank],"&lt;="&amp;inventory[[#This Row],['#]])</f>
        <v>33202</v>
      </c>
      <c r="I1251" s="9">
        <f>inventory[[#This Row],[c Units]]/MAX(inventory[c Units])</f>
        <v>0.40304450217291027</v>
      </c>
      <c r="J1251" s="10">
        <f>SUMIFS(inventory[Total Cost],inventory[Rank],"&lt;="&amp;inventory[[#This Row],['#]])</f>
        <v>2559045.2999999956</v>
      </c>
      <c r="K1251" s="9">
        <f>inventory[[#This Row],[c Cost]]/MAX(inventory[c Cost])</f>
        <v>0.96666032814647074</v>
      </c>
      <c r="L1251" s="11" t="str">
        <f>IF(inventory[[#This Row],[c Units %]]&lt;=$O$7,$N$7,IF(inventory[[#This Row],[c Units %]]&lt;=$O$8,$N$8,$N$9))</f>
        <v>C</v>
      </c>
    </row>
    <row r="1252" spans="2:12" x14ac:dyDescent="0.25">
      <c r="B1252" s="1">
        <v>1246</v>
      </c>
      <c r="C1252" t="s">
        <v>1246</v>
      </c>
      <c r="D1252" s="2">
        <v>6.8</v>
      </c>
      <c r="E1252" s="15">
        <v>9</v>
      </c>
      <c r="F1252" s="14">
        <f>inventory[[#This Row],[Unit Cost]]*inventory[[#This Row],['# Units]]</f>
        <v>61.199999999999996</v>
      </c>
      <c r="G1252" s="8">
        <f>_xlfn.RANK.EQ(inventory[[#This Row],[Total Cost]],inventory[Total Cost],0)</f>
        <v>1671</v>
      </c>
      <c r="H1252" s="8">
        <f>SUMIFS(inventory['# Units],inventory[Rank],"&lt;="&amp;inventory[[#This Row],['#]])</f>
        <v>33202</v>
      </c>
      <c r="I1252" s="9">
        <f>inventory[[#This Row],[c Units]]/MAX(inventory[c Units])</f>
        <v>0.40304450217291027</v>
      </c>
      <c r="J1252" s="10">
        <f>SUMIFS(inventory[Total Cost],inventory[Rank],"&lt;="&amp;inventory[[#This Row],['#]])</f>
        <v>2559045.2999999956</v>
      </c>
      <c r="K1252" s="9">
        <f>inventory[[#This Row],[c Cost]]/MAX(inventory[c Cost])</f>
        <v>0.96666032814647074</v>
      </c>
      <c r="L1252" s="11" t="str">
        <f>IF(inventory[[#This Row],[c Units %]]&lt;=$O$7,$N$7,IF(inventory[[#This Row],[c Units %]]&lt;=$O$8,$N$8,$N$9))</f>
        <v>C</v>
      </c>
    </row>
    <row r="1253" spans="2:12" x14ac:dyDescent="0.25">
      <c r="B1253" s="1">
        <v>1247</v>
      </c>
      <c r="C1253" t="s">
        <v>1247</v>
      </c>
      <c r="D1253" s="2">
        <v>7.5</v>
      </c>
      <c r="E1253" s="15">
        <v>7</v>
      </c>
      <c r="F1253" s="14">
        <f>inventory[[#This Row],[Unit Cost]]*inventory[[#This Row],['# Units]]</f>
        <v>52.5</v>
      </c>
      <c r="G1253" s="8">
        <f>_xlfn.RANK.EQ(inventory[[#This Row],[Total Cost]],inventory[Total Cost],0)</f>
        <v>1803</v>
      </c>
      <c r="H1253" s="8">
        <f>SUMIFS(inventory['# Units],inventory[Rank],"&lt;="&amp;inventory[[#This Row],['#]])</f>
        <v>33256</v>
      </c>
      <c r="I1253" s="9">
        <f>inventory[[#This Row],[c Units]]/MAX(inventory[c Units])</f>
        <v>0.40370001699482871</v>
      </c>
      <c r="J1253" s="10">
        <f>SUMIFS(inventory[Total Cost],inventory[Rank],"&lt;="&amp;inventory[[#This Row],['#]])</f>
        <v>2559405.2999999956</v>
      </c>
      <c r="K1253" s="9">
        <f>inventory[[#This Row],[c Cost]]/MAX(inventory[c Cost])</f>
        <v>0.96679631546882594</v>
      </c>
      <c r="L1253" s="11" t="str">
        <f>IF(inventory[[#This Row],[c Units %]]&lt;=$O$7,$N$7,IF(inventory[[#This Row],[c Units %]]&lt;=$O$8,$N$8,$N$9))</f>
        <v>C</v>
      </c>
    </row>
    <row r="1254" spans="2:12" x14ac:dyDescent="0.25">
      <c r="B1254" s="1">
        <v>1248</v>
      </c>
      <c r="C1254" t="s">
        <v>1248</v>
      </c>
      <c r="D1254" s="2">
        <v>6.4</v>
      </c>
      <c r="E1254" s="15">
        <v>24</v>
      </c>
      <c r="F1254" s="14">
        <f>inventory[[#This Row],[Unit Cost]]*inventory[[#This Row],['# Units]]</f>
        <v>153.60000000000002</v>
      </c>
      <c r="G1254" s="8">
        <f>_xlfn.RANK.EQ(inventory[[#This Row],[Total Cost]],inventory[Total Cost],0)</f>
        <v>1131</v>
      </c>
      <c r="H1254" s="8">
        <f>SUMIFS(inventory['# Units],inventory[Rank],"&lt;="&amp;inventory[[#This Row],['#]])</f>
        <v>33256</v>
      </c>
      <c r="I1254" s="9">
        <f>inventory[[#This Row],[c Units]]/MAX(inventory[c Units])</f>
        <v>0.40370001699482871</v>
      </c>
      <c r="J1254" s="10">
        <f>SUMIFS(inventory[Total Cost],inventory[Rank],"&lt;="&amp;inventory[[#This Row],['#]])</f>
        <v>2559405.2999999956</v>
      </c>
      <c r="K1254" s="9">
        <f>inventory[[#This Row],[c Cost]]/MAX(inventory[c Cost])</f>
        <v>0.96679631546882594</v>
      </c>
      <c r="L1254" s="11" t="str">
        <f>IF(inventory[[#This Row],[c Units %]]&lt;=$O$7,$N$7,IF(inventory[[#This Row],[c Units %]]&lt;=$O$8,$N$8,$N$9))</f>
        <v>C</v>
      </c>
    </row>
    <row r="1255" spans="2:12" x14ac:dyDescent="0.25">
      <c r="B1255" s="1">
        <v>1249</v>
      </c>
      <c r="C1255" t="s">
        <v>1249</v>
      </c>
      <c r="D1255" s="2">
        <v>7.2</v>
      </c>
      <c r="E1255" s="15">
        <v>61</v>
      </c>
      <c r="F1255" s="14">
        <f>inventory[[#This Row],[Unit Cost]]*inventory[[#This Row],['# Units]]</f>
        <v>439.2</v>
      </c>
      <c r="G1255" s="8">
        <f>_xlfn.RANK.EQ(inventory[[#This Row],[Total Cost]],inventory[Total Cost],0)</f>
        <v>703</v>
      </c>
      <c r="H1255" s="8">
        <f>SUMIFS(inventory['# Units],inventory[Rank],"&lt;="&amp;inventory[[#This Row],['#]])</f>
        <v>33256</v>
      </c>
      <c r="I1255" s="9">
        <f>inventory[[#This Row],[c Units]]/MAX(inventory[c Units])</f>
        <v>0.40370001699482871</v>
      </c>
      <c r="J1255" s="10">
        <f>SUMIFS(inventory[Total Cost],inventory[Rank],"&lt;="&amp;inventory[[#This Row],['#]])</f>
        <v>2559405.2999999956</v>
      </c>
      <c r="K1255" s="9">
        <f>inventory[[#This Row],[c Cost]]/MAX(inventory[c Cost])</f>
        <v>0.96679631546882594</v>
      </c>
      <c r="L1255" s="11" t="str">
        <f>IF(inventory[[#This Row],[c Units %]]&lt;=$O$7,$N$7,IF(inventory[[#This Row],[c Units %]]&lt;=$O$8,$N$8,$N$9))</f>
        <v>C</v>
      </c>
    </row>
    <row r="1256" spans="2:12" x14ac:dyDescent="0.25">
      <c r="B1256" s="1">
        <v>1250</v>
      </c>
      <c r="C1256" t="s">
        <v>1250</v>
      </c>
      <c r="D1256" s="2">
        <v>7.2</v>
      </c>
      <c r="E1256" s="15">
        <v>49</v>
      </c>
      <c r="F1256" s="14">
        <f>inventory[[#This Row],[Unit Cost]]*inventory[[#This Row],['# Units]]</f>
        <v>352.8</v>
      </c>
      <c r="G1256" s="8">
        <f>_xlfn.RANK.EQ(inventory[[#This Row],[Total Cost]],inventory[Total Cost],0)</f>
        <v>786</v>
      </c>
      <c r="H1256" s="8">
        <f>SUMIFS(inventory['# Units],inventory[Rank],"&lt;="&amp;inventory[[#This Row],['#]])</f>
        <v>33291</v>
      </c>
      <c r="I1256" s="9">
        <f>inventory[[#This Row],[c Units]]/MAX(inventory[c Units])</f>
        <v>0.40412488771273886</v>
      </c>
      <c r="J1256" s="10">
        <f>SUMIFS(inventory[Total Cost],inventory[Rank],"&lt;="&amp;inventory[[#This Row],['#]])</f>
        <v>2559524.2999999956</v>
      </c>
      <c r="K1256" s="9">
        <f>inventory[[#This Row],[c Cost]]/MAX(inventory[c Cost])</f>
        <v>0.96684126683371563</v>
      </c>
      <c r="L1256" s="11" t="str">
        <f>IF(inventory[[#This Row],[c Units %]]&lt;=$O$7,$N$7,IF(inventory[[#This Row],[c Units %]]&lt;=$O$8,$N$8,$N$9))</f>
        <v>C</v>
      </c>
    </row>
    <row r="1257" spans="2:12" x14ac:dyDescent="0.25">
      <c r="B1257" s="1">
        <v>1251</v>
      </c>
      <c r="C1257" t="s">
        <v>1251</v>
      </c>
      <c r="D1257" s="2">
        <v>7.5</v>
      </c>
      <c r="E1257" s="15">
        <v>24</v>
      </c>
      <c r="F1257" s="14">
        <f>inventory[[#This Row],[Unit Cost]]*inventory[[#This Row],['# Units]]</f>
        <v>180</v>
      </c>
      <c r="G1257" s="8">
        <f>_xlfn.RANK.EQ(inventory[[#This Row],[Total Cost]],inventory[Total Cost],0)</f>
        <v>1067</v>
      </c>
      <c r="H1257" s="8">
        <f>SUMIFS(inventory['# Units],inventory[Rank],"&lt;="&amp;inventory[[#This Row],['#]])</f>
        <v>33332</v>
      </c>
      <c r="I1257" s="9">
        <f>inventory[[#This Row],[c Units]]/MAX(inventory[c Units])</f>
        <v>0.4046225934108621</v>
      </c>
      <c r="J1257" s="10">
        <f>SUMIFS(inventory[Total Cost],inventory[Rank],"&lt;="&amp;inventory[[#This Row],['#]])</f>
        <v>2559643.1999999955</v>
      </c>
      <c r="K1257" s="9">
        <f>inventory[[#This Row],[c Cost]]/MAX(inventory[c Cost])</f>
        <v>0.96688618042434904</v>
      </c>
      <c r="L1257" s="11" t="str">
        <f>IF(inventory[[#This Row],[c Units %]]&lt;=$O$7,$N$7,IF(inventory[[#This Row],[c Units %]]&lt;=$O$8,$N$8,$N$9))</f>
        <v>C</v>
      </c>
    </row>
    <row r="1258" spans="2:12" x14ac:dyDescent="0.25">
      <c r="B1258" s="1">
        <v>1252</v>
      </c>
      <c r="C1258" t="s">
        <v>1252</v>
      </c>
      <c r="D1258" s="2">
        <v>6.3</v>
      </c>
      <c r="E1258" s="15">
        <v>8</v>
      </c>
      <c r="F1258" s="14">
        <f>inventory[[#This Row],[Unit Cost]]*inventory[[#This Row],['# Units]]</f>
        <v>50.4</v>
      </c>
      <c r="G1258" s="8">
        <f>_xlfn.RANK.EQ(inventory[[#This Row],[Total Cost]],inventory[Total Cost],0)</f>
        <v>1842</v>
      </c>
      <c r="H1258" s="8">
        <f>SUMIFS(inventory['# Units],inventory[Rank],"&lt;="&amp;inventory[[#This Row],['#]])</f>
        <v>33341</v>
      </c>
      <c r="I1258" s="9">
        <f>inventory[[#This Row],[c Units]]/MAX(inventory[c Units])</f>
        <v>0.40473184588118188</v>
      </c>
      <c r="J1258" s="10">
        <f>SUMIFS(inventory[Total Cost],inventory[Rank],"&lt;="&amp;inventory[[#This Row],['#]])</f>
        <v>2559761.9999999953</v>
      </c>
      <c r="K1258" s="9">
        <f>inventory[[#This Row],[c Cost]]/MAX(inventory[c Cost])</f>
        <v>0.96693105624072617</v>
      </c>
      <c r="L1258" s="11" t="str">
        <f>IF(inventory[[#This Row],[c Units %]]&lt;=$O$7,$N$7,IF(inventory[[#This Row],[c Units %]]&lt;=$O$8,$N$8,$N$9))</f>
        <v>C</v>
      </c>
    </row>
    <row r="1259" spans="2:12" x14ac:dyDescent="0.25">
      <c r="B1259" s="1">
        <v>1253</v>
      </c>
      <c r="C1259" t="s">
        <v>1253</v>
      </c>
      <c r="D1259" s="2">
        <v>5.5</v>
      </c>
      <c r="E1259" s="15">
        <v>8</v>
      </c>
      <c r="F1259" s="14">
        <f>inventory[[#This Row],[Unit Cost]]*inventory[[#This Row],['# Units]]</f>
        <v>44</v>
      </c>
      <c r="G1259" s="8">
        <f>_xlfn.RANK.EQ(inventory[[#This Row],[Total Cost]],inventory[Total Cost],0)</f>
        <v>1957</v>
      </c>
      <c r="H1259" s="8">
        <f>SUMIFS(inventory['# Units],inventory[Rank],"&lt;="&amp;inventory[[#This Row],['#]])</f>
        <v>33415</v>
      </c>
      <c r="I1259" s="9">
        <f>inventory[[#This Row],[c Units]]/MAX(inventory[c Units])</f>
        <v>0.40563014397047753</v>
      </c>
      <c r="J1259" s="10">
        <f>SUMIFS(inventory[Total Cost],inventory[Rank],"&lt;="&amp;inventory[[#This Row],['#]])</f>
        <v>2559998.7999999952</v>
      </c>
      <c r="K1259" s="9">
        <f>inventory[[#This Row],[c Cost]]/MAX(inventory[c Cost])</f>
        <v>0.96702050567943088</v>
      </c>
      <c r="L1259" s="11" t="str">
        <f>IF(inventory[[#This Row],[c Units %]]&lt;=$O$7,$N$7,IF(inventory[[#This Row],[c Units %]]&lt;=$O$8,$N$8,$N$9))</f>
        <v>C</v>
      </c>
    </row>
    <row r="1260" spans="2:12" x14ac:dyDescent="0.25">
      <c r="B1260" s="1">
        <v>1254</v>
      </c>
      <c r="C1260" t="s">
        <v>1254</v>
      </c>
      <c r="D1260" s="2">
        <v>6.8</v>
      </c>
      <c r="E1260" s="15">
        <v>4</v>
      </c>
      <c r="F1260" s="14">
        <f>inventory[[#This Row],[Unit Cost]]*inventory[[#This Row],['# Units]]</f>
        <v>27.2</v>
      </c>
      <c r="G1260" s="8">
        <f>_xlfn.RANK.EQ(inventory[[#This Row],[Total Cost]],inventory[Total Cost],0)</f>
        <v>2392</v>
      </c>
      <c r="H1260" s="8">
        <f>SUMIFS(inventory['# Units],inventory[Rank],"&lt;="&amp;inventory[[#This Row],['#]])</f>
        <v>33415</v>
      </c>
      <c r="I1260" s="9">
        <f>inventory[[#This Row],[c Units]]/MAX(inventory[c Units])</f>
        <v>0.40563014397047753</v>
      </c>
      <c r="J1260" s="10">
        <f>SUMIFS(inventory[Total Cost],inventory[Rank],"&lt;="&amp;inventory[[#This Row],['#]])</f>
        <v>2559998.7999999952</v>
      </c>
      <c r="K1260" s="9">
        <f>inventory[[#This Row],[c Cost]]/MAX(inventory[c Cost])</f>
        <v>0.96702050567943088</v>
      </c>
      <c r="L1260" s="11" t="str">
        <f>IF(inventory[[#This Row],[c Units %]]&lt;=$O$7,$N$7,IF(inventory[[#This Row],[c Units %]]&lt;=$O$8,$N$8,$N$9))</f>
        <v>C</v>
      </c>
    </row>
    <row r="1261" spans="2:12" x14ac:dyDescent="0.25">
      <c r="B1261" s="1">
        <v>1255</v>
      </c>
      <c r="C1261" t="s">
        <v>1255</v>
      </c>
      <c r="D1261" s="2">
        <v>2.2999999999999998</v>
      </c>
      <c r="E1261" s="15">
        <v>19</v>
      </c>
      <c r="F1261" s="14">
        <f>inventory[[#This Row],[Unit Cost]]*inventory[[#This Row],['# Units]]</f>
        <v>43.699999999999996</v>
      </c>
      <c r="G1261" s="8">
        <f>_xlfn.RANK.EQ(inventory[[#This Row],[Total Cost]],inventory[Total Cost],0)</f>
        <v>1966</v>
      </c>
      <c r="H1261" s="8">
        <f>SUMIFS(inventory['# Units],inventory[Rank],"&lt;="&amp;inventory[[#This Row],['#]])</f>
        <v>33484</v>
      </c>
      <c r="I1261" s="9">
        <f>inventory[[#This Row],[c Units]]/MAX(inventory[c Units])</f>
        <v>0.40646774624292892</v>
      </c>
      <c r="J1261" s="10">
        <f>SUMIFS(inventory[Total Cost],inventory[Rank],"&lt;="&amp;inventory[[#This Row],['#]])</f>
        <v>2560234.7999999952</v>
      </c>
      <c r="K1261" s="9">
        <f>inventory[[#This Row],[c Cost]]/MAX(inventory[c Cost])</f>
        <v>0.96710965292408602</v>
      </c>
      <c r="L1261" s="11" t="str">
        <f>IF(inventory[[#This Row],[c Units %]]&lt;=$O$7,$N$7,IF(inventory[[#This Row],[c Units %]]&lt;=$O$8,$N$8,$N$9))</f>
        <v>C</v>
      </c>
    </row>
    <row r="1262" spans="2:12" x14ac:dyDescent="0.25">
      <c r="B1262" s="1">
        <v>1256</v>
      </c>
      <c r="C1262" t="s">
        <v>1256</v>
      </c>
      <c r="D1262" s="2">
        <v>5.6</v>
      </c>
      <c r="E1262" s="15">
        <v>25</v>
      </c>
      <c r="F1262" s="14">
        <f>inventory[[#This Row],[Unit Cost]]*inventory[[#This Row],['# Units]]</f>
        <v>140</v>
      </c>
      <c r="G1262" s="8">
        <f>_xlfn.RANK.EQ(inventory[[#This Row],[Total Cost]],inventory[Total Cost],0)</f>
        <v>1172</v>
      </c>
      <c r="H1262" s="8">
        <f>SUMIFS(inventory['# Units],inventory[Rank],"&lt;="&amp;inventory[[#This Row],['#]])</f>
        <v>33484</v>
      </c>
      <c r="I1262" s="9">
        <f>inventory[[#This Row],[c Units]]/MAX(inventory[c Units])</f>
        <v>0.40646774624292892</v>
      </c>
      <c r="J1262" s="10">
        <f>SUMIFS(inventory[Total Cost],inventory[Rank],"&lt;="&amp;inventory[[#This Row],['#]])</f>
        <v>2560234.7999999952</v>
      </c>
      <c r="K1262" s="9">
        <f>inventory[[#This Row],[c Cost]]/MAX(inventory[c Cost])</f>
        <v>0.96710965292408602</v>
      </c>
      <c r="L1262" s="11" t="str">
        <f>IF(inventory[[#This Row],[c Units %]]&lt;=$O$7,$N$7,IF(inventory[[#This Row],[c Units %]]&lt;=$O$8,$N$8,$N$9))</f>
        <v>C</v>
      </c>
    </row>
    <row r="1263" spans="2:12" x14ac:dyDescent="0.25">
      <c r="B1263" s="1">
        <v>1257</v>
      </c>
      <c r="C1263" t="s">
        <v>1257</v>
      </c>
      <c r="D1263" s="2">
        <v>6.9</v>
      </c>
      <c r="E1263" s="15">
        <v>50</v>
      </c>
      <c r="F1263" s="14">
        <f>inventory[[#This Row],[Unit Cost]]*inventory[[#This Row],['# Units]]</f>
        <v>345</v>
      </c>
      <c r="G1263" s="8">
        <f>_xlfn.RANK.EQ(inventory[[#This Row],[Total Cost]],inventory[Total Cost],0)</f>
        <v>798</v>
      </c>
      <c r="H1263" s="8">
        <f>SUMIFS(inventory['# Units],inventory[Rank],"&lt;="&amp;inventory[[#This Row],['#]])</f>
        <v>33565</v>
      </c>
      <c r="I1263" s="9">
        <f>inventory[[#This Row],[c Units]]/MAX(inventory[c Units])</f>
        <v>0.40745101847580667</v>
      </c>
      <c r="J1263" s="10">
        <f>SUMIFS(inventory[Total Cost],inventory[Rank],"&lt;="&amp;inventory[[#This Row],['#]])</f>
        <v>2560470.3999999948</v>
      </c>
      <c r="K1263" s="9">
        <f>inventory[[#This Row],[c Cost]]/MAX(inventory[c Cost])</f>
        <v>0.96719864907171615</v>
      </c>
      <c r="L1263" s="11" t="str">
        <f>IF(inventory[[#This Row],[c Units %]]&lt;=$O$7,$N$7,IF(inventory[[#This Row],[c Units %]]&lt;=$O$8,$N$8,$N$9))</f>
        <v>C</v>
      </c>
    </row>
    <row r="1264" spans="2:12" x14ac:dyDescent="0.25">
      <c r="B1264" s="1">
        <v>1258</v>
      </c>
      <c r="C1264" t="s">
        <v>1258</v>
      </c>
      <c r="D1264" s="2">
        <v>5.6</v>
      </c>
      <c r="E1264" s="15">
        <v>17</v>
      </c>
      <c r="F1264" s="14">
        <f>inventory[[#This Row],[Unit Cost]]*inventory[[#This Row],['# Units]]</f>
        <v>95.199999999999989</v>
      </c>
      <c r="G1264" s="8">
        <f>_xlfn.RANK.EQ(inventory[[#This Row],[Total Cost]],inventory[Total Cost],0)</f>
        <v>1375</v>
      </c>
      <c r="H1264" s="8">
        <f>SUMIFS(inventory['# Units],inventory[Rank],"&lt;="&amp;inventory[[#This Row],['#]])</f>
        <v>33565</v>
      </c>
      <c r="I1264" s="9">
        <f>inventory[[#This Row],[c Units]]/MAX(inventory[c Units])</f>
        <v>0.40745101847580667</v>
      </c>
      <c r="J1264" s="10">
        <f>SUMIFS(inventory[Total Cost],inventory[Rank],"&lt;="&amp;inventory[[#This Row],['#]])</f>
        <v>2560470.3999999948</v>
      </c>
      <c r="K1264" s="9">
        <f>inventory[[#This Row],[c Cost]]/MAX(inventory[c Cost])</f>
        <v>0.96719864907171615</v>
      </c>
      <c r="L1264" s="11" t="str">
        <f>IF(inventory[[#This Row],[c Units %]]&lt;=$O$7,$N$7,IF(inventory[[#This Row],[c Units %]]&lt;=$O$8,$N$8,$N$9))</f>
        <v>C</v>
      </c>
    </row>
    <row r="1265" spans="2:12" x14ac:dyDescent="0.25">
      <c r="B1265" s="1">
        <v>1259</v>
      </c>
      <c r="C1265" t="s">
        <v>1259</v>
      </c>
      <c r="D1265" s="2">
        <v>5.6</v>
      </c>
      <c r="E1265" s="15">
        <v>6</v>
      </c>
      <c r="F1265" s="14">
        <f>inventory[[#This Row],[Unit Cost]]*inventory[[#This Row],['# Units]]</f>
        <v>33.599999999999994</v>
      </c>
      <c r="G1265" s="8">
        <f>_xlfn.RANK.EQ(inventory[[#This Row],[Total Cost]],inventory[Total Cost],0)</f>
        <v>2198</v>
      </c>
      <c r="H1265" s="8">
        <f>SUMIFS(inventory['# Units],inventory[Rank],"&lt;="&amp;inventory[[#This Row],['#]])</f>
        <v>33617</v>
      </c>
      <c r="I1265" s="9">
        <f>inventory[[#This Row],[c Units]]/MAX(inventory[c Units])</f>
        <v>0.40808225497098738</v>
      </c>
      <c r="J1265" s="10">
        <f>SUMIFS(inventory[Total Cost],inventory[Rank],"&lt;="&amp;inventory[[#This Row],['#]])</f>
        <v>2560705.599999995</v>
      </c>
      <c r="K1265" s="9">
        <f>inventory[[#This Row],[c Cost]]/MAX(inventory[c Cost])</f>
        <v>0.96728749412232162</v>
      </c>
      <c r="L1265" s="11" t="str">
        <f>IF(inventory[[#This Row],[c Units %]]&lt;=$O$7,$N$7,IF(inventory[[#This Row],[c Units %]]&lt;=$O$8,$N$8,$N$9))</f>
        <v>C</v>
      </c>
    </row>
    <row r="1266" spans="2:12" x14ac:dyDescent="0.25">
      <c r="B1266" s="1">
        <v>1260</v>
      </c>
      <c r="C1266" t="s">
        <v>1260</v>
      </c>
      <c r="D1266" s="2">
        <v>6.8</v>
      </c>
      <c r="E1266" s="15">
        <v>15</v>
      </c>
      <c r="F1266" s="14">
        <f>inventory[[#This Row],[Unit Cost]]*inventory[[#This Row],['# Units]]</f>
        <v>102</v>
      </c>
      <c r="G1266" s="8">
        <f>_xlfn.RANK.EQ(inventory[[#This Row],[Total Cost]],inventory[Total Cost],0)</f>
        <v>1337</v>
      </c>
      <c r="H1266" s="8">
        <f>SUMIFS(inventory['# Units],inventory[Rank],"&lt;="&amp;inventory[[#This Row],['#]])</f>
        <v>33617</v>
      </c>
      <c r="I1266" s="9">
        <f>inventory[[#This Row],[c Units]]/MAX(inventory[c Units])</f>
        <v>0.40808225497098738</v>
      </c>
      <c r="J1266" s="10">
        <f>SUMIFS(inventory[Total Cost],inventory[Rank],"&lt;="&amp;inventory[[#This Row],['#]])</f>
        <v>2560705.599999995</v>
      </c>
      <c r="K1266" s="9">
        <f>inventory[[#This Row],[c Cost]]/MAX(inventory[c Cost])</f>
        <v>0.96728749412232162</v>
      </c>
      <c r="L1266" s="11" t="str">
        <f>IF(inventory[[#This Row],[c Units %]]&lt;=$O$7,$N$7,IF(inventory[[#This Row],[c Units %]]&lt;=$O$8,$N$8,$N$9))</f>
        <v>C</v>
      </c>
    </row>
    <row r="1267" spans="2:12" x14ac:dyDescent="0.25">
      <c r="B1267" s="1">
        <v>1261</v>
      </c>
      <c r="C1267" t="s">
        <v>1261</v>
      </c>
      <c r="D1267" s="2">
        <v>7.3</v>
      </c>
      <c r="E1267" s="15">
        <v>26</v>
      </c>
      <c r="F1267" s="14">
        <f>inventory[[#This Row],[Unit Cost]]*inventory[[#This Row],['# Units]]</f>
        <v>189.79999999999998</v>
      </c>
      <c r="G1267" s="8">
        <f>_xlfn.RANK.EQ(inventory[[#This Row],[Total Cost]],inventory[Total Cost],0)</f>
        <v>1047</v>
      </c>
      <c r="H1267" s="8">
        <f>SUMIFS(inventory['# Units],inventory[Rank],"&lt;="&amp;inventory[[#This Row],['#]])</f>
        <v>33625</v>
      </c>
      <c r="I1267" s="9">
        <f>inventory[[#This Row],[c Units]]/MAX(inventory[c Units])</f>
        <v>0.40817936827793827</v>
      </c>
      <c r="J1267" s="10">
        <f>SUMIFS(inventory[Total Cost],inventory[Rank],"&lt;="&amp;inventory[[#This Row],['#]])</f>
        <v>2560823.1999999951</v>
      </c>
      <c r="K1267" s="9">
        <f>inventory[[#This Row],[c Cost]]/MAX(inventory[c Cost])</f>
        <v>0.9673319166476243</v>
      </c>
      <c r="L1267" s="11" t="str">
        <f>IF(inventory[[#This Row],[c Units %]]&lt;=$O$7,$N$7,IF(inventory[[#This Row],[c Units %]]&lt;=$O$8,$N$8,$N$9))</f>
        <v>C</v>
      </c>
    </row>
    <row r="1268" spans="2:12" x14ac:dyDescent="0.25">
      <c r="B1268" s="1">
        <v>1262</v>
      </c>
      <c r="C1268" t="s">
        <v>1262</v>
      </c>
      <c r="D1268" s="2">
        <v>7</v>
      </c>
      <c r="E1268" s="15">
        <v>47</v>
      </c>
      <c r="F1268" s="14">
        <f>inventory[[#This Row],[Unit Cost]]*inventory[[#This Row],['# Units]]</f>
        <v>329</v>
      </c>
      <c r="G1268" s="8">
        <f>_xlfn.RANK.EQ(inventory[[#This Row],[Total Cost]],inventory[Total Cost],0)</f>
        <v>822</v>
      </c>
      <c r="H1268" s="8">
        <f>SUMIFS(inventory['# Units],inventory[Rank],"&lt;="&amp;inventory[[#This Row],['#]])</f>
        <v>33696</v>
      </c>
      <c r="I1268" s="9">
        <f>inventory[[#This Row],[c Units]]/MAX(inventory[c Units])</f>
        <v>0.40904124887712739</v>
      </c>
      <c r="J1268" s="10">
        <f>SUMIFS(inventory[Total Cost],inventory[Rank],"&lt;="&amp;inventory[[#This Row],['#]])</f>
        <v>2561057.1999999951</v>
      </c>
      <c r="K1268" s="9">
        <f>inventory[[#This Row],[c Cost]]/MAX(inventory[c Cost])</f>
        <v>0.96742030840715521</v>
      </c>
      <c r="L1268" s="11" t="str">
        <f>IF(inventory[[#This Row],[c Units %]]&lt;=$O$7,$N$7,IF(inventory[[#This Row],[c Units %]]&lt;=$O$8,$N$8,$N$9))</f>
        <v>C</v>
      </c>
    </row>
    <row r="1269" spans="2:12" x14ac:dyDescent="0.25">
      <c r="B1269" s="1">
        <v>1263</v>
      </c>
      <c r="C1269" t="s">
        <v>1263</v>
      </c>
      <c r="D1269" s="2">
        <v>7</v>
      </c>
      <c r="E1269" s="15">
        <v>34</v>
      </c>
      <c r="F1269" s="14">
        <f>inventory[[#This Row],[Unit Cost]]*inventory[[#This Row],['# Units]]</f>
        <v>238</v>
      </c>
      <c r="G1269" s="8">
        <f>_xlfn.RANK.EQ(inventory[[#This Row],[Total Cost]],inventory[Total Cost],0)</f>
        <v>958</v>
      </c>
      <c r="H1269" s="8">
        <f>SUMIFS(inventory['# Units],inventory[Rank],"&lt;="&amp;inventory[[#This Row],['#]])</f>
        <v>33696</v>
      </c>
      <c r="I1269" s="9">
        <f>inventory[[#This Row],[c Units]]/MAX(inventory[c Units])</f>
        <v>0.40904124887712739</v>
      </c>
      <c r="J1269" s="10">
        <f>SUMIFS(inventory[Total Cost],inventory[Rank],"&lt;="&amp;inventory[[#This Row],['#]])</f>
        <v>2561057.1999999951</v>
      </c>
      <c r="K1269" s="9">
        <f>inventory[[#This Row],[c Cost]]/MAX(inventory[c Cost])</f>
        <v>0.96742030840715521</v>
      </c>
      <c r="L1269" s="11" t="str">
        <f>IF(inventory[[#This Row],[c Units %]]&lt;=$O$7,$N$7,IF(inventory[[#This Row],[c Units %]]&lt;=$O$8,$N$8,$N$9))</f>
        <v>C</v>
      </c>
    </row>
    <row r="1270" spans="2:12" x14ac:dyDescent="0.25">
      <c r="B1270" s="1">
        <v>1264</v>
      </c>
      <c r="C1270" t="s">
        <v>1264</v>
      </c>
      <c r="D1270" s="2">
        <v>6.9</v>
      </c>
      <c r="E1270" s="15">
        <v>65</v>
      </c>
      <c r="F1270" s="14">
        <f>inventory[[#This Row],[Unit Cost]]*inventory[[#This Row],['# Units]]</f>
        <v>448.5</v>
      </c>
      <c r="G1270" s="8">
        <f>_xlfn.RANK.EQ(inventory[[#This Row],[Total Cost]],inventory[Total Cost],0)</f>
        <v>697</v>
      </c>
      <c r="H1270" s="8">
        <f>SUMIFS(inventory['# Units],inventory[Rank],"&lt;="&amp;inventory[[#This Row],['#]])</f>
        <v>33793</v>
      </c>
      <c r="I1270" s="9">
        <f>inventory[[#This Row],[c Units]]/MAX(inventory[c Units])</f>
        <v>0.41021874772390687</v>
      </c>
      <c r="J1270" s="10">
        <f>SUMIFS(inventory[Total Cost],inventory[Rank],"&lt;="&amp;inventory[[#This Row],['#]])</f>
        <v>2561173.599999995</v>
      </c>
      <c r="K1270" s="9">
        <f>inventory[[#This Row],[c Cost]]/MAX(inventory[c Cost])</f>
        <v>0.96746427764138343</v>
      </c>
      <c r="L1270" s="11" t="str">
        <f>IF(inventory[[#This Row],[c Units %]]&lt;=$O$7,$N$7,IF(inventory[[#This Row],[c Units %]]&lt;=$O$8,$N$8,$N$9))</f>
        <v>C</v>
      </c>
    </row>
    <row r="1271" spans="2:12" x14ac:dyDescent="0.25">
      <c r="B1271" s="1">
        <v>1265</v>
      </c>
      <c r="C1271" t="s">
        <v>1265</v>
      </c>
      <c r="D1271" s="2">
        <v>6.6</v>
      </c>
      <c r="E1271" s="15">
        <v>16</v>
      </c>
      <c r="F1271" s="14">
        <f>inventory[[#This Row],[Unit Cost]]*inventory[[#This Row],['# Units]]</f>
        <v>105.6</v>
      </c>
      <c r="G1271" s="8">
        <f>_xlfn.RANK.EQ(inventory[[#This Row],[Total Cost]],inventory[Total Cost],0)</f>
        <v>1314</v>
      </c>
      <c r="H1271" s="8">
        <f>SUMIFS(inventory['# Units],inventory[Rank],"&lt;="&amp;inventory[[#This Row],['#]])</f>
        <v>33876</v>
      </c>
      <c r="I1271" s="9">
        <f>inventory[[#This Row],[c Units]]/MAX(inventory[c Units])</f>
        <v>0.41122629828352231</v>
      </c>
      <c r="J1271" s="10">
        <f>SUMIFS(inventory[Total Cost],inventory[Rank],"&lt;="&amp;inventory[[#This Row],['#]])</f>
        <v>2561289.7999999952</v>
      </c>
      <c r="K1271" s="9">
        <f>inventory[[#This Row],[c Cost]]/MAX(inventory[c Cost])</f>
        <v>0.96750817132709921</v>
      </c>
      <c r="L1271" s="11" t="str">
        <f>IF(inventory[[#This Row],[c Units %]]&lt;=$O$7,$N$7,IF(inventory[[#This Row],[c Units %]]&lt;=$O$8,$N$8,$N$9))</f>
        <v>C</v>
      </c>
    </row>
    <row r="1272" spans="2:12" x14ac:dyDescent="0.25">
      <c r="B1272" s="1">
        <v>1266</v>
      </c>
      <c r="C1272" t="s">
        <v>1266</v>
      </c>
      <c r="D1272" s="2">
        <v>6.7</v>
      </c>
      <c r="E1272" s="15">
        <v>9</v>
      </c>
      <c r="F1272" s="14">
        <f>inventory[[#This Row],[Unit Cost]]*inventory[[#This Row],['# Units]]</f>
        <v>60.300000000000004</v>
      </c>
      <c r="G1272" s="8">
        <f>_xlfn.RANK.EQ(inventory[[#This Row],[Total Cost]],inventory[Total Cost],0)</f>
        <v>1679</v>
      </c>
      <c r="H1272" s="8">
        <f>SUMIFS(inventory['# Units],inventory[Rank],"&lt;="&amp;inventory[[#This Row],['#]])</f>
        <v>33885</v>
      </c>
      <c r="I1272" s="9">
        <f>inventory[[#This Row],[c Units]]/MAX(inventory[c Units])</f>
        <v>0.41133555075384204</v>
      </c>
      <c r="J1272" s="10">
        <f>SUMIFS(inventory[Total Cost],inventory[Rank],"&lt;="&amp;inventory[[#This Row],['#]])</f>
        <v>2561405.8999999953</v>
      </c>
      <c r="K1272" s="9">
        <f>inventory[[#This Row],[c Cost]]/MAX(inventory[c Cost])</f>
        <v>0.96755202723855882</v>
      </c>
      <c r="L1272" s="11" t="str">
        <f>IF(inventory[[#This Row],[c Units %]]&lt;=$O$7,$N$7,IF(inventory[[#This Row],[c Units %]]&lt;=$O$8,$N$8,$N$9))</f>
        <v>C</v>
      </c>
    </row>
    <row r="1273" spans="2:12" x14ac:dyDescent="0.25">
      <c r="B1273" s="1">
        <v>1267</v>
      </c>
      <c r="C1273" t="s">
        <v>1267</v>
      </c>
      <c r="D1273" s="2">
        <v>4.5999999999999996</v>
      </c>
      <c r="E1273" s="15">
        <v>12</v>
      </c>
      <c r="F1273" s="14">
        <f>inventory[[#This Row],[Unit Cost]]*inventory[[#This Row],['# Units]]</f>
        <v>55.199999999999996</v>
      </c>
      <c r="G1273" s="8">
        <f>_xlfn.RANK.EQ(inventory[[#This Row],[Total Cost]],inventory[Total Cost],0)</f>
        <v>1757</v>
      </c>
      <c r="H1273" s="8">
        <f>SUMIFS(inventory['# Units],inventory[Rank],"&lt;="&amp;inventory[[#This Row],['#]])</f>
        <v>33943</v>
      </c>
      <c r="I1273" s="9">
        <f>inventory[[#This Row],[c Units]]/MAX(inventory[c Units])</f>
        <v>0.41203962222923596</v>
      </c>
      <c r="J1273" s="10">
        <f>SUMIFS(inventory[Total Cost],inventory[Rank],"&lt;="&amp;inventory[[#This Row],['#]])</f>
        <v>2561637.8999999953</v>
      </c>
      <c r="K1273" s="9">
        <f>inventory[[#This Row],[c Cost]]/MAX(inventory[c Cost])</f>
        <v>0.96763966351296549</v>
      </c>
      <c r="L1273" s="11" t="str">
        <f>IF(inventory[[#This Row],[c Units %]]&lt;=$O$7,$N$7,IF(inventory[[#This Row],[c Units %]]&lt;=$O$8,$N$8,$N$9))</f>
        <v>C</v>
      </c>
    </row>
    <row r="1274" spans="2:12" x14ac:dyDescent="0.25">
      <c r="B1274" s="1">
        <v>1268</v>
      </c>
      <c r="C1274" t="s">
        <v>1268</v>
      </c>
      <c r="D1274" s="2">
        <v>6.6</v>
      </c>
      <c r="E1274" s="15">
        <v>23</v>
      </c>
      <c r="F1274" s="14">
        <f>inventory[[#This Row],[Unit Cost]]*inventory[[#This Row],['# Units]]</f>
        <v>151.79999999999998</v>
      </c>
      <c r="G1274" s="8">
        <f>_xlfn.RANK.EQ(inventory[[#This Row],[Total Cost]],inventory[Total Cost],0)</f>
        <v>1138</v>
      </c>
      <c r="H1274" s="8">
        <f>SUMIFS(inventory['# Units],inventory[Rank],"&lt;="&amp;inventory[[#This Row],['#]])</f>
        <v>33943</v>
      </c>
      <c r="I1274" s="9">
        <f>inventory[[#This Row],[c Units]]/MAX(inventory[c Units])</f>
        <v>0.41203962222923596</v>
      </c>
      <c r="J1274" s="10">
        <f>SUMIFS(inventory[Total Cost],inventory[Rank],"&lt;="&amp;inventory[[#This Row],['#]])</f>
        <v>2561637.8999999953</v>
      </c>
      <c r="K1274" s="9">
        <f>inventory[[#This Row],[c Cost]]/MAX(inventory[c Cost])</f>
        <v>0.96763966351296549</v>
      </c>
      <c r="L1274" s="11" t="str">
        <f>IF(inventory[[#This Row],[c Units %]]&lt;=$O$7,$N$7,IF(inventory[[#This Row],[c Units %]]&lt;=$O$8,$N$8,$N$9))</f>
        <v>C</v>
      </c>
    </row>
    <row r="1275" spans="2:12" x14ac:dyDescent="0.25">
      <c r="B1275" s="1">
        <v>1269</v>
      </c>
      <c r="C1275" t="s">
        <v>1269</v>
      </c>
      <c r="D1275" s="2">
        <v>6.6</v>
      </c>
      <c r="E1275" s="15">
        <v>7</v>
      </c>
      <c r="F1275" s="14">
        <f>inventory[[#This Row],[Unit Cost]]*inventory[[#This Row],['# Units]]</f>
        <v>46.199999999999996</v>
      </c>
      <c r="G1275" s="8">
        <f>_xlfn.RANK.EQ(inventory[[#This Row],[Total Cost]],inventory[Total Cost],0)</f>
        <v>1911</v>
      </c>
      <c r="H1275" s="8">
        <f>SUMIFS(inventory['# Units],inventory[Rank],"&lt;="&amp;inventory[[#This Row],['#]])</f>
        <v>33976</v>
      </c>
      <c r="I1275" s="9">
        <f>inventory[[#This Row],[c Units]]/MAX(inventory[c Units])</f>
        <v>0.41244021462040836</v>
      </c>
      <c r="J1275" s="10">
        <f>SUMIFS(inventory[Total Cost],inventory[Rank],"&lt;="&amp;inventory[[#This Row],['#]])</f>
        <v>2561753.3999999953</v>
      </c>
      <c r="K1275" s="9">
        <f>inventory[[#This Row],[c Cost]]/MAX(inventory[c Cost])</f>
        <v>0.96768329277888787</v>
      </c>
      <c r="L1275" s="11" t="str">
        <f>IF(inventory[[#This Row],[c Units %]]&lt;=$O$7,$N$7,IF(inventory[[#This Row],[c Units %]]&lt;=$O$8,$N$8,$N$9))</f>
        <v>C</v>
      </c>
    </row>
    <row r="1276" spans="2:12" x14ac:dyDescent="0.25">
      <c r="B1276" s="1">
        <v>1270</v>
      </c>
      <c r="C1276" t="s">
        <v>1270</v>
      </c>
      <c r="D1276" s="2">
        <v>3.7</v>
      </c>
      <c r="E1276" s="15">
        <v>17</v>
      </c>
      <c r="F1276" s="14">
        <f>inventory[[#This Row],[Unit Cost]]*inventory[[#This Row],['# Units]]</f>
        <v>62.900000000000006</v>
      </c>
      <c r="G1276" s="8">
        <f>_xlfn.RANK.EQ(inventory[[#This Row],[Total Cost]],inventory[Total Cost],0)</f>
        <v>1650</v>
      </c>
      <c r="H1276" s="8">
        <f>SUMIFS(inventory['# Units],inventory[Rank],"&lt;="&amp;inventory[[#This Row],['#]])</f>
        <v>33985</v>
      </c>
      <c r="I1276" s="9">
        <f>inventory[[#This Row],[c Units]]/MAX(inventory[c Units])</f>
        <v>0.41254946709072809</v>
      </c>
      <c r="J1276" s="10">
        <f>SUMIFS(inventory[Total Cost],inventory[Rank],"&lt;="&amp;inventory[[#This Row],['#]])</f>
        <v>2561868.5999999954</v>
      </c>
      <c r="K1276" s="9">
        <f>inventory[[#This Row],[c Cost]]/MAX(inventory[c Cost])</f>
        <v>0.96772680872204153</v>
      </c>
      <c r="L1276" s="11" t="str">
        <f>IF(inventory[[#This Row],[c Units %]]&lt;=$O$7,$N$7,IF(inventory[[#This Row],[c Units %]]&lt;=$O$8,$N$8,$N$9))</f>
        <v>C</v>
      </c>
    </row>
    <row r="1277" spans="2:12" x14ac:dyDescent="0.25">
      <c r="B1277" s="1">
        <v>1271</v>
      </c>
      <c r="C1277" t="s">
        <v>1271</v>
      </c>
      <c r="D1277" s="2">
        <v>4</v>
      </c>
      <c r="E1277" s="15">
        <v>35</v>
      </c>
      <c r="F1277" s="14">
        <f>inventory[[#This Row],[Unit Cost]]*inventory[[#This Row],['# Units]]</f>
        <v>140</v>
      </c>
      <c r="G1277" s="8">
        <f>_xlfn.RANK.EQ(inventory[[#This Row],[Total Cost]],inventory[Total Cost],0)</f>
        <v>1172</v>
      </c>
      <c r="H1277" s="8">
        <f>SUMIFS(inventory['# Units],inventory[Rank],"&lt;="&amp;inventory[[#This Row],['#]])</f>
        <v>33997</v>
      </c>
      <c r="I1277" s="9">
        <f>inventory[[#This Row],[c Units]]/MAX(inventory[c Units])</f>
        <v>0.41269513705115446</v>
      </c>
      <c r="J1277" s="10">
        <f>SUMIFS(inventory[Total Cost],inventory[Rank],"&lt;="&amp;inventory[[#This Row],['#]])</f>
        <v>2561983.7999999956</v>
      </c>
      <c r="K1277" s="9">
        <f>inventory[[#This Row],[c Cost]]/MAX(inventory[c Cost])</f>
        <v>0.9677703246651953</v>
      </c>
      <c r="L1277" s="11" t="str">
        <f>IF(inventory[[#This Row],[c Units %]]&lt;=$O$7,$N$7,IF(inventory[[#This Row],[c Units %]]&lt;=$O$8,$N$8,$N$9))</f>
        <v>C</v>
      </c>
    </row>
    <row r="1278" spans="2:12" x14ac:dyDescent="0.25">
      <c r="B1278" s="1">
        <v>1272</v>
      </c>
      <c r="C1278" t="s">
        <v>1272</v>
      </c>
      <c r="D1278" s="2">
        <v>6.1</v>
      </c>
      <c r="E1278" s="15">
        <v>8</v>
      </c>
      <c r="F1278" s="14">
        <f>inventory[[#This Row],[Unit Cost]]*inventory[[#This Row],['# Units]]</f>
        <v>48.8</v>
      </c>
      <c r="G1278" s="8">
        <f>_xlfn.RANK.EQ(inventory[[#This Row],[Total Cost]],inventory[Total Cost],0)</f>
        <v>1869</v>
      </c>
      <c r="H1278" s="8">
        <f>SUMIFS(inventory['# Units],inventory[Rank],"&lt;="&amp;inventory[[#This Row],['#]])</f>
        <v>34020</v>
      </c>
      <c r="I1278" s="9">
        <f>inventory[[#This Row],[c Units]]/MAX(inventory[c Units])</f>
        <v>0.41297433780863824</v>
      </c>
      <c r="J1278" s="10">
        <f>SUMIFS(inventory[Total Cost],inventory[Rank],"&lt;="&amp;inventory[[#This Row],['#]])</f>
        <v>2562098.7999999956</v>
      </c>
      <c r="K1278" s="9">
        <f>inventory[[#This Row],[c Cost]]/MAX(inventory[c Cost])</f>
        <v>0.96781376505983652</v>
      </c>
      <c r="L1278" s="11" t="str">
        <f>IF(inventory[[#This Row],[c Units %]]&lt;=$O$7,$N$7,IF(inventory[[#This Row],[c Units %]]&lt;=$O$8,$N$8,$N$9))</f>
        <v>C</v>
      </c>
    </row>
    <row r="1279" spans="2:12" x14ac:dyDescent="0.25">
      <c r="B1279" s="1">
        <v>1273</v>
      </c>
      <c r="C1279" t="s">
        <v>1273</v>
      </c>
      <c r="D1279" s="2">
        <v>6.1</v>
      </c>
      <c r="E1279" s="15">
        <v>7</v>
      </c>
      <c r="F1279" s="14">
        <f>inventory[[#This Row],[Unit Cost]]*inventory[[#This Row],['# Units]]</f>
        <v>42.699999999999996</v>
      </c>
      <c r="G1279" s="8">
        <f>_xlfn.RANK.EQ(inventory[[#This Row],[Total Cost]],inventory[Total Cost],0)</f>
        <v>1984</v>
      </c>
      <c r="H1279" s="8">
        <f>SUMIFS(inventory['# Units],inventory[Rank],"&lt;="&amp;inventory[[#This Row],['#]])</f>
        <v>34045</v>
      </c>
      <c r="I1279" s="9">
        <f>inventory[[#This Row],[c Units]]/MAX(inventory[c Units])</f>
        <v>0.41327781689285975</v>
      </c>
      <c r="J1279" s="10">
        <f>SUMIFS(inventory[Total Cost],inventory[Rank],"&lt;="&amp;inventory[[#This Row],['#]])</f>
        <v>2562213.7999999956</v>
      </c>
      <c r="K1279" s="9">
        <f>inventory[[#This Row],[c Cost]]/MAX(inventory[c Cost])</f>
        <v>0.96785720545447784</v>
      </c>
      <c r="L1279" s="11" t="str">
        <f>IF(inventory[[#This Row],[c Units %]]&lt;=$O$7,$N$7,IF(inventory[[#This Row],[c Units %]]&lt;=$O$8,$N$8,$N$9))</f>
        <v>C</v>
      </c>
    </row>
    <row r="1280" spans="2:12" x14ac:dyDescent="0.25">
      <c r="B1280" s="1">
        <v>1274</v>
      </c>
      <c r="C1280" t="s">
        <v>1274</v>
      </c>
      <c r="D1280" s="2">
        <v>5.9</v>
      </c>
      <c r="E1280" s="15">
        <v>14</v>
      </c>
      <c r="F1280" s="14">
        <f>inventory[[#This Row],[Unit Cost]]*inventory[[#This Row],['# Units]]</f>
        <v>82.600000000000009</v>
      </c>
      <c r="G1280" s="8">
        <f>_xlfn.RANK.EQ(inventory[[#This Row],[Total Cost]],inventory[Total Cost],0)</f>
        <v>1467</v>
      </c>
      <c r="H1280" s="8">
        <f>SUMIFS(inventory['# Units],inventory[Rank],"&lt;="&amp;inventory[[#This Row],['#]])</f>
        <v>34231</v>
      </c>
      <c r="I1280" s="9">
        <f>inventory[[#This Row],[c Units]]/MAX(inventory[c Units])</f>
        <v>0.41553570127946782</v>
      </c>
      <c r="J1280" s="10">
        <f>SUMIFS(inventory[Total Cost],inventory[Rank],"&lt;="&amp;inventory[[#This Row],['#]])</f>
        <v>2562671.3999999953</v>
      </c>
      <c r="K1280" s="9">
        <f>inventory[[#This Row],[c Cost]]/MAX(inventory[c Cost])</f>
        <v>0.96803006045089368</v>
      </c>
      <c r="L1280" s="11" t="str">
        <f>IF(inventory[[#This Row],[c Units %]]&lt;=$O$7,$N$7,IF(inventory[[#This Row],[c Units %]]&lt;=$O$8,$N$8,$N$9))</f>
        <v>C</v>
      </c>
    </row>
    <row r="1281" spans="2:12" x14ac:dyDescent="0.25">
      <c r="B1281" s="1">
        <v>1275</v>
      </c>
      <c r="C1281" t="s">
        <v>1275</v>
      </c>
      <c r="D1281" s="2">
        <v>6.7</v>
      </c>
      <c r="E1281" s="15">
        <v>3</v>
      </c>
      <c r="F1281" s="14">
        <f>inventory[[#This Row],[Unit Cost]]*inventory[[#This Row],['# Units]]</f>
        <v>20.100000000000001</v>
      </c>
      <c r="G1281" s="8">
        <f>_xlfn.RANK.EQ(inventory[[#This Row],[Total Cost]],inventory[Total Cost],0)</f>
        <v>2686</v>
      </c>
      <c r="H1281" s="8">
        <f>SUMIFS(inventory['# Units],inventory[Rank],"&lt;="&amp;inventory[[#This Row],['#]])</f>
        <v>34231</v>
      </c>
      <c r="I1281" s="9">
        <f>inventory[[#This Row],[c Units]]/MAX(inventory[c Units])</f>
        <v>0.41553570127946782</v>
      </c>
      <c r="J1281" s="10">
        <f>SUMIFS(inventory[Total Cost],inventory[Rank],"&lt;="&amp;inventory[[#This Row],['#]])</f>
        <v>2562671.3999999953</v>
      </c>
      <c r="K1281" s="9">
        <f>inventory[[#This Row],[c Cost]]/MAX(inventory[c Cost])</f>
        <v>0.96803006045089368</v>
      </c>
      <c r="L1281" s="11" t="str">
        <f>IF(inventory[[#This Row],[c Units %]]&lt;=$O$7,$N$7,IF(inventory[[#This Row],[c Units %]]&lt;=$O$8,$N$8,$N$9))</f>
        <v>C</v>
      </c>
    </row>
    <row r="1282" spans="2:12" x14ac:dyDescent="0.25">
      <c r="B1282" s="1">
        <v>1276</v>
      </c>
      <c r="C1282" t="s">
        <v>1276</v>
      </c>
      <c r="D1282" s="2">
        <v>4.8</v>
      </c>
      <c r="E1282" s="15">
        <v>25</v>
      </c>
      <c r="F1282" s="14">
        <f>inventory[[#This Row],[Unit Cost]]*inventory[[#This Row],['# Units]]</f>
        <v>120</v>
      </c>
      <c r="G1282" s="8">
        <f>_xlfn.RANK.EQ(inventory[[#This Row],[Total Cost]],inventory[Total Cost],0)</f>
        <v>1247</v>
      </c>
      <c r="H1282" s="8">
        <f>SUMIFS(inventory['# Units],inventory[Rank],"&lt;="&amp;inventory[[#This Row],['#]])</f>
        <v>34231</v>
      </c>
      <c r="I1282" s="9">
        <f>inventory[[#This Row],[c Units]]/MAX(inventory[c Units])</f>
        <v>0.41553570127946782</v>
      </c>
      <c r="J1282" s="10">
        <f>SUMIFS(inventory[Total Cost],inventory[Rank],"&lt;="&amp;inventory[[#This Row],['#]])</f>
        <v>2562671.3999999953</v>
      </c>
      <c r="K1282" s="9">
        <f>inventory[[#This Row],[c Cost]]/MAX(inventory[c Cost])</f>
        <v>0.96803006045089368</v>
      </c>
      <c r="L1282" s="11" t="str">
        <f>IF(inventory[[#This Row],[c Units %]]&lt;=$O$7,$N$7,IF(inventory[[#This Row],[c Units %]]&lt;=$O$8,$N$8,$N$9))</f>
        <v>C</v>
      </c>
    </row>
    <row r="1283" spans="2:12" x14ac:dyDescent="0.25">
      <c r="B1283" s="1">
        <v>1277</v>
      </c>
      <c r="C1283" t="s">
        <v>1277</v>
      </c>
      <c r="D1283" s="2">
        <v>5.5</v>
      </c>
      <c r="E1283" s="15">
        <v>17</v>
      </c>
      <c r="F1283" s="14">
        <f>inventory[[#This Row],[Unit Cost]]*inventory[[#This Row],['# Units]]</f>
        <v>93.5</v>
      </c>
      <c r="G1283" s="8">
        <f>_xlfn.RANK.EQ(inventory[[#This Row],[Total Cost]],inventory[Total Cost],0)</f>
        <v>1386</v>
      </c>
      <c r="H1283" s="8">
        <f>SUMIFS(inventory['# Units],inventory[Rank],"&lt;="&amp;inventory[[#This Row],['#]])</f>
        <v>34231</v>
      </c>
      <c r="I1283" s="9">
        <f>inventory[[#This Row],[c Units]]/MAX(inventory[c Units])</f>
        <v>0.41553570127946782</v>
      </c>
      <c r="J1283" s="10">
        <f>SUMIFS(inventory[Total Cost],inventory[Rank],"&lt;="&amp;inventory[[#This Row],['#]])</f>
        <v>2562671.3999999953</v>
      </c>
      <c r="K1283" s="9">
        <f>inventory[[#This Row],[c Cost]]/MAX(inventory[c Cost])</f>
        <v>0.96803006045089368</v>
      </c>
      <c r="L1283" s="11" t="str">
        <f>IF(inventory[[#This Row],[c Units %]]&lt;=$O$7,$N$7,IF(inventory[[#This Row],[c Units %]]&lt;=$O$8,$N$8,$N$9))</f>
        <v>C</v>
      </c>
    </row>
    <row r="1284" spans="2:12" x14ac:dyDescent="0.25">
      <c r="B1284" s="1">
        <v>1278</v>
      </c>
      <c r="C1284" t="s">
        <v>1278</v>
      </c>
      <c r="D1284" s="2">
        <v>3.9</v>
      </c>
      <c r="E1284" s="15">
        <v>12</v>
      </c>
      <c r="F1284" s="14">
        <f>inventory[[#This Row],[Unit Cost]]*inventory[[#This Row],['# Units]]</f>
        <v>46.8</v>
      </c>
      <c r="G1284" s="8">
        <f>_xlfn.RANK.EQ(inventory[[#This Row],[Total Cost]],inventory[Total Cost],0)</f>
        <v>1901</v>
      </c>
      <c r="H1284" s="8">
        <f>SUMIFS(inventory['# Units],inventory[Rank],"&lt;="&amp;inventory[[#This Row],['#]])</f>
        <v>34250</v>
      </c>
      <c r="I1284" s="9">
        <f>inventory[[#This Row],[c Units]]/MAX(inventory[c Units])</f>
        <v>0.41576634538347618</v>
      </c>
      <c r="J1284" s="10">
        <f>SUMIFS(inventory[Total Cost],inventory[Rank],"&lt;="&amp;inventory[[#This Row],['#]])</f>
        <v>2562785.3999999953</v>
      </c>
      <c r="K1284" s="9">
        <f>inventory[[#This Row],[c Cost]]/MAX(inventory[c Cost])</f>
        <v>0.96807312310297278</v>
      </c>
      <c r="L1284" s="11" t="str">
        <f>IF(inventory[[#This Row],[c Units %]]&lt;=$O$7,$N$7,IF(inventory[[#This Row],[c Units %]]&lt;=$O$8,$N$8,$N$9))</f>
        <v>C</v>
      </c>
    </row>
    <row r="1285" spans="2:12" x14ac:dyDescent="0.25">
      <c r="B1285" s="1">
        <v>1279</v>
      </c>
      <c r="C1285" t="s">
        <v>1279</v>
      </c>
      <c r="D1285" s="2">
        <v>5.2</v>
      </c>
      <c r="E1285" s="15">
        <v>16</v>
      </c>
      <c r="F1285" s="14">
        <f>inventory[[#This Row],[Unit Cost]]*inventory[[#This Row],['# Units]]</f>
        <v>83.2</v>
      </c>
      <c r="G1285" s="8">
        <f>_xlfn.RANK.EQ(inventory[[#This Row],[Total Cost]],inventory[Total Cost],0)</f>
        <v>1465</v>
      </c>
      <c r="H1285" s="8">
        <f>SUMIFS(inventory['# Units],inventory[Rank],"&lt;="&amp;inventory[[#This Row],['#]])</f>
        <v>34321</v>
      </c>
      <c r="I1285" s="9">
        <f>inventory[[#This Row],[c Units]]/MAX(inventory[c Units])</f>
        <v>0.4166282259826653</v>
      </c>
      <c r="J1285" s="10">
        <f>SUMIFS(inventory[Total Cost],inventory[Rank],"&lt;="&amp;inventory[[#This Row],['#]])</f>
        <v>2562898.9999999953</v>
      </c>
      <c r="K1285" s="9">
        <f>inventory[[#This Row],[c Cost]]/MAX(inventory[c Cost])</f>
        <v>0.9681160346580272</v>
      </c>
      <c r="L1285" s="11" t="str">
        <f>IF(inventory[[#This Row],[c Units %]]&lt;=$O$7,$N$7,IF(inventory[[#This Row],[c Units %]]&lt;=$O$8,$N$8,$N$9))</f>
        <v>C</v>
      </c>
    </row>
    <row r="1286" spans="2:12" x14ac:dyDescent="0.25">
      <c r="B1286" s="1">
        <v>1280</v>
      </c>
      <c r="C1286" t="s">
        <v>1280</v>
      </c>
      <c r="D1286" s="2">
        <v>6.2</v>
      </c>
      <c r="E1286" s="15">
        <v>58</v>
      </c>
      <c r="F1286" s="14">
        <f>inventory[[#This Row],[Unit Cost]]*inventory[[#This Row],['# Units]]</f>
        <v>359.6</v>
      </c>
      <c r="G1286" s="8">
        <f>_xlfn.RANK.EQ(inventory[[#This Row],[Total Cost]],inventory[Total Cost],0)</f>
        <v>780</v>
      </c>
      <c r="H1286" s="8">
        <f>SUMIFS(inventory['# Units],inventory[Rank],"&lt;="&amp;inventory[[#This Row],['#]])</f>
        <v>34337</v>
      </c>
      <c r="I1286" s="9">
        <f>inventory[[#This Row],[c Units]]/MAX(inventory[c Units])</f>
        <v>0.41682245259656703</v>
      </c>
      <c r="J1286" s="10">
        <f>SUMIFS(inventory[Total Cost],inventory[Rank],"&lt;="&amp;inventory[[#This Row],['#]])</f>
        <v>2563012.5999999954</v>
      </c>
      <c r="K1286" s="9">
        <f>inventory[[#This Row],[c Cost]]/MAX(inventory[c Cost])</f>
        <v>0.96815894621308152</v>
      </c>
      <c r="L1286" s="11" t="str">
        <f>IF(inventory[[#This Row],[c Units %]]&lt;=$O$7,$N$7,IF(inventory[[#This Row],[c Units %]]&lt;=$O$8,$N$8,$N$9))</f>
        <v>C</v>
      </c>
    </row>
    <row r="1287" spans="2:12" x14ac:dyDescent="0.25">
      <c r="B1287" s="1">
        <v>1281</v>
      </c>
      <c r="C1287" t="s">
        <v>1281</v>
      </c>
      <c r="D1287" s="2">
        <v>6.7</v>
      </c>
      <c r="E1287" s="15">
        <v>4</v>
      </c>
      <c r="F1287" s="14">
        <f>inventory[[#This Row],[Unit Cost]]*inventory[[#This Row],['# Units]]</f>
        <v>26.8</v>
      </c>
      <c r="G1287" s="8">
        <f>_xlfn.RANK.EQ(inventory[[#This Row],[Total Cost]],inventory[Total Cost],0)</f>
        <v>2403</v>
      </c>
      <c r="H1287" s="8">
        <f>SUMIFS(inventory['# Units],inventory[Rank],"&lt;="&amp;inventory[[#This Row],['#]])</f>
        <v>34481</v>
      </c>
      <c r="I1287" s="9">
        <f>inventory[[#This Row],[c Units]]/MAX(inventory[c Units])</f>
        <v>0.41857049212168296</v>
      </c>
      <c r="J1287" s="10">
        <f>SUMIFS(inventory[Total Cost],inventory[Rank],"&lt;="&amp;inventory[[#This Row],['#]])</f>
        <v>2563352.7999999952</v>
      </c>
      <c r="K1287" s="9">
        <f>inventory[[#This Row],[c Cost]]/MAX(inventory[c Cost])</f>
        <v>0.96828745423270712</v>
      </c>
      <c r="L1287" s="11" t="str">
        <f>IF(inventory[[#This Row],[c Units %]]&lt;=$O$7,$N$7,IF(inventory[[#This Row],[c Units %]]&lt;=$O$8,$N$8,$N$9))</f>
        <v>C</v>
      </c>
    </row>
    <row r="1288" spans="2:12" x14ac:dyDescent="0.25">
      <c r="B1288" s="1">
        <v>1282</v>
      </c>
      <c r="C1288" t="s">
        <v>1282</v>
      </c>
      <c r="D1288" s="2">
        <v>7.1</v>
      </c>
      <c r="E1288" s="15">
        <v>16</v>
      </c>
      <c r="F1288" s="14">
        <f>inventory[[#This Row],[Unit Cost]]*inventory[[#This Row],['# Units]]</f>
        <v>113.6</v>
      </c>
      <c r="G1288" s="8">
        <f>_xlfn.RANK.EQ(inventory[[#This Row],[Total Cost]],inventory[Total Cost],0)</f>
        <v>1280</v>
      </c>
      <c r="H1288" s="8">
        <f>SUMIFS(inventory['# Units],inventory[Rank],"&lt;="&amp;inventory[[#This Row],['#]])</f>
        <v>34481</v>
      </c>
      <c r="I1288" s="9">
        <f>inventory[[#This Row],[c Units]]/MAX(inventory[c Units])</f>
        <v>0.41857049212168296</v>
      </c>
      <c r="J1288" s="10">
        <f>SUMIFS(inventory[Total Cost],inventory[Rank],"&lt;="&amp;inventory[[#This Row],['#]])</f>
        <v>2563352.7999999952</v>
      </c>
      <c r="K1288" s="9">
        <f>inventory[[#This Row],[c Cost]]/MAX(inventory[c Cost])</f>
        <v>0.96828745423270712</v>
      </c>
      <c r="L1288" s="11" t="str">
        <f>IF(inventory[[#This Row],[c Units %]]&lt;=$O$7,$N$7,IF(inventory[[#This Row],[c Units %]]&lt;=$O$8,$N$8,$N$9))</f>
        <v>C</v>
      </c>
    </row>
    <row r="1289" spans="2:12" x14ac:dyDescent="0.25">
      <c r="B1289" s="1">
        <v>1283</v>
      </c>
      <c r="C1289" t="s">
        <v>1283</v>
      </c>
      <c r="D1289" s="2">
        <v>6.7</v>
      </c>
      <c r="E1289" s="15">
        <v>46</v>
      </c>
      <c r="F1289" s="14">
        <f>inventory[[#This Row],[Unit Cost]]*inventory[[#This Row],['# Units]]</f>
        <v>308.2</v>
      </c>
      <c r="G1289" s="8">
        <f>_xlfn.RANK.EQ(inventory[[#This Row],[Total Cost]],inventory[Total Cost],0)</f>
        <v>846</v>
      </c>
      <c r="H1289" s="8">
        <f>SUMIFS(inventory['# Units],inventory[Rank],"&lt;="&amp;inventory[[#This Row],['#]])</f>
        <v>34481</v>
      </c>
      <c r="I1289" s="9">
        <f>inventory[[#This Row],[c Units]]/MAX(inventory[c Units])</f>
        <v>0.41857049212168296</v>
      </c>
      <c r="J1289" s="10">
        <f>SUMIFS(inventory[Total Cost],inventory[Rank],"&lt;="&amp;inventory[[#This Row],['#]])</f>
        <v>2563352.7999999952</v>
      </c>
      <c r="K1289" s="9">
        <f>inventory[[#This Row],[c Cost]]/MAX(inventory[c Cost])</f>
        <v>0.96828745423270712</v>
      </c>
      <c r="L1289" s="11" t="str">
        <f>IF(inventory[[#This Row],[c Units %]]&lt;=$O$7,$N$7,IF(inventory[[#This Row],[c Units %]]&lt;=$O$8,$N$8,$N$9))</f>
        <v>C</v>
      </c>
    </row>
    <row r="1290" spans="2:12" x14ac:dyDescent="0.25">
      <c r="B1290" s="1">
        <v>1284</v>
      </c>
      <c r="C1290" t="s">
        <v>1284</v>
      </c>
      <c r="D1290" s="2">
        <v>6.7</v>
      </c>
      <c r="E1290" s="15">
        <v>13</v>
      </c>
      <c r="F1290" s="14">
        <f>inventory[[#This Row],[Unit Cost]]*inventory[[#This Row],['# Units]]</f>
        <v>87.100000000000009</v>
      </c>
      <c r="G1290" s="8">
        <f>_xlfn.RANK.EQ(inventory[[#This Row],[Total Cost]],inventory[Total Cost],0)</f>
        <v>1429</v>
      </c>
      <c r="H1290" s="8">
        <f>SUMIFS(inventory['# Units],inventory[Rank],"&lt;="&amp;inventory[[#This Row],['#]])</f>
        <v>34510</v>
      </c>
      <c r="I1290" s="9">
        <f>inventory[[#This Row],[c Units]]/MAX(inventory[c Units])</f>
        <v>0.41892252785937995</v>
      </c>
      <c r="J1290" s="10">
        <f>SUMIFS(inventory[Total Cost],inventory[Rank],"&lt;="&amp;inventory[[#This Row],['#]])</f>
        <v>2563465.8999999953</v>
      </c>
      <c r="K1290" s="9">
        <f>inventory[[#This Row],[c Cost]]/MAX(inventory[c Cost])</f>
        <v>0.96833017691648038</v>
      </c>
      <c r="L1290" s="11" t="str">
        <f>IF(inventory[[#This Row],[c Units %]]&lt;=$O$7,$N$7,IF(inventory[[#This Row],[c Units %]]&lt;=$O$8,$N$8,$N$9))</f>
        <v>C</v>
      </c>
    </row>
    <row r="1291" spans="2:12" x14ac:dyDescent="0.25">
      <c r="B1291" s="1">
        <v>1285</v>
      </c>
      <c r="C1291" t="s">
        <v>1285</v>
      </c>
      <c r="D1291" s="2">
        <v>6</v>
      </c>
      <c r="E1291" s="15">
        <v>24</v>
      </c>
      <c r="F1291" s="14">
        <f>inventory[[#This Row],[Unit Cost]]*inventory[[#This Row],['# Units]]</f>
        <v>144</v>
      </c>
      <c r="G1291" s="8">
        <f>_xlfn.RANK.EQ(inventory[[#This Row],[Total Cost]],inventory[Total Cost],0)</f>
        <v>1159</v>
      </c>
      <c r="H1291" s="8">
        <f>SUMIFS(inventory['# Units],inventory[Rank],"&lt;="&amp;inventory[[#This Row],['#]])</f>
        <v>34525</v>
      </c>
      <c r="I1291" s="9">
        <f>inventory[[#This Row],[c Units]]/MAX(inventory[c Units])</f>
        <v>0.41910461530991283</v>
      </c>
      <c r="J1291" s="10">
        <f>SUMIFS(inventory[Total Cost],inventory[Rank],"&lt;="&amp;inventory[[#This Row],['#]])</f>
        <v>2563578.3999999953</v>
      </c>
      <c r="K1291" s="9">
        <f>inventory[[#This Row],[c Cost]]/MAX(inventory[c Cost])</f>
        <v>0.96837267295471641</v>
      </c>
      <c r="L1291" s="11" t="str">
        <f>IF(inventory[[#This Row],[c Units %]]&lt;=$O$7,$N$7,IF(inventory[[#This Row],[c Units %]]&lt;=$O$8,$N$8,$N$9))</f>
        <v>C</v>
      </c>
    </row>
    <row r="1292" spans="2:12" x14ac:dyDescent="0.25">
      <c r="B1292" s="1">
        <v>1286</v>
      </c>
      <c r="C1292" t="s">
        <v>1286</v>
      </c>
      <c r="D1292" s="2">
        <v>4.2</v>
      </c>
      <c r="E1292" s="15">
        <v>6</v>
      </c>
      <c r="F1292" s="14">
        <f>inventory[[#This Row],[Unit Cost]]*inventory[[#This Row],['# Units]]</f>
        <v>25.200000000000003</v>
      </c>
      <c r="G1292" s="8">
        <f>_xlfn.RANK.EQ(inventory[[#This Row],[Total Cost]],inventory[Total Cost],0)</f>
        <v>2456</v>
      </c>
      <c r="H1292" s="8">
        <f>SUMIFS(inventory['# Units],inventory[Rank],"&lt;="&amp;inventory[[#This Row],['#]])</f>
        <v>34550</v>
      </c>
      <c r="I1292" s="9">
        <f>inventory[[#This Row],[c Units]]/MAX(inventory[c Units])</f>
        <v>0.41940809439413435</v>
      </c>
      <c r="J1292" s="10">
        <f>SUMIFS(inventory[Total Cost],inventory[Rank],"&lt;="&amp;inventory[[#This Row],['#]])</f>
        <v>2563802.7999999956</v>
      </c>
      <c r="K1292" s="9">
        <f>inventory[[#This Row],[c Cost]]/MAX(inventory[c Cost])</f>
        <v>0.96845743838565135</v>
      </c>
      <c r="L1292" s="11" t="str">
        <f>IF(inventory[[#This Row],[c Units %]]&lt;=$O$7,$N$7,IF(inventory[[#This Row],[c Units %]]&lt;=$O$8,$N$8,$N$9))</f>
        <v>C</v>
      </c>
    </row>
    <row r="1293" spans="2:12" x14ac:dyDescent="0.25">
      <c r="B1293" s="1">
        <v>1287</v>
      </c>
      <c r="C1293" t="s">
        <v>1287</v>
      </c>
      <c r="D1293" s="2">
        <v>4.2</v>
      </c>
      <c r="E1293" s="15">
        <v>22</v>
      </c>
      <c r="F1293" s="14">
        <f>inventory[[#This Row],[Unit Cost]]*inventory[[#This Row],['# Units]]</f>
        <v>92.4</v>
      </c>
      <c r="G1293" s="8">
        <f>_xlfn.RANK.EQ(inventory[[#This Row],[Total Cost]],inventory[Total Cost],0)</f>
        <v>1392</v>
      </c>
      <c r="H1293" s="8">
        <f>SUMIFS(inventory['# Units],inventory[Rank],"&lt;="&amp;inventory[[#This Row],['#]])</f>
        <v>34550</v>
      </c>
      <c r="I1293" s="9">
        <f>inventory[[#This Row],[c Units]]/MAX(inventory[c Units])</f>
        <v>0.41940809439413435</v>
      </c>
      <c r="J1293" s="10">
        <f>SUMIFS(inventory[Total Cost],inventory[Rank],"&lt;="&amp;inventory[[#This Row],['#]])</f>
        <v>2563802.7999999956</v>
      </c>
      <c r="K1293" s="9">
        <f>inventory[[#This Row],[c Cost]]/MAX(inventory[c Cost])</f>
        <v>0.96845743838565135</v>
      </c>
      <c r="L1293" s="11" t="str">
        <f>IF(inventory[[#This Row],[c Units %]]&lt;=$O$7,$N$7,IF(inventory[[#This Row],[c Units %]]&lt;=$O$8,$N$8,$N$9))</f>
        <v>C</v>
      </c>
    </row>
    <row r="1294" spans="2:12" x14ac:dyDescent="0.25">
      <c r="B1294" s="1">
        <v>1288</v>
      </c>
      <c r="C1294" t="s">
        <v>1288</v>
      </c>
      <c r="D1294" s="2">
        <v>6.1</v>
      </c>
      <c r="E1294" s="15">
        <v>3</v>
      </c>
      <c r="F1294" s="14">
        <f>inventory[[#This Row],[Unit Cost]]*inventory[[#This Row],['# Units]]</f>
        <v>18.299999999999997</v>
      </c>
      <c r="G1294" s="8">
        <f>_xlfn.RANK.EQ(inventory[[#This Row],[Total Cost]],inventory[Total Cost],0)</f>
        <v>2787</v>
      </c>
      <c r="H1294" s="8">
        <f>SUMIFS(inventory['# Units],inventory[Rank],"&lt;="&amp;inventory[[#This Row],['#]])</f>
        <v>34560</v>
      </c>
      <c r="I1294" s="9">
        <f>inventory[[#This Row],[c Units]]/MAX(inventory[c Units])</f>
        <v>0.41952948602782297</v>
      </c>
      <c r="J1294" s="10">
        <f>SUMIFS(inventory[Total Cost],inventory[Rank],"&lt;="&amp;inventory[[#This Row],['#]])</f>
        <v>2563914.7999999956</v>
      </c>
      <c r="K1294" s="9">
        <f>inventory[[#This Row],[c Cost]]/MAX(inventory[c Cost])</f>
        <v>0.96849974555260632</v>
      </c>
      <c r="L1294" s="11" t="str">
        <f>IF(inventory[[#This Row],[c Units %]]&lt;=$O$7,$N$7,IF(inventory[[#This Row],[c Units %]]&lt;=$O$8,$N$8,$N$9))</f>
        <v>C</v>
      </c>
    </row>
    <row r="1295" spans="2:12" x14ac:dyDescent="0.25">
      <c r="B1295" s="1">
        <v>1289</v>
      </c>
      <c r="C1295" t="s">
        <v>1289</v>
      </c>
      <c r="D1295" s="2">
        <v>6.9</v>
      </c>
      <c r="E1295" s="15">
        <v>57</v>
      </c>
      <c r="F1295" s="14">
        <f>inventory[[#This Row],[Unit Cost]]*inventory[[#This Row],['# Units]]</f>
        <v>393.3</v>
      </c>
      <c r="G1295" s="8">
        <f>_xlfn.RANK.EQ(inventory[[#This Row],[Total Cost]],inventory[Total Cost],0)</f>
        <v>748</v>
      </c>
      <c r="H1295" s="8">
        <f>SUMIFS(inventory['# Units],inventory[Rank],"&lt;="&amp;inventory[[#This Row],['#]])</f>
        <v>34566</v>
      </c>
      <c r="I1295" s="9">
        <f>inventory[[#This Row],[c Units]]/MAX(inventory[c Units])</f>
        <v>0.41960232100803613</v>
      </c>
      <c r="J1295" s="10">
        <f>SUMIFS(inventory[Total Cost],inventory[Rank],"&lt;="&amp;inventory[[#This Row],['#]])</f>
        <v>2564026.3999999957</v>
      </c>
      <c r="K1295" s="9">
        <f>inventory[[#This Row],[c Cost]]/MAX(inventory[c Cost])</f>
        <v>0.96854190162253639</v>
      </c>
      <c r="L1295" s="11" t="str">
        <f>IF(inventory[[#This Row],[c Units %]]&lt;=$O$7,$N$7,IF(inventory[[#This Row],[c Units %]]&lt;=$O$8,$N$8,$N$9))</f>
        <v>C</v>
      </c>
    </row>
    <row r="1296" spans="2:12" x14ac:dyDescent="0.25">
      <c r="B1296" s="1">
        <v>1290</v>
      </c>
      <c r="C1296" t="s">
        <v>1290</v>
      </c>
      <c r="D1296" s="2">
        <v>2.1</v>
      </c>
      <c r="E1296" s="15">
        <v>2</v>
      </c>
      <c r="F1296" s="14">
        <f>inventory[[#This Row],[Unit Cost]]*inventory[[#This Row],['# Units]]</f>
        <v>4.2</v>
      </c>
      <c r="G1296" s="8">
        <f>_xlfn.RANK.EQ(inventory[[#This Row],[Total Cost]],inventory[Total Cost],0)</f>
        <v>3859</v>
      </c>
      <c r="H1296" s="8">
        <f>SUMIFS(inventory['# Units],inventory[Rank],"&lt;="&amp;inventory[[#This Row],['#]])</f>
        <v>34571</v>
      </c>
      <c r="I1296" s="9">
        <f>inventory[[#This Row],[c Units]]/MAX(inventory[c Units])</f>
        <v>0.41966301682488044</v>
      </c>
      <c r="J1296" s="10">
        <f>SUMIFS(inventory[Total Cost],inventory[Rank],"&lt;="&amp;inventory[[#This Row],['#]])</f>
        <v>2564137.8999999957</v>
      </c>
      <c r="K1296" s="9">
        <f>inventory[[#This Row],[c Cost]]/MAX(inventory[c Cost])</f>
        <v>0.9685840199182103</v>
      </c>
      <c r="L1296" s="11" t="str">
        <f>IF(inventory[[#This Row],[c Units %]]&lt;=$O$7,$N$7,IF(inventory[[#This Row],[c Units %]]&lt;=$O$8,$N$8,$N$9))</f>
        <v>C</v>
      </c>
    </row>
    <row r="1297" spans="2:12" x14ac:dyDescent="0.25">
      <c r="B1297" s="1">
        <v>1291</v>
      </c>
      <c r="C1297" t="s">
        <v>1291</v>
      </c>
      <c r="D1297" s="2">
        <v>6.4</v>
      </c>
      <c r="E1297" s="15">
        <v>14</v>
      </c>
      <c r="F1297" s="14">
        <f>inventory[[#This Row],[Unit Cost]]*inventory[[#This Row],['# Units]]</f>
        <v>89.600000000000009</v>
      </c>
      <c r="G1297" s="8">
        <f>_xlfn.RANK.EQ(inventory[[#This Row],[Total Cost]],inventory[Total Cost],0)</f>
        <v>1408</v>
      </c>
      <c r="H1297" s="8">
        <f>SUMIFS(inventory['# Units],inventory[Rank],"&lt;="&amp;inventory[[#This Row],['#]])</f>
        <v>34645</v>
      </c>
      <c r="I1297" s="9">
        <f>inventory[[#This Row],[c Units]]/MAX(inventory[c Units])</f>
        <v>0.42056131491417609</v>
      </c>
      <c r="J1297" s="10">
        <f>SUMIFS(inventory[Total Cost],inventory[Rank],"&lt;="&amp;inventory[[#This Row],['#]])</f>
        <v>2564248.8999999957</v>
      </c>
      <c r="K1297" s="9">
        <f>inventory[[#This Row],[c Cost]]/MAX(inventory[c Cost])</f>
        <v>0.96862594934260315</v>
      </c>
      <c r="L1297" s="11" t="str">
        <f>IF(inventory[[#This Row],[c Units %]]&lt;=$O$7,$N$7,IF(inventory[[#This Row],[c Units %]]&lt;=$O$8,$N$8,$N$9))</f>
        <v>C</v>
      </c>
    </row>
    <row r="1298" spans="2:12" x14ac:dyDescent="0.25">
      <c r="B1298" s="1">
        <v>1292</v>
      </c>
      <c r="C1298" t="s">
        <v>1292</v>
      </c>
      <c r="D1298" s="2">
        <v>7</v>
      </c>
      <c r="E1298" s="15">
        <v>58</v>
      </c>
      <c r="F1298" s="14">
        <f>inventory[[#This Row],[Unit Cost]]*inventory[[#This Row],['# Units]]</f>
        <v>406</v>
      </c>
      <c r="G1298" s="8">
        <f>_xlfn.RANK.EQ(inventory[[#This Row],[Total Cost]],inventory[Total Cost],0)</f>
        <v>730</v>
      </c>
      <c r="H1298" s="8">
        <f>SUMIFS(inventory['# Units],inventory[Rank],"&lt;="&amp;inventory[[#This Row],['#]])</f>
        <v>34693</v>
      </c>
      <c r="I1298" s="9">
        <f>inventory[[#This Row],[c Units]]/MAX(inventory[c Units])</f>
        <v>0.42114399475588143</v>
      </c>
      <c r="J1298" s="10">
        <f>SUMIFS(inventory[Total Cost],inventory[Rank],"&lt;="&amp;inventory[[#This Row],['#]])</f>
        <v>2564359.2999999956</v>
      </c>
      <c r="K1298" s="9">
        <f>inventory[[#This Row],[c Cost]]/MAX(inventory[c Cost])</f>
        <v>0.96866765212145878</v>
      </c>
      <c r="L1298" s="11" t="str">
        <f>IF(inventory[[#This Row],[c Units %]]&lt;=$O$7,$N$7,IF(inventory[[#This Row],[c Units %]]&lt;=$O$8,$N$8,$N$9))</f>
        <v>C</v>
      </c>
    </row>
    <row r="1299" spans="2:12" x14ac:dyDescent="0.25">
      <c r="B1299" s="1">
        <v>1293</v>
      </c>
      <c r="C1299" t="s">
        <v>1293</v>
      </c>
      <c r="D1299" s="2">
        <v>5.2</v>
      </c>
      <c r="E1299" s="15">
        <v>6</v>
      </c>
      <c r="F1299" s="14">
        <f>inventory[[#This Row],[Unit Cost]]*inventory[[#This Row],['# Units]]</f>
        <v>31.200000000000003</v>
      </c>
      <c r="G1299" s="8">
        <f>_xlfn.RANK.EQ(inventory[[#This Row],[Total Cost]],inventory[Total Cost],0)</f>
        <v>2256</v>
      </c>
      <c r="H1299" s="8">
        <f>SUMIFS(inventory['# Units],inventory[Rank],"&lt;="&amp;inventory[[#This Row],['#]])</f>
        <v>34712</v>
      </c>
      <c r="I1299" s="9">
        <f>inventory[[#This Row],[c Units]]/MAX(inventory[c Units])</f>
        <v>0.42137463885988979</v>
      </c>
      <c r="J1299" s="10">
        <f>SUMIFS(inventory[Total Cost],inventory[Rank],"&lt;="&amp;inventory[[#This Row],['#]])</f>
        <v>2564469.4999999958</v>
      </c>
      <c r="K1299" s="9">
        <f>inventory[[#This Row],[c Cost]]/MAX(inventory[c Cost])</f>
        <v>0.96870927935180207</v>
      </c>
      <c r="L1299" s="11" t="str">
        <f>IF(inventory[[#This Row],[c Units %]]&lt;=$O$7,$N$7,IF(inventory[[#This Row],[c Units %]]&lt;=$O$8,$N$8,$N$9))</f>
        <v>C</v>
      </c>
    </row>
    <row r="1300" spans="2:12" x14ac:dyDescent="0.25">
      <c r="B1300" s="1">
        <v>1294</v>
      </c>
      <c r="C1300" t="s">
        <v>1294</v>
      </c>
      <c r="D1300" s="2">
        <v>5.5</v>
      </c>
      <c r="E1300" s="15">
        <v>12</v>
      </c>
      <c r="F1300" s="14">
        <f>inventory[[#This Row],[Unit Cost]]*inventory[[#This Row],['# Units]]</f>
        <v>66</v>
      </c>
      <c r="G1300" s="8">
        <f>_xlfn.RANK.EQ(inventory[[#This Row],[Total Cost]],inventory[Total Cost],0)</f>
        <v>1615</v>
      </c>
      <c r="H1300" s="8">
        <f>SUMIFS(inventory['# Units],inventory[Rank],"&lt;="&amp;inventory[[#This Row],['#]])</f>
        <v>34776</v>
      </c>
      <c r="I1300" s="9">
        <f>inventory[[#This Row],[c Units]]/MAX(inventory[c Units])</f>
        <v>0.42215154531549687</v>
      </c>
      <c r="J1300" s="10">
        <f>SUMIFS(inventory[Total Cost],inventory[Rank],"&lt;="&amp;inventory[[#This Row],['#]])</f>
        <v>2564689.4999999958</v>
      </c>
      <c r="K1300" s="9">
        <f>inventory[[#This Row],[c Cost]]/MAX(inventory[c Cost])</f>
        <v>0.96879238271546353</v>
      </c>
      <c r="L1300" s="11" t="str">
        <f>IF(inventory[[#This Row],[c Units %]]&lt;=$O$7,$N$7,IF(inventory[[#This Row],[c Units %]]&lt;=$O$8,$N$8,$N$9))</f>
        <v>C</v>
      </c>
    </row>
    <row r="1301" spans="2:12" x14ac:dyDescent="0.25">
      <c r="B1301" s="1">
        <v>1295</v>
      </c>
      <c r="C1301" t="s">
        <v>1295</v>
      </c>
      <c r="D1301" s="2">
        <v>3.5</v>
      </c>
      <c r="E1301" s="15">
        <v>12</v>
      </c>
      <c r="F1301" s="14">
        <f>inventory[[#This Row],[Unit Cost]]*inventory[[#This Row],['# Units]]</f>
        <v>42</v>
      </c>
      <c r="G1301" s="8">
        <f>_xlfn.RANK.EQ(inventory[[#This Row],[Total Cost]],inventory[Total Cost],0)</f>
        <v>1994</v>
      </c>
      <c r="H1301" s="8">
        <f>SUMIFS(inventory['# Units],inventory[Rank],"&lt;="&amp;inventory[[#This Row],['#]])</f>
        <v>34776</v>
      </c>
      <c r="I1301" s="9">
        <f>inventory[[#This Row],[c Units]]/MAX(inventory[c Units])</f>
        <v>0.42215154531549687</v>
      </c>
      <c r="J1301" s="10">
        <f>SUMIFS(inventory[Total Cost],inventory[Rank],"&lt;="&amp;inventory[[#This Row],['#]])</f>
        <v>2564689.4999999958</v>
      </c>
      <c r="K1301" s="9">
        <f>inventory[[#This Row],[c Cost]]/MAX(inventory[c Cost])</f>
        <v>0.96879238271546353</v>
      </c>
      <c r="L1301" s="11" t="str">
        <f>IF(inventory[[#This Row],[c Units %]]&lt;=$O$7,$N$7,IF(inventory[[#This Row],[c Units %]]&lt;=$O$8,$N$8,$N$9))</f>
        <v>C</v>
      </c>
    </row>
    <row r="1302" spans="2:12" x14ac:dyDescent="0.25">
      <c r="B1302" s="1">
        <v>1296</v>
      </c>
      <c r="C1302" t="s">
        <v>1296</v>
      </c>
      <c r="D1302" s="2">
        <v>6.6</v>
      </c>
      <c r="E1302" s="15">
        <v>53</v>
      </c>
      <c r="F1302" s="14">
        <f>inventory[[#This Row],[Unit Cost]]*inventory[[#This Row],['# Units]]</f>
        <v>349.79999999999995</v>
      </c>
      <c r="G1302" s="8">
        <f>_xlfn.RANK.EQ(inventory[[#This Row],[Total Cost]],inventory[Total Cost],0)</f>
        <v>791</v>
      </c>
      <c r="H1302" s="8">
        <f>SUMIFS(inventory['# Units],inventory[Rank],"&lt;="&amp;inventory[[#This Row],['#]])</f>
        <v>34785</v>
      </c>
      <c r="I1302" s="9">
        <f>inventory[[#This Row],[c Units]]/MAX(inventory[c Units])</f>
        <v>0.4222607977858166</v>
      </c>
      <c r="J1302" s="10">
        <f>SUMIFS(inventory[Total Cost],inventory[Rank],"&lt;="&amp;inventory[[#This Row],['#]])</f>
        <v>2564799.2999999956</v>
      </c>
      <c r="K1302" s="9">
        <f>inventory[[#This Row],[c Cost]]/MAX(inventory[c Cost])</f>
        <v>0.96883385884878181</v>
      </c>
      <c r="L1302" s="11" t="str">
        <f>IF(inventory[[#This Row],[c Units %]]&lt;=$O$7,$N$7,IF(inventory[[#This Row],[c Units %]]&lt;=$O$8,$N$8,$N$9))</f>
        <v>C</v>
      </c>
    </row>
    <row r="1303" spans="2:12" x14ac:dyDescent="0.25">
      <c r="B1303" s="1">
        <v>1297</v>
      </c>
      <c r="C1303" t="s">
        <v>1297</v>
      </c>
      <c r="D1303" s="2">
        <v>7</v>
      </c>
      <c r="E1303" s="15">
        <v>11</v>
      </c>
      <c r="F1303" s="14">
        <f>inventory[[#This Row],[Unit Cost]]*inventory[[#This Row],['# Units]]</f>
        <v>77</v>
      </c>
      <c r="G1303" s="8">
        <f>_xlfn.RANK.EQ(inventory[[#This Row],[Total Cost]],inventory[Total Cost],0)</f>
        <v>1509</v>
      </c>
      <c r="H1303" s="8">
        <f>SUMIFS(inventory['# Units],inventory[Rank],"&lt;="&amp;inventory[[#This Row],['#]])</f>
        <v>34837</v>
      </c>
      <c r="I1303" s="9">
        <f>inventory[[#This Row],[c Units]]/MAX(inventory[c Units])</f>
        <v>0.42289203428099736</v>
      </c>
      <c r="J1303" s="10">
        <f>SUMIFS(inventory[Total Cost],inventory[Rank],"&lt;="&amp;inventory[[#This Row],['#]])</f>
        <v>2564908.4999999958</v>
      </c>
      <c r="K1303" s="9">
        <f>inventory[[#This Row],[c Cost]]/MAX(inventory[c Cost])</f>
        <v>0.96887510833656298</v>
      </c>
      <c r="L1303" s="11" t="str">
        <f>IF(inventory[[#This Row],[c Units %]]&lt;=$O$7,$N$7,IF(inventory[[#This Row],[c Units %]]&lt;=$O$8,$N$8,$N$9))</f>
        <v>C</v>
      </c>
    </row>
    <row r="1304" spans="2:12" x14ac:dyDescent="0.25">
      <c r="B1304" s="1">
        <v>1298</v>
      </c>
      <c r="C1304" t="s">
        <v>1298</v>
      </c>
      <c r="D1304" s="2">
        <v>6.9</v>
      </c>
      <c r="E1304" s="15">
        <v>31</v>
      </c>
      <c r="F1304" s="14">
        <f>inventory[[#This Row],[Unit Cost]]*inventory[[#This Row],['# Units]]</f>
        <v>213.9</v>
      </c>
      <c r="G1304" s="8">
        <f>_xlfn.RANK.EQ(inventory[[#This Row],[Total Cost]],inventory[Total Cost],0)</f>
        <v>1002</v>
      </c>
      <c r="H1304" s="8">
        <f>SUMIFS(inventory['# Units],inventory[Rank],"&lt;="&amp;inventory[[#This Row],['#]])</f>
        <v>34843</v>
      </c>
      <c r="I1304" s="9">
        <f>inventory[[#This Row],[c Units]]/MAX(inventory[c Units])</f>
        <v>0.42296486926121052</v>
      </c>
      <c r="J1304" s="10">
        <f>SUMIFS(inventory[Total Cost],inventory[Rank],"&lt;="&amp;inventory[[#This Row],['#]])</f>
        <v>2565017.699999996</v>
      </c>
      <c r="K1304" s="9">
        <f>inventory[[#This Row],[c Cost]]/MAX(inventory[c Cost])</f>
        <v>0.96891635782434415</v>
      </c>
      <c r="L1304" s="11" t="str">
        <f>IF(inventory[[#This Row],[c Units %]]&lt;=$O$7,$N$7,IF(inventory[[#This Row],[c Units %]]&lt;=$O$8,$N$8,$N$9))</f>
        <v>C</v>
      </c>
    </row>
    <row r="1305" spans="2:12" x14ac:dyDescent="0.25">
      <c r="B1305" s="1">
        <v>1299</v>
      </c>
      <c r="C1305" t="s">
        <v>1299</v>
      </c>
      <c r="D1305" s="2">
        <v>6.5</v>
      </c>
      <c r="E1305" s="15">
        <v>7</v>
      </c>
      <c r="F1305" s="14">
        <f>inventory[[#This Row],[Unit Cost]]*inventory[[#This Row],['# Units]]</f>
        <v>45.5</v>
      </c>
      <c r="G1305" s="8">
        <f>_xlfn.RANK.EQ(inventory[[#This Row],[Total Cost]],inventory[Total Cost],0)</f>
        <v>1930</v>
      </c>
      <c r="H1305" s="8">
        <f>SUMIFS(inventory['# Units],inventory[Rank],"&lt;="&amp;inventory[[#This Row],['#]])</f>
        <v>34854</v>
      </c>
      <c r="I1305" s="9">
        <f>inventory[[#This Row],[c Units]]/MAX(inventory[c Units])</f>
        <v>0.42309840005826799</v>
      </c>
      <c r="J1305" s="10">
        <f>SUMIFS(inventory[Total Cost],inventory[Rank],"&lt;="&amp;inventory[[#This Row],['#]])</f>
        <v>2565126.5999999959</v>
      </c>
      <c r="K1305" s="9">
        <f>inventory[[#This Row],[c Cost]]/MAX(inventory[c Cost])</f>
        <v>0.9689574939893566</v>
      </c>
      <c r="L1305" s="11" t="str">
        <f>IF(inventory[[#This Row],[c Units %]]&lt;=$O$7,$N$7,IF(inventory[[#This Row],[c Units %]]&lt;=$O$8,$N$8,$N$9))</f>
        <v>C</v>
      </c>
    </row>
    <row r="1306" spans="2:12" x14ac:dyDescent="0.25">
      <c r="B1306" s="1">
        <v>1300</v>
      </c>
      <c r="C1306" t="s">
        <v>1300</v>
      </c>
      <c r="D1306" s="2">
        <v>5.2</v>
      </c>
      <c r="E1306" s="15">
        <v>4</v>
      </c>
      <c r="F1306" s="14">
        <f>inventory[[#This Row],[Unit Cost]]*inventory[[#This Row],['# Units]]</f>
        <v>20.8</v>
      </c>
      <c r="G1306" s="8">
        <f>_xlfn.RANK.EQ(inventory[[#This Row],[Total Cost]],inventory[Total Cost],0)</f>
        <v>2652</v>
      </c>
      <c r="H1306" s="8">
        <f>SUMIFS(inventory['# Units],inventory[Rank],"&lt;="&amp;inventory[[#This Row],['#]])</f>
        <v>34905</v>
      </c>
      <c r="I1306" s="9">
        <f>inventory[[#This Row],[c Units]]/MAX(inventory[c Units])</f>
        <v>0.42371749739007986</v>
      </c>
      <c r="J1306" s="10">
        <f>SUMIFS(inventory[Total Cost],inventory[Rank],"&lt;="&amp;inventory[[#This Row],['#]])</f>
        <v>2565344.1999999955</v>
      </c>
      <c r="K1306" s="9">
        <f>inventory[[#This Row],[c Cost]]/MAX(inventory[c Cost])</f>
        <v>0.96903969077086893</v>
      </c>
      <c r="L1306" s="11" t="str">
        <f>IF(inventory[[#This Row],[c Units %]]&lt;=$O$7,$N$7,IF(inventory[[#This Row],[c Units %]]&lt;=$O$8,$N$8,$N$9))</f>
        <v>C</v>
      </c>
    </row>
    <row r="1307" spans="2:12" x14ac:dyDescent="0.25">
      <c r="B1307" s="1">
        <v>1301</v>
      </c>
      <c r="C1307" t="s">
        <v>1301</v>
      </c>
      <c r="D1307" s="2">
        <v>6</v>
      </c>
      <c r="E1307" s="15">
        <v>7</v>
      </c>
      <c r="F1307" s="14">
        <f>inventory[[#This Row],[Unit Cost]]*inventory[[#This Row],['# Units]]</f>
        <v>42</v>
      </c>
      <c r="G1307" s="8">
        <f>_xlfn.RANK.EQ(inventory[[#This Row],[Total Cost]],inventory[Total Cost],0)</f>
        <v>1994</v>
      </c>
      <c r="H1307" s="8">
        <f>SUMIFS(inventory['# Units],inventory[Rank],"&lt;="&amp;inventory[[#This Row],['#]])</f>
        <v>34905</v>
      </c>
      <c r="I1307" s="9">
        <f>inventory[[#This Row],[c Units]]/MAX(inventory[c Units])</f>
        <v>0.42371749739007986</v>
      </c>
      <c r="J1307" s="10">
        <f>SUMIFS(inventory[Total Cost],inventory[Rank],"&lt;="&amp;inventory[[#This Row],['#]])</f>
        <v>2565344.1999999955</v>
      </c>
      <c r="K1307" s="9">
        <f>inventory[[#This Row],[c Cost]]/MAX(inventory[c Cost])</f>
        <v>0.96903969077086893</v>
      </c>
      <c r="L1307" s="11" t="str">
        <f>IF(inventory[[#This Row],[c Units %]]&lt;=$O$7,$N$7,IF(inventory[[#This Row],[c Units %]]&lt;=$O$8,$N$8,$N$9))</f>
        <v>C</v>
      </c>
    </row>
    <row r="1308" spans="2:12" x14ac:dyDescent="0.25">
      <c r="B1308" s="1">
        <v>1302</v>
      </c>
      <c r="C1308" t="s">
        <v>1302</v>
      </c>
      <c r="D1308" s="2">
        <v>6</v>
      </c>
      <c r="E1308" s="15">
        <v>8</v>
      </c>
      <c r="F1308" s="14">
        <f>inventory[[#This Row],[Unit Cost]]*inventory[[#This Row],['# Units]]</f>
        <v>48</v>
      </c>
      <c r="G1308" s="8">
        <f>_xlfn.RANK.EQ(inventory[[#This Row],[Total Cost]],inventory[Total Cost],0)</f>
        <v>1882</v>
      </c>
      <c r="H1308" s="8">
        <f>SUMIFS(inventory['# Units],inventory[Rank],"&lt;="&amp;inventory[[#This Row],['#]])</f>
        <v>34941</v>
      </c>
      <c r="I1308" s="9">
        <f>inventory[[#This Row],[c Units]]/MAX(inventory[c Units])</f>
        <v>0.42415450727135884</v>
      </c>
      <c r="J1308" s="10">
        <f>SUMIFS(inventory[Total Cost],inventory[Rank],"&lt;="&amp;inventory[[#This Row],['#]])</f>
        <v>2565561.7999999952</v>
      </c>
      <c r="K1308" s="9">
        <f>inventory[[#This Row],[c Cost]]/MAX(inventory[c Cost])</f>
        <v>0.96912188755238127</v>
      </c>
      <c r="L1308" s="11" t="str">
        <f>IF(inventory[[#This Row],[c Units %]]&lt;=$O$7,$N$7,IF(inventory[[#This Row],[c Units %]]&lt;=$O$8,$N$8,$N$9))</f>
        <v>C</v>
      </c>
    </row>
    <row r="1309" spans="2:12" x14ac:dyDescent="0.25">
      <c r="B1309" s="1">
        <v>1303</v>
      </c>
      <c r="C1309" t="s">
        <v>1303</v>
      </c>
      <c r="D1309" s="2">
        <v>5.7</v>
      </c>
      <c r="E1309" s="15">
        <v>16</v>
      </c>
      <c r="F1309" s="14">
        <f>inventory[[#This Row],[Unit Cost]]*inventory[[#This Row],['# Units]]</f>
        <v>91.2</v>
      </c>
      <c r="G1309" s="8">
        <f>_xlfn.RANK.EQ(inventory[[#This Row],[Total Cost]],inventory[Total Cost],0)</f>
        <v>1397</v>
      </c>
      <c r="H1309" s="8">
        <f>SUMIFS(inventory['# Units],inventory[Rank],"&lt;="&amp;inventory[[#This Row],['#]])</f>
        <v>34941</v>
      </c>
      <c r="I1309" s="9">
        <f>inventory[[#This Row],[c Units]]/MAX(inventory[c Units])</f>
        <v>0.42415450727135884</v>
      </c>
      <c r="J1309" s="10">
        <f>SUMIFS(inventory[Total Cost],inventory[Rank],"&lt;="&amp;inventory[[#This Row],['#]])</f>
        <v>2565561.7999999952</v>
      </c>
      <c r="K1309" s="9">
        <f>inventory[[#This Row],[c Cost]]/MAX(inventory[c Cost])</f>
        <v>0.96912188755238127</v>
      </c>
      <c r="L1309" s="11" t="str">
        <f>IF(inventory[[#This Row],[c Units %]]&lt;=$O$7,$N$7,IF(inventory[[#This Row],[c Units %]]&lt;=$O$8,$N$8,$N$9))</f>
        <v>C</v>
      </c>
    </row>
    <row r="1310" spans="2:12" x14ac:dyDescent="0.25">
      <c r="B1310" s="1">
        <v>1304</v>
      </c>
      <c r="C1310" t="s">
        <v>1304</v>
      </c>
      <c r="D1310" s="2">
        <v>6.6</v>
      </c>
      <c r="E1310" s="15">
        <v>21</v>
      </c>
      <c r="F1310" s="14">
        <f>inventory[[#This Row],[Unit Cost]]*inventory[[#This Row],['# Units]]</f>
        <v>138.6</v>
      </c>
      <c r="G1310" s="8">
        <f>_xlfn.RANK.EQ(inventory[[#This Row],[Total Cost]],inventory[Total Cost],0)</f>
        <v>1176</v>
      </c>
      <c r="H1310" s="8">
        <f>SUMIFS(inventory['# Units],inventory[Rank],"&lt;="&amp;inventory[[#This Row],['#]])</f>
        <v>34964</v>
      </c>
      <c r="I1310" s="9">
        <f>inventory[[#This Row],[c Units]]/MAX(inventory[c Units])</f>
        <v>0.42443370802884267</v>
      </c>
      <c r="J1310" s="10">
        <f>SUMIFS(inventory[Total Cost],inventory[Rank],"&lt;="&amp;inventory[[#This Row],['#]])</f>
        <v>2565669.8999999953</v>
      </c>
      <c r="K1310" s="9">
        <f>inventory[[#This Row],[c Cost]]/MAX(inventory[c Cost])</f>
        <v>0.96916272152334404</v>
      </c>
      <c r="L1310" s="11" t="str">
        <f>IF(inventory[[#This Row],[c Units %]]&lt;=$O$7,$N$7,IF(inventory[[#This Row],[c Units %]]&lt;=$O$8,$N$8,$N$9))</f>
        <v>C</v>
      </c>
    </row>
    <row r="1311" spans="2:12" x14ac:dyDescent="0.25">
      <c r="B1311" s="1">
        <v>1305</v>
      </c>
      <c r="C1311" t="s">
        <v>1305</v>
      </c>
      <c r="D1311" s="2">
        <v>6.6</v>
      </c>
      <c r="E1311" s="15">
        <v>12</v>
      </c>
      <c r="F1311" s="14">
        <f>inventory[[#This Row],[Unit Cost]]*inventory[[#This Row],['# Units]]</f>
        <v>79.199999999999989</v>
      </c>
      <c r="G1311" s="8">
        <f>_xlfn.RANK.EQ(inventory[[#This Row],[Total Cost]],inventory[Total Cost],0)</f>
        <v>1493</v>
      </c>
      <c r="H1311" s="8">
        <f>SUMIFS(inventory['# Units],inventory[Rank],"&lt;="&amp;inventory[[#This Row],['#]])</f>
        <v>34982</v>
      </c>
      <c r="I1311" s="9">
        <f>inventory[[#This Row],[c Units]]/MAX(inventory[c Units])</f>
        <v>0.42465221296948213</v>
      </c>
      <c r="J1311" s="10">
        <f>SUMIFS(inventory[Total Cost],inventory[Rank],"&lt;="&amp;inventory[[#This Row],['#]])</f>
        <v>2565885.8999999953</v>
      </c>
      <c r="K1311" s="9">
        <f>inventory[[#This Row],[c Cost]]/MAX(inventory[c Cost])</f>
        <v>0.96924431391675725</v>
      </c>
      <c r="L1311" s="11" t="str">
        <f>IF(inventory[[#This Row],[c Units %]]&lt;=$O$7,$N$7,IF(inventory[[#This Row],[c Units %]]&lt;=$O$8,$N$8,$N$9))</f>
        <v>C</v>
      </c>
    </row>
    <row r="1312" spans="2:12" x14ac:dyDescent="0.25">
      <c r="B1312" s="1">
        <v>1306</v>
      </c>
      <c r="C1312" t="s">
        <v>1306</v>
      </c>
      <c r="D1312" s="2">
        <v>6</v>
      </c>
      <c r="E1312" s="15">
        <v>13</v>
      </c>
      <c r="F1312" s="14">
        <f>inventory[[#This Row],[Unit Cost]]*inventory[[#This Row],['# Units]]</f>
        <v>78</v>
      </c>
      <c r="G1312" s="8">
        <f>_xlfn.RANK.EQ(inventory[[#This Row],[Total Cost]],inventory[Total Cost],0)</f>
        <v>1500</v>
      </c>
      <c r="H1312" s="8">
        <f>SUMIFS(inventory['# Units],inventory[Rank],"&lt;="&amp;inventory[[#This Row],['#]])</f>
        <v>34982</v>
      </c>
      <c r="I1312" s="9">
        <f>inventory[[#This Row],[c Units]]/MAX(inventory[c Units])</f>
        <v>0.42465221296948213</v>
      </c>
      <c r="J1312" s="10">
        <f>SUMIFS(inventory[Total Cost],inventory[Rank],"&lt;="&amp;inventory[[#This Row],['#]])</f>
        <v>2565885.8999999953</v>
      </c>
      <c r="K1312" s="9">
        <f>inventory[[#This Row],[c Cost]]/MAX(inventory[c Cost])</f>
        <v>0.96924431391675725</v>
      </c>
      <c r="L1312" s="11" t="str">
        <f>IF(inventory[[#This Row],[c Units %]]&lt;=$O$7,$N$7,IF(inventory[[#This Row],[c Units %]]&lt;=$O$8,$N$8,$N$9))</f>
        <v>C</v>
      </c>
    </row>
    <row r="1313" spans="2:12" x14ac:dyDescent="0.25">
      <c r="B1313" s="1">
        <v>1307</v>
      </c>
      <c r="C1313" t="s">
        <v>1307</v>
      </c>
      <c r="D1313" s="2">
        <v>6.2</v>
      </c>
      <c r="E1313" s="15">
        <v>19</v>
      </c>
      <c r="F1313" s="14">
        <f>inventory[[#This Row],[Unit Cost]]*inventory[[#This Row],['# Units]]</f>
        <v>117.8</v>
      </c>
      <c r="G1313" s="8">
        <f>_xlfn.RANK.EQ(inventory[[#This Row],[Total Cost]],inventory[Total Cost],0)</f>
        <v>1257</v>
      </c>
      <c r="H1313" s="8">
        <f>SUMIFS(inventory['# Units],inventory[Rank],"&lt;="&amp;inventory[[#This Row],['#]])</f>
        <v>34993</v>
      </c>
      <c r="I1313" s="9">
        <f>inventory[[#This Row],[c Units]]/MAX(inventory[c Units])</f>
        <v>0.4247857437665396</v>
      </c>
      <c r="J1313" s="10">
        <f>SUMIFS(inventory[Total Cost],inventory[Rank],"&lt;="&amp;inventory[[#This Row],['#]])</f>
        <v>2565993.6999999951</v>
      </c>
      <c r="K1313" s="9">
        <f>inventory[[#This Row],[c Cost]]/MAX(inventory[c Cost])</f>
        <v>0.9692850345649513</v>
      </c>
      <c r="L1313" s="11" t="str">
        <f>IF(inventory[[#This Row],[c Units %]]&lt;=$O$7,$N$7,IF(inventory[[#This Row],[c Units %]]&lt;=$O$8,$N$8,$N$9))</f>
        <v>C</v>
      </c>
    </row>
    <row r="1314" spans="2:12" x14ac:dyDescent="0.25">
      <c r="B1314" s="1">
        <v>1308</v>
      </c>
      <c r="C1314" t="s">
        <v>1308</v>
      </c>
      <c r="D1314" s="2">
        <v>6.7</v>
      </c>
      <c r="E1314" s="15">
        <v>28</v>
      </c>
      <c r="F1314" s="14">
        <f>inventory[[#This Row],[Unit Cost]]*inventory[[#This Row],['# Units]]</f>
        <v>187.6</v>
      </c>
      <c r="G1314" s="8">
        <f>_xlfn.RANK.EQ(inventory[[#This Row],[Total Cost]],inventory[Total Cost],0)</f>
        <v>1052</v>
      </c>
      <c r="H1314" s="8">
        <f>SUMIFS(inventory['# Units],inventory[Rank],"&lt;="&amp;inventory[[#This Row],['#]])</f>
        <v>35014</v>
      </c>
      <c r="I1314" s="9">
        <f>inventory[[#This Row],[c Units]]/MAX(inventory[c Units])</f>
        <v>0.4250406661972857</v>
      </c>
      <c r="J1314" s="10">
        <f>SUMIFS(inventory[Total Cost],inventory[Rank],"&lt;="&amp;inventory[[#This Row],['#]])</f>
        <v>2566100.7999999952</v>
      </c>
      <c r="K1314" s="9">
        <f>inventory[[#This Row],[c Cost]]/MAX(inventory[c Cost])</f>
        <v>0.96932549079335195</v>
      </c>
      <c r="L1314" s="11" t="str">
        <f>IF(inventory[[#This Row],[c Units %]]&lt;=$O$7,$N$7,IF(inventory[[#This Row],[c Units %]]&lt;=$O$8,$N$8,$N$9))</f>
        <v>C</v>
      </c>
    </row>
    <row r="1315" spans="2:12" x14ac:dyDescent="0.25">
      <c r="B1315" s="1">
        <v>1309</v>
      </c>
      <c r="C1315" t="s">
        <v>1309</v>
      </c>
      <c r="D1315" s="2">
        <v>6.2</v>
      </c>
      <c r="E1315" s="15">
        <v>7</v>
      </c>
      <c r="F1315" s="14">
        <f>inventory[[#This Row],[Unit Cost]]*inventory[[#This Row],['# Units]]</f>
        <v>43.4</v>
      </c>
      <c r="G1315" s="8">
        <f>_xlfn.RANK.EQ(inventory[[#This Row],[Total Cost]],inventory[Total Cost],0)</f>
        <v>1969</v>
      </c>
      <c r="H1315" s="8">
        <f>SUMIFS(inventory['# Units],inventory[Rank],"&lt;="&amp;inventory[[#This Row],['#]])</f>
        <v>35020</v>
      </c>
      <c r="I1315" s="9">
        <f>inventory[[#This Row],[c Units]]/MAX(inventory[c Units])</f>
        <v>0.42511350117749885</v>
      </c>
      <c r="J1315" s="10">
        <f>SUMIFS(inventory[Total Cost],inventory[Rank],"&lt;="&amp;inventory[[#This Row],['#]])</f>
        <v>2566207.599999995</v>
      </c>
      <c r="K1315" s="9">
        <f>inventory[[#This Row],[c Cost]]/MAX(inventory[c Cost])</f>
        <v>0.96936583369898399</v>
      </c>
      <c r="L1315" s="11" t="str">
        <f>IF(inventory[[#This Row],[c Units %]]&lt;=$O$7,$N$7,IF(inventory[[#This Row],[c Units %]]&lt;=$O$8,$N$8,$N$9))</f>
        <v>C</v>
      </c>
    </row>
    <row r="1316" spans="2:12" x14ac:dyDescent="0.25">
      <c r="B1316" s="1">
        <v>1310</v>
      </c>
      <c r="C1316" t="s">
        <v>1310</v>
      </c>
      <c r="D1316" s="2">
        <v>6.7</v>
      </c>
      <c r="E1316" s="15">
        <v>6</v>
      </c>
      <c r="F1316" s="14">
        <f>inventory[[#This Row],[Unit Cost]]*inventory[[#This Row],['# Units]]</f>
        <v>40.200000000000003</v>
      </c>
      <c r="G1316" s="8">
        <f>_xlfn.RANK.EQ(inventory[[#This Row],[Total Cost]],inventory[Total Cost],0)</f>
        <v>2044</v>
      </c>
      <c r="H1316" s="8">
        <f>SUMIFS(inventory['# Units],inventory[Rank],"&lt;="&amp;inventory[[#This Row],['#]])</f>
        <v>35117</v>
      </c>
      <c r="I1316" s="9">
        <f>inventory[[#This Row],[c Units]]/MAX(inventory[c Units])</f>
        <v>0.42629100002427833</v>
      </c>
      <c r="J1316" s="10">
        <f>SUMIFS(inventory[Total Cost],inventory[Rank],"&lt;="&amp;inventory[[#This Row],['#]])</f>
        <v>2566314.2999999952</v>
      </c>
      <c r="K1316" s="9">
        <f>inventory[[#This Row],[c Cost]]/MAX(inventory[c Cost])</f>
        <v>0.96940613883035986</v>
      </c>
      <c r="L1316" s="11" t="str">
        <f>IF(inventory[[#This Row],[c Units %]]&lt;=$O$7,$N$7,IF(inventory[[#This Row],[c Units %]]&lt;=$O$8,$N$8,$N$9))</f>
        <v>C</v>
      </c>
    </row>
    <row r="1317" spans="2:12" x14ac:dyDescent="0.25">
      <c r="B1317" s="1">
        <v>1311</v>
      </c>
      <c r="C1317" t="s">
        <v>1311</v>
      </c>
      <c r="D1317" s="2">
        <v>5.7</v>
      </c>
      <c r="E1317" s="15">
        <v>13</v>
      </c>
      <c r="F1317" s="14">
        <f>inventory[[#This Row],[Unit Cost]]*inventory[[#This Row],['# Units]]</f>
        <v>74.100000000000009</v>
      </c>
      <c r="G1317" s="8">
        <f>_xlfn.RANK.EQ(inventory[[#This Row],[Total Cost]],inventory[Total Cost],0)</f>
        <v>1537</v>
      </c>
      <c r="H1317" s="8">
        <f>SUMIFS(inventory['# Units],inventory[Rank],"&lt;="&amp;inventory[[#This Row],['#]])</f>
        <v>35132</v>
      </c>
      <c r="I1317" s="9">
        <f>inventory[[#This Row],[c Units]]/MAX(inventory[c Units])</f>
        <v>0.42647308747481122</v>
      </c>
      <c r="J1317" s="10">
        <f>SUMIFS(inventory[Total Cost],inventory[Rank],"&lt;="&amp;inventory[[#This Row],['#]])</f>
        <v>2566526.2999999952</v>
      </c>
      <c r="K1317" s="9">
        <f>inventory[[#This Row],[c Cost]]/MAX(inventory[c Cost])</f>
        <v>0.9694862202535246</v>
      </c>
      <c r="L1317" s="11" t="str">
        <f>IF(inventory[[#This Row],[c Units %]]&lt;=$O$7,$N$7,IF(inventory[[#This Row],[c Units %]]&lt;=$O$8,$N$8,$N$9))</f>
        <v>C</v>
      </c>
    </row>
    <row r="1318" spans="2:12" x14ac:dyDescent="0.25">
      <c r="B1318" s="1">
        <v>1312</v>
      </c>
      <c r="C1318" t="s">
        <v>1312</v>
      </c>
      <c r="D1318" s="2">
        <v>4.0999999999999996</v>
      </c>
      <c r="E1318" s="15">
        <v>33</v>
      </c>
      <c r="F1318" s="14">
        <f>inventory[[#This Row],[Unit Cost]]*inventory[[#This Row],['# Units]]</f>
        <v>135.29999999999998</v>
      </c>
      <c r="G1318" s="8">
        <f>_xlfn.RANK.EQ(inventory[[#This Row],[Total Cost]],inventory[Total Cost],0)</f>
        <v>1189</v>
      </c>
      <c r="H1318" s="8">
        <f>SUMIFS(inventory['# Units],inventory[Rank],"&lt;="&amp;inventory[[#This Row],['#]])</f>
        <v>35132</v>
      </c>
      <c r="I1318" s="9">
        <f>inventory[[#This Row],[c Units]]/MAX(inventory[c Units])</f>
        <v>0.42647308747481122</v>
      </c>
      <c r="J1318" s="10">
        <f>SUMIFS(inventory[Total Cost],inventory[Rank],"&lt;="&amp;inventory[[#This Row],['#]])</f>
        <v>2566526.2999999952</v>
      </c>
      <c r="K1318" s="9">
        <f>inventory[[#This Row],[c Cost]]/MAX(inventory[c Cost])</f>
        <v>0.9694862202535246</v>
      </c>
      <c r="L1318" s="11" t="str">
        <f>IF(inventory[[#This Row],[c Units %]]&lt;=$O$7,$N$7,IF(inventory[[#This Row],[c Units %]]&lt;=$O$8,$N$8,$N$9))</f>
        <v>C</v>
      </c>
    </row>
    <row r="1319" spans="2:12" x14ac:dyDescent="0.25">
      <c r="B1319" s="1">
        <v>1313</v>
      </c>
      <c r="C1319" t="s">
        <v>1313</v>
      </c>
      <c r="D1319" s="2">
        <v>6.4</v>
      </c>
      <c r="E1319" s="15">
        <v>14</v>
      </c>
      <c r="F1319" s="14">
        <f>inventory[[#This Row],[Unit Cost]]*inventory[[#This Row],['# Units]]</f>
        <v>89.600000000000009</v>
      </c>
      <c r="G1319" s="8">
        <f>_xlfn.RANK.EQ(inventory[[#This Row],[Total Cost]],inventory[Total Cost],0)</f>
        <v>1408</v>
      </c>
      <c r="H1319" s="8">
        <f>SUMIFS(inventory['# Units],inventory[Rank],"&lt;="&amp;inventory[[#This Row],['#]])</f>
        <v>35180</v>
      </c>
      <c r="I1319" s="9">
        <f>inventory[[#This Row],[c Units]]/MAX(inventory[c Units])</f>
        <v>0.42705576731651657</v>
      </c>
      <c r="J1319" s="10">
        <f>SUMIFS(inventory[Total Cost],inventory[Rank],"&lt;="&amp;inventory[[#This Row],['#]])</f>
        <v>2566631.8999999953</v>
      </c>
      <c r="K1319" s="9">
        <f>inventory[[#This Row],[c Cost]]/MAX(inventory[c Cost])</f>
        <v>0.96952610986808219</v>
      </c>
      <c r="L1319" s="11" t="str">
        <f>IF(inventory[[#This Row],[c Units %]]&lt;=$O$7,$N$7,IF(inventory[[#This Row],[c Units %]]&lt;=$O$8,$N$8,$N$9))</f>
        <v>C</v>
      </c>
    </row>
    <row r="1320" spans="2:12" x14ac:dyDescent="0.25">
      <c r="B1320" s="1">
        <v>1314</v>
      </c>
      <c r="C1320" t="s">
        <v>1314</v>
      </c>
      <c r="D1320" s="2">
        <v>6</v>
      </c>
      <c r="E1320" s="15">
        <v>37</v>
      </c>
      <c r="F1320" s="14">
        <f>inventory[[#This Row],[Unit Cost]]*inventory[[#This Row],['# Units]]</f>
        <v>222</v>
      </c>
      <c r="G1320" s="8">
        <f>_xlfn.RANK.EQ(inventory[[#This Row],[Total Cost]],inventory[Total Cost],0)</f>
        <v>988</v>
      </c>
      <c r="H1320" s="8">
        <f>SUMIFS(inventory['# Units],inventory[Rank],"&lt;="&amp;inventory[[#This Row],['#]])</f>
        <v>35284</v>
      </c>
      <c r="I1320" s="9">
        <f>inventory[[#This Row],[c Units]]/MAX(inventory[c Units])</f>
        <v>0.42831824030687804</v>
      </c>
      <c r="J1320" s="10">
        <f>SUMIFS(inventory[Total Cost],inventory[Rank],"&lt;="&amp;inventory[[#This Row],['#]])</f>
        <v>2566948.6999999955</v>
      </c>
      <c r="K1320" s="9">
        <f>inventory[[#This Row],[c Cost]]/MAX(inventory[c Cost])</f>
        <v>0.96964577871175495</v>
      </c>
      <c r="L1320" s="11" t="str">
        <f>IF(inventory[[#This Row],[c Units %]]&lt;=$O$7,$N$7,IF(inventory[[#This Row],[c Units %]]&lt;=$O$8,$N$8,$N$9))</f>
        <v>C</v>
      </c>
    </row>
    <row r="1321" spans="2:12" x14ac:dyDescent="0.25">
      <c r="B1321" s="1">
        <v>1315</v>
      </c>
      <c r="C1321" t="s">
        <v>1315</v>
      </c>
      <c r="D1321" s="2">
        <v>6.4</v>
      </c>
      <c r="E1321" s="15">
        <v>61</v>
      </c>
      <c r="F1321" s="14">
        <f>inventory[[#This Row],[Unit Cost]]*inventory[[#This Row],['# Units]]</f>
        <v>390.40000000000003</v>
      </c>
      <c r="G1321" s="8">
        <f>_xlfn.RANK.EQ(inventory[[#This Row],[Total Cost]],inventory[Total Cost],0)</f>
        <v>751</v>
      </c>
      <c r="H1321" s="8">
        <f>SUMIFS(inventory['# Units],inventory[Rank],"&lt;="&amp;inventory[[#This Row],['#]])</f>
        <v>35284</v>
      </c>
      <c r="I1321" s="9">
        <f>inventory[[#This Row],[c Units]]/MAX(inventory[c Units])</f>
        <v>0.42831824030687804</v>
      </c>
      <c r="J1321" s="10">
        <f>SUMIFS(inventory[Total Cost],inventory[Rank],"&lt;="&amp;inventory[[#This Row],['#]])</f>
        <v>2566948.6999999955</v>
      </c>
      <c r="K1321" s="9">
        <f>inventory[[#This Row],[c Cost]]/MAX(inventory[c Cost])</f>
        <v>0.96964577871175495</v>
      </c>
      <c r="L1321" s="11" t="str">
        <f>IF(inventory[[#This Row],[c Units %]]&lt;=$O$7,$N$7,IF(inventory[[#This Row],[c Units %]]&lt;=$O$8,$N$8,$N$9))</f>
        <v>C</v>
      </c>
    </row>
    <row r="1322" spans="2:12" x14ac:dyDescent="0.25">
      <c r="B1322" s="1">
        <v>1316</v>
      </c>
      <c r="C1322" t="s">
        <v>1316</v>
      </c>
      <c r="D1322" s="2">
        <v>6.5</v>
      </c>
      <c r="E1322" s="15">
        <v>23</v>
      </c>
      <c r="F1322" s="14">
        <f>inventory[[#This Row],[Unit Cost]]*inventory[[#This Row],['# Units]]</f>
        <v>149.5</v>
      </c>
      <c r="G1322" s="8">
        <f>_xlfn.RANK.EQ(inventory[[#This Row],[Total Cost]],inventory[Total Cost],0)</f>
        <v>1142</v>
      </c>
      <c r="H1322" s="8">
        <f>SUMIFS(inventory['# Units],inventory[Rank],"&lt;="&amp;inventory[[#This Row],['#]])</f>
        <v>35284</v>
      </c>
      <c r="I1322" s="9">
        <f>inventory[[#This Row],[c Units]]/MAX(inventory[c Units])</f>
        <v>0.42831824030687804</v>
      </c>
      <c r="J1322" s="10">
        <f>SUMIFS(inventory[Total Cost],inventory[Rank],"&lt;="&amp;inventory[[#This Row],['#]])</f>
        <v>2566948.6999999955</v>
      </c>
      <c r="K1322" s="9">
        <f>inventory[[#This Row],[c Cost]]/MAX(inventory[c Cost])</f>
        <v>0.96964577871175495</v>
      </c>
      <c r="L1322" s="11" t="str">
        <f>IF(inventory[[#This Row],[c Units %]]&lt;=$O$7,$N$7,IF(inventory[[#This Row],[c Units %]]&lt;=$O$8,$N$8,$N$9))</f>
        <v>C</v>
      </c>
    </row>
    <row r="1323" spans="2:12" x14ac:dyDescent="0.25">
      <c r="B1323" s="1">
        <v>1317</v>
      </c>
      <c r="C1323" t="s">
        <v>1317</v>
      </c>
      <c r="D1323" s="2">
        <v>5.0999999999999996</v>
      </c>
      <c r="E1323" s="15">
        <v>22</v>
      </c>
      <c r="F1323" s="14">
        <f>inventory[[#This Row],[Unit Cost]]*inventory[[#This Row],['# Units]]</f>
        <v>112.19999999999999</v>
      </c>
      <c r="G1323" s="8">
        <f>_xlfn.RANK.EQ(inventory[[#This Row],[Total Cost]],inventory[Total Cost],0)</f>
        <v>1286</v>
      </c>
      <c r="H1323" s="8">
        <f>SUMIFS(inventory['# Units],inventory[Rank],"&lt;="&amp;inventory[[#This Row],['#]])</f>
        <v>35346</v>
      </c>
      <c r="I1323" s="9">
        <f>inventory[[#This Row],[c Units]]/MAX(inventory[c Units])</f>
        <v>0.42907086843574743</v>
      </c>
      <c r="J1323" s="10">
        <f>SUMIFS(inventory[Total Cost],inventory[Rank],"&lt;="&amp;inventory[[#This Row],['#]])</f>
        <v>2567054.0999999954</v>
      </c>
      <c r="K1323" s="9">
        <f>inventory[[#This Row],[c Cost]]/MAX(inventory[c Cost])</f>
        <v>0.96968559277779998</v>
      </c>
      <c r="L1323" s="11" t="str">
        <f>IF(inventory[[#This Row],[c Units %]]&lt;=$O$7,$N$7,IF(inventory[[#This Row],[c Units %]]&lt;=$O$8,$N$8,$N$9))</f>
        <v>C</v>
      </c>
    </row>
    <row r="1324" spans="2:12" x14ac:dyDescent="0.25">
      <c r="B1324" s="1">
        <v>1318</v>
      </c>
      <c r="C1324" t="s">
        <v>1318</v>
      </c>
      <c r="D1324" s="2">
        <v>4.5999999999999996</v>
      </c>
      <c r="E1324" s="15">
        <v>5</v>
      </c>
      <c r="F1324" s="14">
        <f>inventory[[#This Row],[Unit Cost]]*inventory[[#This Row],['# Units]]</f>
        <v>23</v>
      </c>
      <c r="G1324" s="8">
        <f>_xlfn.RANK.EQ(inventory[[#This Row],[Total Cost]],inventory[Total Cost],0)</f>
        <v>2553</v>
      </c>
      <c r="H1324" s="8">
        <f>SUMIFS(inventory['# Units],inventory[Rank],"&lt;="&amp;inventory[[#This Row],['#]])</f>
        <v>35400</v>
      </c>
      <c r="I1324" s="9">
        <f>inventory[[#This Row],[c Units]]/MAX(inventory[c Units])</f>
        <v>0.42972638325766588</v>
      </c>
      <c r="J1324" s="10">
        <f>SUMIFS(inventory[Total Cost],inventory[Rank],"&lt;="&amp;inventory[[#This Row],['#]])</f>
        <v>2567264.6999999951</v>
      </c>
      <c r="K1324" s="9">
        <f>inventory[[#This Row],[c Cost]]/MAX(inventory[c Cost])</f>
        <v>0.9697651453613777</v>
      </c>
      <c r="L1324" s="11" t="str">
        <f>IF(inventory[[#This Row],[c Units %]]&lt;=$O$7,$N$7,IF(inventory[[#This Row],[c Units %]]&lt;=$O$8,$N$8,$N$9))</f>
        <v>C</v>
      </c>
    </row>
    <row r="1325" spans="2:12" x14ac:dyDescent="0.25">
      <c r="B1325" s="1">
        <v>1319</v>
      </c>
      <c r="C1325" t="s">
        <v>1319</v>
      </c>
      <c r="D1325" s="2">
        <v>2.8</v>
      </c>
      <c r="E1325" s="15">
        <v>18</v>
      </c>
      <c r="F1325" s="14">
        <f>inventory[[#This Row],[Unit Cost]]*inventory[[#This Row],['# Units]]</f>
        <v>50.4</v>
      </c>
      <c r="G1325" s="8">
        <f>_xlfn.RANK.EQ(inventory[[#This Row],[Total Cost]],inventory[Total Cost],0)</f>
        <v>1842</v>
      </c>
      <c r="H1325" s="8">
        <f>SUMIFS(inventory['# Units],inventory[Rank],"&lt;="&amp;inventory[[#This Row],['#]])</f>
        <v>35400</v>
      </c>
      <c r="I1325" s="9">
        <f>inventory[[#This Row],[c Units]]/MAX(inventory[c Units])</f>
        <v>0.42972638325766588</v>
      </c>
      <c r="J1325" s="10">
        <f>SUMIFS(inventory[Total Cost],inventory[Rank],"&lt;="&amp;inventory[[#This Row],['#]])</f>
        <v>2567264.6999999951</v>
      </c>
      <c r="K1325" s="9">
        <f>inventory[[#This Row],[c Cost]]/MAX(inventory[c Cost])</f>
        <v>0.9697651453613777</v>
      </c>
      <c r="L1325" s="11" t="str">
        <f>IF(inventory[[#This Row],[c Units %]]&lt;=$O$7,$N$7,IF(inventory[[#This Row],[c Units %]]&lt;=$O$8,$N$8,$N$9))</f>
        <v>C</v>
      </c>
    </row>
    <row r="1326" spans="2:12" x14ac:dyDescent="0.25">
      <c r="B1326" s="1">
        <v>1320</v>
      </c>
      <c r="C1326" t="s">
        <v>1320</v>
      </c>
      <c r="D1326" s="2">
        <v>5.0999999999999996</v>
      </c>
      <c r="E1326" s="15">
        <v>21</v>
      </c>
      <c r="F1326" s="14">
        <f>inventory[[#This Row],[Unit Cost]]*inventory[[#This Row],['# Units]]</f>
        <v>107.1</v>
      </c>
      <c r="G1326" s="8">
        <f>_xlfn.RANK.EQ(inventory[[#This Row],[Total Cost]],inventory[Total Cost],0)</f>
        <v>1308</v>
      </c>
      <c r="H1326" s="8">
        <f>SUMIFS(inventory['# Units],inventory[Rank],"&lt;="&amp;inventory[[#This Row],['#]])</f>
        <v>35506</v>
      </c>
      <c r="I1326" s="9">
        <f>inventory[[#This Row],[c Units]]/MAX(inventory[c Units])</f>
        <v>0.43101313457476509</v>
      </c>
      <c r="J1326" s="10">
        <f>SUMIFS(inventory[Total Cost],inventory[Rank],"&lt;="&amp;inventory[[#This Row],['#]])</f>
        <v>2567684.6999999951</v>
      </c>
      <c r="K1326" s="9">
        <f>inventory[[#This Row],[c Cost]]/MAX(inventory[c Cost])</f>
        <v>0.96992379723745881</v>
      </c>
      <c r="L1326" s="11" t="str">
        <f>IF(inventory[[#This Row],[c Units %]]&lt;=$O$7,$N$7,IF(inventory[[#This Row],[c Units %]]&lt;=$O$8,$N$8,$N$9))</f>
        <v>C</v>
      </c>
    </row>
    <row r="1327" spans="2:12" x14ac:dyDescent="0.25">
      <c r="B1327" s="1">
        <v>1321</v>
      </c>
      <c r="C1327" t="s">
        <v>1321</v>
      </c>
      <c r="D1327" s="2">
        <v>6.6</v>
      </c>
      <c r="E1327" s="15">
        <v>69</v>
      </c>
      <c r="F1327" s="14">
        <f>inventory[[#This Row],[Unit Cost]]*inventory[[#This Row],['# Units]]</f>
        <v>455.4</v>
      </c>
      <c r="G1327" s="8">
        <f>_xlfn.RANK.EQ(inventory[[#This Row],[Total Cost]],inventory[Total Cost],0)</f>
        <v>691</v>
      </c>
      <c r="H1327" s="8">
        <f>SUMIFS(inventory['# Units],inventory[Rank],"&lt;="&amp;inventory[[#This Row],['#]])</f>
        <v>35506</v>
      </c>
      <c r="I1327" s="9">
        <f>inventory[[#This Row],[c Units]]/MAX(inventory[c Units])</f>
        <v>0.43101313457476509</v>
      </c>
      <c r="J1327" s="10">
        <f>SUMIFS(inventory[Total Cost],inventory[Rank],"&lt;="&amp;inventory[[#This Row],['#]])</f>
        <v>2567684.6999999951</v>
      </c>
      <c r="K1327" s="9">
        <f>inventory[[#This Row],[c Cost]]/MAX(inventory[c Cost])</f>
        <v>0.96992379723745881</v>
      </c>
      <c r="L1327" s="11" t="str">
        <f>IF(inventory[[#This Row],[c Units %]]&lt;=$O$7,$N$7,IF(inventory[[#This Row],[c Units %]]&lt;=$O$8,$N$8,$N$9))</f>
        <v>C</v>
      </c>
    </row>
    <row r="1328" spans="2:12" x14ac:dyDescent="0.25">
      <c r="B1328" s="1">
        <v>1322</v>
      </c>
      <c r="C1328" t="s">
        <v>1322</v>
      </c>
      <c r="D1328" s="2">
        <v>6</v>
      </c>
      <c r="E1328" s="15">
        <v>12</v>
      </c>
      <c r="F1328" s="14">
        <f>inventory[[#This Row],[Unit Cost]]*inventory[[#This Row],['# Units]]</f>
        <v>72</v>
      </c>
      <c r="G1328" s="8">
        <f>_xlfn.RANK.EQ(inventory[[#This Row],[Total Cost]],inventory[Total Cost],0)</f>
        <v>1555</v>
      </c>
      <c r="H1328" s="8">
        <f>SUMIFS(inventory['# Units],inventory[Rank],"&lt;="&amp;inventory[[#This Row],['#]])</f>
        <v>35506</v>
      </c>
      <c r="I1328" s="9">
        <f>inventory[[#This Row],[c Units]]/MAX(inventory[c Units])</f>
        <v>0.43101313457476509</v>
      </c>
      <c r="J1328" s="10">
        <f>SUMIFS(inventory[Total Cost],inventory[Rank],"&lt;="&amp;inventory[[#This Row],['#]])</f>
        <v>2567684.6999999951</v>
      </c>
      <c r="K1328" s="9">
        <f>inventory[[#This Row],[c Cost]]/MAX(inventory[c Cost])</f>
        <v>0.96992379723745881</v>
      </c>
      <c r="L1328" s="11" t="str">
        <f>IF(inventory[[#This Row],[c Units %]]&lt;=$O$7,$N$7,IF(inventory[[#This Row],[c Units %]]&lt;=$O$8,$N$8,$N$9))</f>
        <v>C</v>
      </c>
    </row>
    <row r="1329" spans="2:12" x14ac:dyDescent="0.25">
      <c r="B1329" s="1">
        <v>1323</v>
      </c>
      <c r="C1329" t="s">
        <v>1323</v>
      </c>
      <c r="D1329" s="2">
        <v>4.3</v>
      </c>
      <c r="E1329" s="15">
        <v>3</v>
      </c>
      <c r="F1329" s="14">
        <f>inventory[[#This Row],[Unit Cost]]*inventory[[#This Row],['# Units]]</f>
        <v>12.899999999999999</v>
      </c>
      <c r="G1329" s="8">
        <f>_xlfn.RANK.EQ(inventory[[#This Row],[Total Cost]],inventory[Total Cost],0)</f>
        <v>3101</v>
      </c>
      <c r="H1329" s="8">
        <f>SUMIFS(inventory['# Units],inventory[Rank],"&lt;="&amp;inventory[[#This Row],['#]])</f>
        <v>35506</v>
      </c>
      <c r="I1329" s="9">
        <f>inventory[[#This Row],[c Units]]/MAX(inventory[c Units])</f>
        <v>0.43101313457476509</v>
      </c>
      <c r="J1329" s="10">
        <f>SUMIFS(inventory[Total Cost],inventory[Rank],"&lt;="&amp;inventory[[#This Row],['#]])</f>
        <v>2567684.6999999951</v>
      </c>
      <c r="K1329" s="9">
        <f>inventory[[#This Row],[c Cost]]/MAX(inventory[c Cost])</f>
        <v>0.96992379723745881</v>
      </c>
      <c r="L1329" s="11" t="str">
        <f>IF(inventory[[#This Row],[c Units %]]&lt;=$O$7,$N$7,IF(inventory[[#This Row],[c Units %]]&lt;=$O$8,$N$8,$N$9))</f>
        <v>C</v>
      </c>
    </row>
    <row r="1330" spans="2:12" x14ac:dyDescent="0.25">
      <c r="B1330" s="1">
        <v>1324</v>
      </c>
      <c r="C1330" t="s">
        <v>1324</v>
      </c>
      <c r="D1330" s="2">
        <v>5.4</v>
      </c>
      <c r="E1330" s="15">
        <v>17</v>
      </c>
      <c r="F1330" s="14">
        <f>inventory[[#This Row],[Unit Cost]]*inventory[[#This Row],['# Units]]</f>
        <v>91.800000000000011</v>
      </c>
      <c r="G1330" s="8">
        <f>_xlfn.RANK.EQ(inventory[[#This Row],[Total Cost]],inventory[Total Cost],0)</f>
        <v>1395</v>
      </c>
      <c r="H1330" s="8">
        <f>SUMIFS(inventory['# Units],inventory[Rank],"&lt;="&amp;inventory[[#This Row],['#]])</f>
        <v>35517</v>
      </c>
      <c r="I1330" s="9">
        <f>inventory[[#This Row],[c Units]]/MAX(inventory[c Units])</f>
        <v>0.43114666537182256</v>
      </c>
      <c r="J1330" s="10">
        <f>SUMIFS(inventory[Total Cost],inventory[Rank],"&lt;="&amp;inventory[[#This Row],['#]])</f>
        <v>2567789.1999999951</v>
      </c>
      <c r="K1330" s="9">
        <f>inventory[[#This Row],[c Cost]]/MAX(inventory[c Cost])</f>
        <v>0.969963271335198</v>
      </c>
      <c r="L1330" s="11" t="str">
        <f>IF(inventory[[#This Row],[c Units %]]&lt;=$O$7,$N$7,IF(inventory[[#This Row],[c Units %]]&lt;=$O$8,$N$8,$N$9))</f>
        <v>C</v>
      </c>
    </row>
    <row r="1331" spans="2:12" x14ac:dyDescent="0.25">
      <c r="B1331" s="1">
        <v>1325</v>
      </c>
      <c r="C1331" t="s">
        <v>1325</v>
      </c>
      <c r="D1331" s="2">
        <v>6.4</v>
      </c>
      <c r="E1331" s="15">
        <v>20</v>
      </c>
      <c r="F1331" s="14">
        <f>inventory[[#This Row],[Unit Cost]]*inventory[[#This Row],['# Units]]</f>
        <v>128</v>
      </c>
      <c r="G1331" s="8">
        <f>_xlfn.RANK.EQ(inventory[[#This Row],[Total Cost]],inventory[Total Cost],0)</f>
        <v>1210</v>
      </c>
      <c r="H1331" s="8">
        <f>SUMIFS(inventory['# Units],inventory[Rank],"&lt;="&amp;inventory[[#This Row],['#]])</f>
        <v>35535</v>
      </c>
      <c r="I1331" s="9">
        <f>inventory[[#This Row],[c Units]]/MAX(inventory[c Units])</f>
        <v>0.43136517031246208</v>
      </c>
      <c r="J1331" s="10">
        <f>SUMIFS(inventory[Total Cost],inventory[Rank],"&lt;="&amp;inventory[[#This Row],['#]])</f>
        <v>2567893.599999995</v>
      </c>
      <c r="K1331" s="9">
        <f>inventory[[#This Row],[c Cost]]/MAX(inventory[c Cost])</f>
        <v>0.97000270765868102</v>
      </c>
      <c r="L1331" s="11" t="str">
        <f>IF(inventory[[#This Row],[c Units %]]&lt;=$O$7,$N$7,IF(inventory[[#This Row],[c Units %]]&lt;=$O$8,$N$8,$N$9))</f>
        <v>C</v>
      </c>
    </row>
    <row r="1332" spans="2:12" x14ac:dyDescent="0.25">
      <c r="B1332" s="1">
        <v>1326</v>
      </c>
      <c r="C1332" t="s">
        <v>1326</v>
      </c>
      <c r="D1332" s="2">
        <v>6.3</v>
      </c>
      <c r="E1332" s="15">
        <v>13</v>
      </c>
      <c r="F1332" s="14">
        <f>inventory[[#This Row],[Unit Cost]]*inventory[[#This Row],['# Units]]</f>
        <v>81.899999999999991</v>
      </c>
      <c r="G1332" s="8">
        <f>_xlfn.RANK.EQ(inventory[[#This Row],[Total Cost]],inventory[Total Cost],0)</f>
        <v>1473</v>
      </c>
      <c r="H1332" s="8">
        <f>SUMIFS(inventory['# Units],inventory[Rank],"&lt;="&amp;inventory[[#This Row],['#]])</f>
        <v>35595</v>
      </c>
      <c r="I1332" s="9">
        <f>inventory[[#This Row],[c Units]]/MAX(inventory[c Units])</f>
        <v>0.43209352011459368</v>
      </c>
      <c r="J1332" s="10">
        <f>SUMIFS(inventory[Total Cost],inventory[Rank],"&lt;="&amp;inventory[[#This Row],['#]])</f>
        <v>2568307.599999995</v>
      </c>
      <c r="K1332" s="9">
        <f>inventory[[#This Row],[c Cost]]/MAX(inventory[c Cost])</f>
        <v>0.97015909307938952</v>
      </c>
      <c r="L1332" s="11" t="str">
        <f>IF(inventory[[#This Row],[c Units %]]&lt;=$O$7,$N$7,IF(inventory[[#This Row],[c Units %]]&lt;=$O$8,$N$8,$N$9))</f>
        <v>C</v>
      </c>
    </row>
    <row r="1333" spans="2:12" x14ac:dyDescent="0.25">
      <c r="B1333" s="1">
        <v>1327</v>
      </c>
      <c r="C1333" t="s">
        <v>1327</v>
      </c>
      <c r="D1333" s="2">
        <v>6.2</v>
      </c>
      <c r="E1333" s="15">
        <v>7</v>
      </c>
      <c r="F1333" s="14">
        <f>inventory[[#This Row],[Unit Cost]]*inventory[[#This Row],['# Units]]</f>
        <v>43.4</v>
      </c>
      <c r="G1333" s="8">
        <f>_xlfn.RANK.EQ(inventory[[#This Row],[Total Cost]],inventory[Total Cost],0)</f>
        <v>1969</v>
      </c>
      <c r="H1333" s="8">
        <f>SUMIFS(inventory['# Units],inventory[Rank],"&lt;="&amp;inventory[[#This Row],['#]])</f>
        <v>35595</v>
      </c>
      <c r="I1333" s="9">
        <f>inventory[[#This Row],[c Units]]/MAX(inventory[c Units])</f>
        <v>0.43209352011459368</v>
      </c>
      <c r="J1333" s="10">
        <f>SUMIFS(inventory[Total Cost],inventory[Rank],"&lt;="&amp;inventory[[#This Row],['#]])</f>
        <v>2568307.599999995</v>
      </c>
      <c r="K1333" s="9">
        <f>inventory[[#This Row],[c Cost]]/MAX(inventory[c Cost])</f>
        <v>0.97015909307938952</v>
      </c>
      <c r="L1333" s="11" t="str">
        <f>IF(inventory[[#This Row],[c Units %]]&lt;=$O$7,$N$7,IF(inventory[[#This Row],[c Units %]]&lt;=$O$8,$N$8,$N$9))</f>
        <v>C</v>
      </c>
    </row>
    <row r="1334" spans="2:12" x14ac:dyDescent="0.25">
      <c r="B1334" s="1">
        <v>1328</v>
      </c>
      <c r="C1334" t="s">
        <v>1328</v>
      </c>
      <c r="D1334" s="2">
        <v>6.3</v>
      </c>
      <c r="E1334" s="15">
        <v>56</v>
      </c>
      <c r="F1334" s="14">
        <f>inventory[[#This Row],[Unit Cost]]*inventory[[#This Row],['# Units]]</f>
        <v>352.8</v>
      </c>
      <c r="G1334" s="8">
        <f>_xlfn.RANK.EQ(inventory[[#This Row],[Total Cost]],inventory[Total Cost],0)</f>
        <v>786</v>
      </c>
      <c r="H1334" s="8">
        <f>SUMIFS(inventory['# Units],inventory[Rank],"&lt;="&amp;inventory[[#This Row],['#]])</f>
        <v>35595</v>
      </c>
      <c r="I1334" s="9">
        <f>inventory[[#This Row],[c Units]]/MAX(inventory[c Units])</f>
        <v>0.43209352011459368</v>
      </c>
      <c r="J1334" s="10">
        <f>SUMIFS(inventory[Total Cost],inventory[Rank],"&lt;="&amp;inventory[[#This Row],['#]])</f>
        <v>2568307.599999995</v>
      </c>
      <c r="K1334" s="9">
        <f>inventory[[#This Row],[c Cost]]/MAX(inventory[c Cost])</f>
        <v>0.97015909307938952</v>
      </c>
      <c r="L1334" s="11" t="str">
        <f>IF(inventory[[#This Row],[c Units %]]&lt;=$O$7,$N$7,IF(inventory[[#This Row],[c Units %]]&lt;=$O$8,$N$8,$N$9))</f>
        <v>C</v>
      </c>
    </row>
    <row r="1335" spans="2:12" x14ac:dyDescent="0.25">
      <c r="B1335" s="1">
        <v>1329</v>
      </c>
      <c r="C1335" t="s">
        <v>1329</v>
      </c>
      <c r="D1335" s="2">
        <v>6.1</v>
      </c>
      <c r="E1335" s="15">
        <v>60</v>
      </c>
      <c r="F1335" s="14">
        <f>inventory[[#This Row],[Unit Cost]]*inventory[[#This Row],['# Units]]</f>
        <v>366</v>
      </c>
      <c r="G1335" s="8">
        <f>_xlfn.RANK.EQ(inventory[[#This Row],[Total Cost]],inventory[Total Cost],0)</f>
        <v>774</v>
      </c>
      <c r="H1335" s="8">
        <f>SUMIFS(inventory['# Units],inventory[Rank],"&lt;="&amp;inventory[[#This Row],['#]])</f>
        <v>35595</v>
      </c>
      <c r="I1335" s="9">
        <f>inventory[[#This Row],[c Units]]/MAX(inventory[c Units])</f>
        <v>0.43209352011459368</v>
      </c>
      <c r="J1335" s="10">
        <f>SUMIFS(inventory[Total Cost],inventory[Rank],"&lt;="&amp;inventory[[#This Row],['#]])</f>
        <v>2568307.599999995</v>
      </c>
      <c r="K1335" s="9">
        <f>inventory[[#This Row],[c Cost]]/MAX(inventory[c Cost])</f>
        <v>0.97015909307938952</v>
      </c>
      <c r="L1335" s="11" t="str">
        <f>IF(inventory[[#This Row],[c Units %]]&lt;=$O$7,$N$7,IF(inventory[[#This Row],[c Units %]]&lt;=$O$8,$N$8,$N$9))</f>
        <v>C</v>
      </c>
    </row>
    <row r="1336" spans="2:12" x14ac:dyDescent="0.25">
      <c r="B1336" s="1">
        <v>1330</v>
      </c>
      <c r="C1336" t="s">
        <v>1330</v>
      </c>
      <c r="D1336" s="2">
        <v>6.1</v>
      </c>
      <c r="E1336" s="15">
        <v>30</v>
      </c>
      <c r="F1336" s="14">
        <f>inventory[[#This Row],[Unit Cost]]*inventory[[#This Row],['# Units]]</f>
        <v>183</v>
      </c>
      <c r="G1336" s="8">
        <f>_xlfn.RANK.EQ(inventory[[#This Row],[Total Cost]],inventory[Total Cost],0)</f>
        <v>1061</v>
      </c>
      <c r="H1336" s="8">
        <f>SUMIFS(inventory['# Units],inventory[Rank],"&lt;="&amp;inventory[[#This Row],['#]])</f>
        <v>35617</v>
      </c>
      <c r="I1336" s="9">
        <f>inventory[[#This Row],[c Units]]/MAX(inventory[c Units])</f>
        <v>0.43236058170870861</v>
      </c>
      <c r="J1336" s="10">
        <f>SUMIFS(inventory[Total Cost],inventory[Rank],"&lt;="&amp;inventory[[#This Row],['#]])</f>
        <v>2568410.9999999949</v>
      </c>
      <c r="K1336" s="9">
        <f>inventory[[#This Row],[c Cost]]/MAX(inventory[c Cost])</f>
        <v>0.97019815166031032</v>
      </c>
      <c r="L1336" s="11" t="str">
        <f>IF(inventory[[#This Row],[c Units %]]&lt;=$O$7,$N$7,IF(inventory[[#This Row],[c Units %]]&lt;=$O$8,$N$8,$N$9))</f>
        <v>C</v>
      </c>
    </row>
    <row r="1337" spans="2:12" x14ac:dyDescent="0.25">
      <c r="B1337" s="1">
        <v>1331</v>
      </c>
      <c r="C1337" t="s">
        <v>1331</v>
      </c>
      <c r="D1337" s="2">
        <v>6.2</v>
      </c>
      <c r="E1337" s="15">
        <v>48</v>
      </c>
      <c r="F1337" s="14">
        <f>inventory[[#This Row],[Unit Cost]]*inventory[[#This Row],['# Units]]</f>
        <v>297.60000000000002</v>
      </c>
      <c r="G1337" s="8">
        <f>_xlfn.RANK.EQ(inventory[[#This Row],[Total Cost]],inventory[Total Cost],0)</f>
        <v>862</v>
      </c>
      <c r="H1337" s="8">
        <f>SUMIFS(inventory['# Units],inventory[Rank],"&lt;="&amp;inventory[[#This Row],['#]])</f>
        <v>35627</v>
      </c>
      <c r="I1337" s="9">
        <f>inventory[[#This Row],[c Units]]/MAX(inventory[c Units])</f>
        <v>0.43248197334239724</v>
      </c>
      <c r="J1337" s="10">
        <f>SUMIFS(inventory[Total Cost],inventory[Rank],"&lt;="&amp;inventory[[#This Row],['#]])</f>
        <v>2568513.9999999949</v>
      </c>
      <c r="K1337" s="9">
        <f>inventory[[#This Row],[c Cost]]/MAX(inventory[c Cost])</f>
        <v>0.97023705914420644</v>
      </c>
      <c r="L1337" s="11" t="str">
        <f>IF(inventory[[#This Row],[c Units %]]&lt;=$O$7,$N$7,IF(inventory[[#This Row],[c Units %]]&lt;=$O$8,$N$8,$N$9))</f>
        <v>C</v>
      </c>
    </row>
    <row r="1338" spans="2:12" x14ac:dyDescent="0.25">
      <c r="B1338" s="1">
        <v>1332</v>
      </c>
      <c r="C1338" t="s">
        <v>1332</v>
      </c>
      <c r="D1338" s="2">
        <v>6.1</v>
      </c>
      <c r="E1338" s="15">
        <v>33</v>
      </c>
      <c r="F1338" s="14">
        <f>inventory[[#This Row],[Unit Cost]]*inventory[[#This Row],['# Units]]</f>
        <v>201.29999999999998</v>
      </c>
      <c r="G1338" s="8">
        <f>_xlfn.RANK.EQ(inventory[[#This Row],[Total Cost]],inventory[Total Cost],0)</f>
        <v>1023</v>
      </c>
      <c r="H1338" s="8">
        <f>SUMIFS(inventory['# Units],inventory[Rank],"&lt;="&amp;inventory[[#This Row],['#]])</f>
        <v>35646</v>
      </c>
      <c r="I1338" s="9">
        <f>inventory[[#This Row],[c Units]]/MAX(inventory[c Units])</f>
        <v>0.4327126174464056</v>
      </c>
      <c r="J1338" s="10">
        <f>SUMIFS(inventory[Total Cost],inventory[Rank],"&lt;="&amp;inventory[[#This Row],['#]])</f>
        <v>2568616.599999995</v>
      </c>
      <c r="K1338" s="9">
        <f>inventory[[#This Row],[c Cost]]/MAX(inventory[c Cost])</f>
        <v>0.97027581553107767</v>
      </c>
      <c r="L1338" s="11" t="str">
        <f>IF(inventory[[#This Row],[c Units %]]&lt;=$O$7,$N$7,IF(inventory[[#This Row],[c Units %]]&lt;=$O$8,$N$8,$N$9))</f>
        <v>C</v>
      </c>
    </row>
    <row r="1339" spans="2:12" x14ac:dyDescent="0.25">
      <c r="B1339" s="1">
        <v>1333</v>
      </c>
      <c r="C1339" t="s">
        <v>1333</v>
      </c>
      <c r="D1339" s="2">
        <v>5.2</v>
      </c>
      <c r="E1339" s="15">
        <v>19</v>
      </c>
      <c r="F1339" s="14">
        <f>inventory[[#This Row],[Unit Cost]]*inventory[[#This Row],['# Units]]</f>
        <v>98.8</v>
      </c>
      <c r="G1339" s="8">
        <f>_xlfn.RANK.EQ(inventory[[#This Row],[Total Cost]],inventory[Total Cost],0)</f>
        <v>1355</v>
      </c>
      <c r="H1339" s="8">
        <f>SUMIFS(inventory['# Units],inventory[Rank],"&lt;="&amp;inventory[[#This Row],['#]])</f>
        <v>35673</v>
      </c>
      <c r="I1339" s="9">
        <f>inventory[[#This Row],[c Units]]/MAX(inventory[c Units])</f>
        <v>0.43304037485736485</v>
      </c>
      <c r="J1339" s="10">
        <f>SUMIFS(inventory[Total Cost],inventory[Rank],"&lt;="&amp;inventory[[#This Row],['#]])</f>
        <v>2568719.1999999951</v>
      </c>
      <c r="K1339" s="9">
        <f>inventory[[#This Row],[c Cost]]/MAX(inventory[c Cost])</f>
        <v>0.97031457191794901</v>
      </c>
      <c r="L1339" s="11" t="str">
        <f>IF(inventory[[#This Row],[c Units %]]&lt;=$O$7,$N$7,IF(inventory[[#This Row],[c Units %]]&lt;=$O$8,$N$8,$N$9))</f>
        <v>C</v>
      </c>
    </row>
    <row r="1340" spans="2:12" x14ac:dyDescent="0.25">
      <c r="B1340" s="1">
        <v>1334</v>
      </c>
      <c r="C1340" t="s">
        <v>1334</v>
      </c>
      <c r="D1340" s="2">
        <v>5</v>
      </c>
      <c r="E1340" s="15">
        <v>10</v>
      </c>
      <c r="F1340" s="14">
        <f>inventory[[#This Row],[Unit Cost]]*inventory[[#This Row],['# Units]]</f>
        <v>50</v>
      </c>
      <c r="G1340" s="8">
        <f>_xlfn.RANK.EQ(inventory[[#This Row],[Total Cost]],inventory[Total Cost],0)</f>
        <v>1851</v>
      </c>
      <c r="H1340" s="8">
        <f>SUMIFS(inventory['# Units],inventory[Rank],"&lt;="&amp;inventory[[#This Row],['#]])</f>
        <v>35706</v>
      </c>
      <c r="I1340" s="9">
        <f>inventory[[#This Row],[c Units]]/MAX(inventory[c Units])</f>
        <v>0.43344096724853726</v>
      </c>
      <c r="J1340" s="10">
        <f>SUMIFS(inventory[Total Cost],inventory[Rank],"&lt;="&amp;inventory[[#This Row],['#]])</f>
        <v>2568821.4999999949</v>
      </c>
      <c r="K1340" s="9">
        <f>inventory[[#This Row],[c Cost]]/MAX(inventory[c Cost])</f>
        <v>0.97035321498205152</v>
      </c>
      <c r="L1340" s="11" t="str">
        <f>IF(inventory[[#This Row],[c Units %]]&lt;=$O$7,$N$7,IF(inventory[[#This Row],[c Units %]]&lt;=$O$8,$N$8,$N$9))</f>
        <v>C</v>
      </c>
    </row>
    <row r="1341" spans="2:12" x14ac:dyDescent="0.25">
      <c r="B1341" s="1">
        <v>1335</v>
      </c>
      <c r="C1341" t="s">
        <v>1335</v>
      </c>
      <c r="D1341" s="2">
        <v>5.9</v>
      </c>
      <c r="E1341" s="15">
        <v>15</v>
      </c>
      <c r="F1341" s="14">
        <f>inventory[[#This Row],[Unit Cost]]*inventory[[#This Row],['# Units]]</f>
        <v>88.5</v>
      </c>
      <c r="G1341" s="8">
        <f>_xlfn.RANK.EQ(inventory[[#This Row],[Total Cost]],inventory[Total Cost],0)</f>
        <v>1415</v>
      </c>
      <c r="H1341" s="8">
        <f>SUMIFS(inventory['# Units],inventory[Rank],"&lt;="&amp;inventory[[#This Row],['#]])</f>
        <v>35727</v>
      </c>
      <c r="I1341" s="9">
        <f>inventory[[#This Row],[c Units]]/MAX(inventory[c Units])</f>
        <v>0.4336958896792833</v>
      </c>
      <c r="J1341" s="10">
        <f>SUMIFS(inventory[Total Cost],inventory[Rank],"&lt;="&amp;inventory[[#This Row],['#]])</f>
        <v>2569025.8999999953</v>
      </c>
      <c r="K1341" s="9">
        <f>inventory[[#This Row],[c Cost]]/MAX(inventory[c Cost])</f>
        <v>0.97043042556174453</v>
      </c>
      <c r="L1341" s="11" t="str">
        <f>IF(inventory[[#This Row],[c Units %]]&lt;=$O$7,$N$7,IF(inventory[[#This Row],[c Units %]]&lt;=$O$8,$N$8,$N$9))</f>
        <v>C</v>
      </c>
    </row>
    <row r="1342" spans="2:12" x14ac:dyDescent="0.25">
      <c r="B1342" s="1">
        <v>1336</v>
      </c>
      <c r="C1342" t="s">
        <v>1336</v>
      </c>
      <c r="D1342" s="2">
        <v>5.5</v>
      </c>
      <c r="E1342" s="15">
        <v>13</v>
      </c>
      <c r="F1342" s="14">
        <f>inventory[[#This Row],[Unit Cost]]*inventory[[#This Row],['# Units]]</f>
        <v>71.5</v>
      </c>
      <c r="G1342" s="8">
        <f>_xlfn.RANK.EQ(inventory[[#This Row],[Total Cost]],inventory[Total Cost],0)</f>
        <v>1564</v>
      </c>
      <c r="H1342" s="8">
        <f>SUMIFS(inventory['# Units],inventory[Rank],"&lt;="&amp;inventory[[#This Row],['#]])</f>
        <v>35727</v>
      </c>
      <c r="I1342" s="9">
        <f>inventory[[#This Row],[c Units]]/MAX(inventory[c Units])</f>
        <v>0.4336958896792833</v>
      </c>
      <c r="J1342" s="10">
        <f>SUMIFS(inventory[Total Cost],inventory[Rank],"&lt;="&amp;inventory[[#This Row],['#]])</f>
        <v>2569025.8999999953</v>
      </c>
      <c r="K1342" s="9">
        <f>inventory[[#This Row],[c Cost]]/MAX(inventory[c Cost])</f>
        <v>0.97043042556174453</v>
      </c>
      <c r="L1342" s="11" t="str">
        <f>IF(inventory[[#This Row],[c Units %]]&lt;=$O$7,$N$7,IF(inventory[[#This Row],[c Units %]]&lt;=$O$8,$N$8,$N$9))</f>
        <v>C</v>
      </c>
    </row>
    <row r="1343" spans="2:12" x14ac:dyDescent="0.25">
      <c r="B1343" s="1">
        <v>1337</v>
      </c>
      <c r="C1343" t="s">
        <v>1337</v>
      </c>
      <c r="D1343" s="2">
        <v>5.7</v>
      </c>
      <c r="E1343" s="15">
        <v>7</v>
      </c>
      <c r="F1343" s="14">
        <f>inventory[[#This Row],[Unit Cost]]*inventory[[#This Row],['# Units]]</f>
        <v>39.9</v>
      </c>
      <c r="G1343" s="8">
        <f>_xlfn.RANK.EQ(inventory[[#This Row],[Total Cost]],inventory[Total Cost],0)</f>
        <v>2051</v>
      </c>
      <c r="H1343" s="8">
        <f>SUMIFS(inventory['# Units],inventory[Rank],"&lt;="&amp;inventory[[#This Row],['#]])</f>
        <v>35840</v>
      </c>
      <c r="I1343" s="9">
        <f>inventory[[#This Row],[c Units]]/MAX(inventory[c Units])</f>
        <v>0.43506761513996456</v>
      </c>
      <c r="J1343" s="10">
        <f>SUMIFS(inventory[Total Cost],inventory[Rank],"&lt;="&amp;inventory[[#This Row],['#]])</f>
        <v>2569331.8999999953</v>
      </c>
      <c r="K1343" s="9">
        <f>inventory[[#This Row],[c Cost]]/MAX(inventory[c Cost])</f>
        <v>0.97054601478574642</v>
      </c>
      <c r="L1343" s="11" t="str">
        <f>IF(inventory[[#This Row],[c Units %]]&lt;=$O$7,$N$7,IF(inventory[[#This Row],[c Units %]]&lt;=$O$8,$N$8,$N$9))</f>
        <v>C</v>
      </c>
    </row>
    <row r="1344" spans="2:12" x14ac:dyDescent="0.25">
      <c r="B1344" s="1">
        <v>1338</v>
      </c>
      <c r="C1344" t="s">
        <v>1338</v>
      </c>
      <c r="D1344" s="2">
        <v>3.8</v>
      </c>
      <c r="E1344" s="15">
        <v>27</v>
      </c>
      <c r="F1344" s="14">
        <f>inventory[[#This Row],[Unit Cost]]*inventory[[#This Row],['# Units]]</f>
        <v>102.6</v>
      </c>
      <c r="G1344" s="8">
        <f>_xlfn.RANK.EQ(inventory[[#This Row],[Total Cost]],inventory[Total Cost],0)</f>
        <v>1333</v>
      </c>
      <c r="H1344" s="8">
        <f>SUMIFS(inventory['# Units],inventory[Rank],"&lt;="&amp;inventory[[#This Row],['#]])</f>
        <v>35840</v>
      </c>
      <c r="I1344" s="9">
        <f>inventory[[#This Row],[c Units]]/MAX(inventory[c Units])</f>
        <v>0.43506761513996456</v>
      </c>
      <c r="J1344" s="10">
        <f>SUMIFS(inventory[Total Cost],inventory[Rank],"&lt;="&amp;inventory[[#This Row],['#]])</f>
        <v>2569331.8999999953</v>
      </c>
      <c r="K1344" s="9">
        <f>inventory[[#This Row],[c Cost]]/MAX(inventory[c Cost])</f>
        <v>0.97054601478574642</v>
      </c>
      <c r="L1344" s="11" t="str">
        <f>IF(inventory[[#This Row],[c Units %]]&lt;=$O$7,$N$7,IF(inventory[[#This Row],[c Units %]]&lt;=$O$8,$N$8,$N$9))</f>
        <v>C</v>
      </c>
    </row>
    <row r="1345" spans="2:12" x14ac:dyDescent="0.25">
      <c r="B1345" s="1">
        <v>1339</v>
      </c>
      <c r="C1345" t="s">
        <v>1339</v>
      </c>
      <c r="D1345" s="2">
        <v>5.9</v>
      </c>
      <c r="E1345" s="15">
        <v>27</v>
      </c>
      <c r="F1345" s="14">
        <f>inventory[[#This Row],[Unit Cost]]*inventory[[#This Row],['# Units]]</f>
        <v>159.30000000000001</v>
      </c>
      <c r="G1345" s="8">
        <f>_xlfn.RANK.EQ(inventory[[#This Row],[Total Cost]],inventory[Total Cost],0)</f>
        <v>1115</v>
      </c>
      <c r="H1345" s="8">
        <f>SUMIFS(inventory['# Units],inventory[Rank],"&lt;="&amp;inventory[[#This Row],['#]])</f>
        <v>35840</v>
      </c>
      <c r="I1345" s="9">
        <f>inventory[[#This Row],[c Units]]/MAX(inventory[c Units])</f>
        <v>0.43506761513996456</v>
      </c>
      <c r="J1345" s="10">
        <f>SUMIFS(inventory[Total Cost],inventory[Rank],"&lt;="&amp;inventory[[#This Row],['#]])</f>
        <v>2569331.8999999953</v>
      </c>
      <c r="K1345" s="9">
        <f>inventory[[#This Row],[c Cost]]/MAX(inventory[c Cost])</f>
        <v>0.97054601478574642</v>
      </c>
      <c r="L1345" s="11" t="str">
        <f>IF(inventory[[#This Row],[c Units %]]&lt;=$O$7,$N$7,IF(inventory[[#This Row],[c Units %]]&lt;=$O$8,$N$8,$N$9))</f>
        <v>C</v>
      </c>
    </row>
    <row r="1346" spans="2:12" x14ac:dyDescent="0.25">
      <c r="B1346" s="1">
        <v>1340</v>
      </c>
      <c r="C1346" t="s">
        <v>1340</v>
      </c>
      <c r="D1346" s="2">
        <v>6.3</v>
      </c>
      <c r="E1346" s="15">
        <v>52</v>
      </c>
      <c r="F1346" s="14">
        <f>inventory[[#This Row],[Unit Cost]]*inventory[[#This Row],['# Units]]</f>
        <v>327.59999999999997</v>
      </c>
      <c r="G1346" s="8">
        <f>_xlfn.RANK.EQ(inventory[[#This Row],[Total Cost]],inventory[Total Cost],0)</f>
        <v>825</v>
      </c>
      <c r="H1346" s="8">
        <f>SUMIFS(inventory['# Units],inventory[Rank],"&lt;="&amp;inventory[[#This Row],['#]])</f>
        <v>35910</v>
      </c>
      <c r="I1346" s="9">
        <f>inventory[[#This Row],[c Units]]/MAX(inventory[c Units])</f>
        <v>0.43591735657578479</v>
      </c>
      <c r="J1346" s="10">
        <f>SUMIFS(inventory[Total Cost],inventory[Rank],"&lt;="&amp;inventory[[#This Row],['#]])</f>
        <v>2569534.8999999953</v>
      </c>
      <c r="K1346" s="9">
        <f>inventory[[#This Row],[c Cost]]/MAX(inventory[c Cost])</f>
        <v>0.97062269652585231</v>
      </c>
      <c r="L1346" s="11" t="str">
        <f>IF(inventory[[#This Row],[c Units %]]&lt;=$O$7,$N$7,IF(inventory[[#This Row],[c Units %]]&lt;=$O$8,$N$8,$N$9))</f>
        <v>C</v>
      </c>
    </row>
    <row r="1347" spans="2:12" x14ac:dyDescent="0.25">
      <c r="B1347" s="1">
        <v>1341</v>
      </c>
      <c r="C1347" t="s">
        <v>1341</v>
      </c>
      <c r="D1347" s="2">
        <v>6.4</v>
      </c>
      <c r="E1347" s="15">
        <v>31</v>
      </c>
      <c r="F1347" s="14">
        <f>inventory[[#This Row],[Unit Cost]]*inventory[[#This Row],['# Units]]</f>
        <v>198.4</v>
      </c>
      <c r="G1347" s="8">
        <f>_xlfn.RANK.EQ(inventory[[#This Row],[Total Cost]],inventory[Total Cost],0)</f>
        <v>1029</v>
      </c>
      <c r="H1347" s="8">
        <f>SUMIFS(inventory['# Units],inventory[Rank],"&lt;="&amp;inventory[[#This Row],['#]])</f>
        <v>35910</v>
      </c>
      <c r="I1347" s="9">
        <f>inventory[[#This Row],[c Units]]/MAX(inventory[c Units])</f>
        <v>0.43591735657578479</v>
      </c>
      <c r="J1347" s="10">
        <f>SUMIFS(inventory[Total Cost],inventory[Rank],"&lt;="&amp;inventory[[#This Row],['#]])</f>
        <v>2569534.8999999953</v>
      </c>
      <c r="K1347" s="9">
        <f>inventory[[#This Row],[c Cost]]/MAX(inventory[c Cost])</f>
        <v>0.97062269652585231</v>
      </c>
      <c r="L1347" s="11" t="str">
        <f>IF(inventory[[#This Row],[c Units %]]&lt;=$O$7,$N$7,IF(inventory[[#This Row],[c Units %]]&lt;=$O$8,$N$8,$N$9))</f>
        <v>C</v>
      </c>
    </row>
    <row r="1348" spans="2:12" x14ac:dyDescent="0.25">
      <c r="B1348" s="1">
        <v>1342</v>
      </c>
      <c r="C1348" t="s">
        <v>1342</v>
      </c>
      <c r="D1348" s="2">
        <v>6</v>
      </c>
      <c r="E1348" s="15">
        <v>19</v>
      </c>
      <c r="F1348" s="14">
        <f>inventory[[#This Row],[Unit Cost]]*inventory[[#This Row],['# Units]]</f>
        <v>114</v>
      </c>
      <c r="G1348" s="8">
        <f>_xlfn.RANK.EQ(inventory[[#This Row],[Total Cost]],inventory[Total Cost],0)</f>
        <v>1278</v>
      </c>
      <c r="H1348" s="8">
        <f>SUMIFS(inventory['# Units],inventory[Rank],"&lt;="&amp;inventory[[#This Row],['#]])</f>
        <v>36027</v>
      </c>
      <c r="I1348" s="9">
        <f>inventory[[#This Row],[c Units]]/MAX(inventory[c Units])</f>
        <v>0.43733763868994147</v>
      </c>
      <c r="J1348" s="10">
        <f>SUMIFS(inventory[Total Cost],inventory[Rank],"&lt;="&amp;inventory[[#This Row],['#]])</f>
        <v>2569737.6999999951</v>
      </c>
      <c r="K1348" s="9">
        <f>inventory[[#This Row],[c Cost]]/MAX(inventory[c Cost])</f>
        <v>0.97069930271744564</v>
      </c>
      <c r="L1348" s="11" t="str">
        <f>IF(inventory[[#This Row],[c Units %]]&lt;=$O$7,$N$7,IF(inventory[[#This Row],[c Units %]]&lt;=$O$8,$N$8,$N$9))</f>
        <v>C</v>
      </c>
    </row>
    <row r="1349" spans="2:12" x14ac:dyDescent="0.25">
      <c r="B1349" s="1">
        <v>1343</v>
      </c>
      <c r="C1349" t="s">
        <v>1343</v>
      </c>
      <c r="D1349" s="2">
        <v>6.2</v>
      </c>
      <c r="E1349" s="15">
        <v>26</v>
      </c>
      <c r="F1349" s="14">
        <f>inventory[[#This Row],[Unit Cost]]*inventory[[#This Row],['# Units]]</f>
        <v>161.20000000000002</v>
      </c>
      <c r="G1349" s="8">
        <f>_xlfn.RANK.EQ(inventory[[#This Row],[Total Cost]],inventory[Total Cost],0)</f>
        <v>1107</v>
      </c>
      <c r="H1349" s="8">
        <f>SUMIFS(inventory['# Units],inventory[Rank],"&lt;="&amp;inventory[[#This Row],['#]])</f>
        <v>36027</v>
      </c>
      <c r="I1349" s="9">
        <f>inventory[[#This Row],[c Units]]/MAX(inventory[c Units])</f>
        <v>0.43733763868994147</v>
      </c>
      <c r="J1349" s="10">
        <f>SUMIFS(inventory[Total Cost],inventory[Rank],"&lt;="&amp;inventory[[#This Row],['#]])</f>
        <v>2569737.6999999951</v>
      </c>
      <c r="K1349" s="9">
        <f>inventory[[#This Row],[c Cost]]/MAX(inventory[c Cost])</f>
        <v>0.97069930271744564</v>
      </c>
      <c r="L1349" s="11" t="str">
        <f>IF(inventory[[#This Row],[c Units %]]&lt;=$O$7,$N$7,IF(inventory[[#This Row],[c Units %]]&lt;=$O$8,$N$8,$N$9))</f>
        <v>C</v>
      </c>
    </row>
    <row r="1350" spans="2:12" x14ac:dyDescent="0.25">
      <c r="B1350" s="1">
        <v>1344</v>
      </c>
      <c r="C1350" t="s">
        <v>1344</v>
      </c>
      <c r="D1350" s="2">
        <v>6.4</v>
      </c>
      <c r="E1350" s="15">
        <v>38</v>
      </c>
      <c r="F1350" s="14">
        <f>inventory[[#This Row],[Unit Cost]]*inventory[[#This Row],['# Units]]</f>
        <v>243.20000000000002</v>
      </c>
      <c r="G1350" s="8">
        <f>_xlfn.RANK.EQ(inventory[[#This Row],[Total Cost]],inventory[Total Cost],0)</f>
        <v>947</v>
      </c>
      <c r="H1350" s="8">
        <f>SUMIFS(inventory['# Units],inventory[Rank],"&lt;="&amp;inventory[[#This Row],['#]])</f>
        <v>36049</v>
      </c>
      <c r="I1350" s="9">
        <f>inventory[[#This Row],[c Units]]/MAX(inventory[c Units])</f>
        <v>0.4376047002840564</v>
      </c>
      <c r="J1350" s="10">
        <f>SUMIFS(inventory[Total Cost],inventory[Rank],"&lt;="&amp;inventory[[#This Row],['#]])</f>
        <v>2569838.8999999953</v>
      </c>
      <c r="K1350" s="9">
        <f>inventory[[#This Row],[c Cost]]/MAX(inventory[c Cost])</f>
        <v>0.97073753026472998</v>
      </c>
      <c r="L1350" s="11" t="str">
        <f>IF(inventory[[#This Row],[c Units %]]&lt;=$O$7,$N$7,IF(inventory[[#This Row],[c Units %]]&lt;=$O$8,$N$8,$N$9))</f>
        <v>C</v>
      </c>
    </row>
    <row r="1351" spans="2:12" x14ac:dyDescent="0.25">
      <c r="B1351" s="1">
        <v>1345</v>
      </c>
      <c r="C1351" t="s">
        <v>1345</v>
      </c>
      <c r="D1351" s="2">
        <v>6.4</v>
      </c>
      <c r="E1351" s="15">
        <v>17</v>
      </c>
      <c r="F1351" s="14">
        <f>inventory[[#This Row],[Unit Cost]]*inventory[[#This Row],['# Units]]</f>
        <v>108.80000000000001</v>
      </c>
      <c r="G1351" s="8">
        <f>_xlfn.RANK.EQ(inventory[[#This Row],[Total Cost]],inventory[Total Cost],0)</f>
        <v>1300</v>
      </c>
      <c r="H1351" s="8">
        <f>SUMIFS(inventory['# Units],inventory[Rank],"&lt;="&amp;inventory[[#This Row],['#]])</f>
        <v>36067</v>
      </c>
      <c r="I1351" s="9">
        <f>inventory[[#This Row],[c Units]]/MAX(inventory[c Units])</f>
        <v>0.43782320522469592</v>
      </c>
      <c r="J1351" s="10">
        <f>SUMIFS(inventory[Total Cost],inventory[Rank],"&lt;="&amp;inventory[[#This Row],['#]])</f>
        <v>2569939.6999999951</v>
      </c>
      <c r="K1351" s="9">
        <f>inventory[[#This Row],[c Cost]]/MAX(inventory[c Cost])</f>
        <v>0.97077560671498941</v>
      </c>
      <c r="L1351" s="11" t="str">
        <f>IF(inventory[[#This Row],[c Units %]]&lt;=$O$7,$N$7,IF(inventory[[#This Row],[c Units %]]&lt;=$O$8,$N$8,$N$9))</f>
        <v>C</v>
      </c>
    </row>
    <row r="1352" spans="2:12" x14ac:dyDescent="0.25">
      <c r="B1352" s="1">
        <v>1346</v>
      </c>
      <c r="C1352" t="s">
        <v>1346</v>
      </c>
      <c r="D1352" s="2">
        <v>6</v>
      </c>
      <c r="E1352" s="15">
        <v>39</v>
      </c>
      <c r="F1352" s="14">
        <f>inventory[[#This Row],[Unit Cost]]*inventory[[#This Row],['# Units]]</f>
        <v>234</v>
      </c>
      <c r="G1352" s="8">
        <f>_xlfn.RANK.EQ(inventory[[#This Row],[Total Cost]],inventory[Total Cost],0)</f>
        <v>967</v>
      </c>
      <c r="H1352" s="8">
        <f>SUMIFS(inventory['# Units],inventory[Rank],"&lt;="&amp;inventory[[#This Row],['#]])</f>
        <v>36120</v>
      </c>
      <c r="I1352" s="9">
        <f>inventory[[#This Row],[c Units]]/MAX(inventory[c Units])</f>
        <v>0.43846658088324553</v>
      </c>
      <c r="J1352" s="10">
        <f>SUMIFS(inventory[Total Cost],inventory[Rank],"&lt;="&amp;inventory[[#This Row],['#]])</f>
        <v>2570040.3999999953</v>
      </c>
      <c r="K1352" s="9">
        <f>inventory[[#This Row],[c Cost]]/MAX(inventory[c Cost])</f>
        <v>0.9708136453909928</v>
      </c>
      <c r="L1352" s="11" t="str">
        <f>IF(inventory[[#This Row],[c Units %]]&lt;=$O$7,$N$7,IF(inventory[[#This Row],[c Units %]]&lt;=$O$8,$N$8,$N$9))</f>
        <v>C</v>
      </c>
    </row>
    <row r="1353" spans="2:12" x14ac:dyDescent="0.25">
      <c r="B1353" s="1">
        <v>1347</v>
      </c>
      <c r="C1353" t="s">
        <v>1347</v>
      </c>
      <c r="D1353" s="2">
        <v>5.9</v>
      </c>
      <c r="E1353" s="15">
        <v>12</v>
      </c>
      <c r="F1353" s="14">
        <f>inventory[[#This Row],[Unit Cost]]*inventory[[#This Row],['# Units]]</f>
        <v>70.800000000000011</v>
      </c>
      <c r="G1353" s="8">
        <f>_xlfn.RANK.EQ(inventory[[#This Row],[Total Cost]],inventory[Total Cost],0)</f>
        <v>1568</v>
      </c>
      <c r="H1353" s="8">
        <f>SUMIFS(inventory['# Units],inventory[Rank],"&lt;="&amp;inventory[[#This Row],['#]])</f>
        <v>36135</v>
      </c>
      <c r="I1353" s="9">
        <f>inventory[[#This Row],[c Units]]/MAX(inventory[c Units])</f>
        <v>0.43864866833377841</v>
      </c>
      <c r="J1353" s="10">
        <f>SUMIFS(inventory[Total Cost],inventory[Rank],"&lt;="&amp;inventory[[#This Row],['#]])</f>
        <v>2570140.8999999953</v>
      </c>
      <c r="K1353" s="9">
        <f>inventory[[#This Row],[c Cost]]/MAX(inventory[c Cost])</f>
        <v>0.97085160851848362</v>
      </c>
      <c r="L1353" s="11" t="str">
        <f>IF(inventory[[#This Row],[c Units %]]&lt;=$O$7,$N$7,IF(inventory[[#This Row],[c Units %]]&lt;=$O$8,$N$8,$N$9))</f>
        <v>C</v>
      </c>
    </row>
    <row r="1354" spans="2:12" x14ac:dyDescent="0.25">
      <c r="B1354" s="1">
        <v>1348</v>
      </c>
      <c r="C1354" t="s">
        <v>1348</v>
      </c>
      <c r="D1354" s="2">
        <v>5.8</v>
      </c>
      <c r="E1354" s="15">
        <v>9</v>
      </c>
      <c r="F1354" s="14">
        <f>inventory[[#This Row],[Unit Cost]]*inventory[[#This Row],['# Units]]</f>
        <v>52.199999999999996</v>
      </c>
      <c r="G1354" s="8">
        <f>_xlfn.RANK.EQ(inventory[[#This Row],[Total Cost]],inventory[Total Cost],0)</f>
        <v>1809</v>
      </c>
      <c r="H1354" s="8">
        <f>SUMIFS(inventory['# Units],inventory[Rank],"&lt;="&amp;inventory[[#This Row],['#]])</f>
        <v>36243</v>
      </c>
      <c r="I1354" s="9">
        <f>inventory[[#This Row],[c Units]]/MAX(inventory[c Units])</f>
        <v>0.43995969797761536</v>
      </c>
      <c r="J1354" s="10">
        <f>SUMIFS(inventory[Total Cost],inventory[Rank],"&lt;="&amp;inventory[[#This Row],['#]])</f>
        <v>2570340.8999999953</v>
      </c>
      <c r="K1354" s="9">
        <f>inventory[[#This Row],[c Cost]]/MAX(inventory[c Cost])</f>
        <v>0.97092715703090315</v>
      </c>
      <c r="L1354" s="11" t="str">
        <f>IF(inventory[[#This Row],[c Units %]]&lt;=$O$7,$N$7,IF(inventory[[#This Row],[c Units %]]&lt;=$O$8,$N$8,$N$9))</f>
        <v>C</v>
      </c>
    </row>
    <row r="1355" spans="2:12" x14ac:dyDescent="0.25">
      <c r="B1355" s="1">
        <v>1349</v>
      </c>
      <c r="C1355" t="s">
        <v>1349</v>
      </c>
      <c r="D1355" s="2">
        <v>6.1</v>
      </c>
      <c r="E1355" s="15">
        <v>7</v>
      </c>
      <c r="F1355" s="14">
        <f>inventory[[#This Row],[Unit Cost]]*inventory[[#This Row],['# Units]]</f>
        <v>42.699999999999996</v>
      </c>
      <c r="G1355" s="8">
        <f>_xlfn.RANK.EQ(inventory[[#This Row],[Total Cost]],inventory[Total Cost],0)</f>
        <v>1984</v>
      </c>
      <c r="H1355" s="8">
        <f>SUMIFS(inventory['# Units],inventory[Rank],"&lt;="&amp;inventory[[#This Row],['#]])</f>
        <v>36243</v>
      </c>
      <c r="I1355" s="9">
        <f>inventory[[#This Row],[c Units]]/MAX(inventory[c Units])</f>
        <v>0.43995969797761536</v>
      </c>
      <c r="J1355" s="10">
        <f>SUMIFS(inventory[Total Cost],inventory[Rank],"&lt;="&amp;inventory[[#This Row],['#]])</f>
        <v>2570340.8999999953</v>
      </c>
      <c r="K1355" s="9">
        <f>inventory[[#This Row],[c Cost]]/MAX(inventory[c Cost])</f>
        <v>0.97092715703090315</v>
      </c>
      <c r="L1355" s="11" t="str">
        <f>IF(inventory[[#This Row],[c Units %]]&lt;=$O$7,$N$7,IF(inventory[[#This Row],[c Units %]]&lt;=$O$8,$N$8,$N$9))</f>
        <v>C</v>
      </c>
    </row>
    <row r="1356" spans="2:12" x14ac:dyDescent="0.25">
      <c r="B1356" s="1">
        <v>1350</v>
      </c>
      <c r="C1356" t="s">
        <v>1350</v>
      </c>
      <c r="D1356" s="2">
        <v>6.3</v>
      </c>
      <c r="E1356" s="15">
        <v>12</v>
      </c>
      <c r="F1356" s="14">
        <f>inventory[[#This Row],[Unit Cost]]*inventory[[#This Row],['# Units]]</f>
        <v>75.599999999999994</v>
      </c>
      <c r="G1356" s="8">
        <f>_xlfn.RANK.EQ(inventory[[#This Row],[Total Cost]],inventory[Total Cost],0)</f>
        <v>1526</v>
      </c>
      <c r="H1356" s="8">
        <f>SUMIFS(inventory['# Units],inventory[Rank],"&lt;="&amp;inventory[[#This Row],['#]])</f>
        <v>36326</v>
      </c>
      <c r="I1356" s="9">
        <f>inventory[[#This Row],[c Units]]/MAX(inventory[c Units])</f>
        <v>0.44096724853723079</v>
      </c>
      <c r="J1356" s="10">
        <f>SUMIFS(inventory[Total Cost],inventory[Rank],"&lt;="&amp;inventory[[#This Row],['#]])</f>
        <v>2570440.4999999953</v>
      </c>
      <c r="K1356" s="9">
        <f>inventory[[#This Row],[c Cost]]/MAX(inventory[c Cost])</f>
        <v>0.97096478019008814</v>
      </c>
      <c r="L1356" s="11" t="str">
        <f>IF(inventory[[#This Row],[c Units %]]&lt;=$O$7,$N$7,IF(inventory[[#This Row],[c Units %]]&lt;=$O$8,$N$8,$N$9))</f>
        <v>C</v>
      </c>
    </row>
    <row r="1357" spans="2:12" x14ac:dyDescent="0.25">
      <c r="B1357" s="1">
        <v>1351</v>
      </c>
      <c r="C1357" t="s">
        <v>1351</v>
      </c>
      <c r="D1357" s="2">
        <v>5.2</v>
      </c>
      <c r="E1357" s="15">
        <v>22</v>
      </c>
      <c r="F1357" s="14">
        <f>inventory[[#This Row],[Unit Cost]]*inventory[[#This Row],['# Units]]</f>
        <v>114.4</v>
      </c>
      <c r="G1357" s="8">
        <f>_xlfn.RANK.EQ(inventory[[#This Row],[Total Cost]],inventory[Total Cost],0)</f>
        <v>1274</v>
      </c>
      <c r="H1357" s="8">
        <f>SUMIFS(inventory['# Units],inventory[Rank],"&lt;="&amp;inventory[[#This Row],['#]])</f>
        <v>36467</v>
      </c>
      <c r="I1357" s="9">
        <f>inventory[[#This Row],[c Units]]/MAX(inventory[c Units])</f>
        <v>0.44267887057224015</v>
      </c>
      <c r="J1357" s="10">
        <f>SUMIFS(inventory[Total Cost],inventory[Rank],"&lt;="&amp;inventory[[#This Row],['#]])</f>
        <v>2570836.4999999953</v>
      </c>
      <c r="K1357" s="9">
        <f>inventory[[#This Row],[c Cost]]/MAX(inventory[c Cost])</f>
        <v>0.97111436624467884</v>
      </c>
      <c r="L1357" s="11" t="str">
        <f>IF(inventory[[#This Row],[c Units %]]&lt;=$O$7,$N$7,IF(inventory[[#This Row],[c Units %]]&lt;=$O$8,$N$8,$N$9))</f>
        <v>C</v>
      </c>
    </row>
    <row r="1358" spans="2:12" x14ac:dyDescent="0.25">
      <c r="B1358" s="1">
        <v>1352</v>
      </c>
      <c r="C1358" t="s">
        <v>1352</v>
      </c>
      <c r="D1358" s="2">
        <v>5.9</v>
      </c>
      <c r="E1358" s="15">
        <v>15</v>
      </c>
      <c r="F1358" s="14">
        <f>inventory[[#This Row],[Unit Cost]]*inventory[[#This Row],['# Units]]</f>
        <v>88.5</v>
      </c>
      <c r="G1358" s="8">
        <f>_xlfn.RANK.EQ(inventory[[#This Row],[Total Cost]],inventory[Total Cost],0)</f>
        <v>1415</v>
      </c>
      <c r="H1358" s="8">
        <f>SUMIFS(inventory['# Units],inventory[Rank],"&lt;="&amp;inventory[[#This Row],['#]])</f>
        <v>36467</v>
      </c>
      <c r="I1358" s="9">
        <f>inventory[[#This Row],[c Units]]/MAX(inventory[c Units])</f>
        <v>0.44267887057224015</v>
      </c>
      <c r="J1358" s="10">
        <f>SUMIFS(inventory[Total Cost],inventory[Rank],"&lt;="&amp;inventory[[#This Row],['#]])</f>
        <v>2570836.4999999953</v>
      </c>
      <c r="K1358" s="9">
        <f>inventory[[#This Row],[c Cost]]/MAX(inventory[c Cost])</f>
        <v>0.97111436624467884</v>
      </c>
      <c r="L1358" s="11" t="str">
        <f>IF(inventory[[#This Row],[c Units %]]&lt;=$O$7,$N$7,IF(inventory[[#This Row],[c Units %]]&lt;=$O$8,$N$8,$N$9))</f>
        <v>C</v>
      </c>
    </row>
    <row r="1359" spans="2:12" x14ac:dyDescent="0.25">
      <c r="B1359" s="1">
        <v>1353</v>
      </c>
      <c r="C1359" t="s">
        <v>1353</v>
      </c>
      <c r="D1359" s="2">
        <v>5.7</v>
      </c>
      <c r="E1359" s="15">
        <v>43</v>
      </c>
      <c r="F1359" s="14">
        <f>inventory[[#This Row],[Unit Cost]]*inventory[[#This Row],['# Units]]</f>
        <v>245.1</v>
      </c>
      <c r="G1359" s="8">
        <f>_xlfn.RANK.EQ(inventory[[#This Row],[Total Cost]],inventory[Total Cost],0)</f>
        <v>946</v>
      </c>
      <c r="H1359" s="8">
        <f>SUMIFS(inventory['# Units],inventory[Rank],"&lt;="&amp;inventory[[#This Row],['#]])</f>
        <v>36467</v>
      </c>
      <c r="I1359" s="9">
        <f>inventory[[#This Row],[c Units]]/MAX(inventory[c Units])</f>
        <v>0.44267887057224015</v>
      </c>
      <c r="J1359" s="10">
        <f>SUMIFS(inventory[Total Cost],inventory[Rank],"&lt;="&amp;inventory[[#This Row],['#]])</f>
        <v>2570836.4999999953</v>
      </c>
      <c r="K1359" s="9">
        <f>inventory[[#This Row],[c Cost]]/MAX(inventory[c Cost])</f>
        <v>0.97111436624467884</v>
      </c>
      <c r="L1359" s="11" t="str">
        <f>IF(inventory[[#This Row],[c Units %]]&lt;=$O$7,$N$7,IF(inventory[[#This Row],[c Units %]]&lt;=$O$8,$N$8,$N$9))</f>
        <v>C</v>
      </c>
    </row>
    <row r="1360" spans="2:12" x14ac:dyDescent="0.25">
      <c r="B1360" s="1">
        <v>1354</v>
      </c>
      <c r="C1360" t="s">
        <v>1354</v>
      </c>
      <c r="D1360" s="2">
        <v>6.1</v>
      </c>
      <c r="E1360" s="15">
        <v>42</v>
      </c>
      <c r="F1360" s="14">
        <f>inventory[[#This Row],[Unit Cost]]*inventory[[#This Row],['# Units]]</f>
        <v>256.2</v>
      </c>
      <c r="G1360" s="8">
        <f>_xlfn.RANK.EQ(inventory[[#This Row],[Total Cost]],inventory[Total Cost],0)</f>
        <v>929</v>
      </c>
      <c r="H1360" s="8">
        <f>SUMIFS(inventory['# Units],inventory[Rank],"&lt;="&amp;inventory[[#This Row],['#]])</f>
        <v>36467</v>
      </c>
      <c r="I1360" s="9">
        <f>inventory[[#This Row],[c Units]]/MAX(inventory[c Units])</f>
        <v>0.44267887057224015</v>
      </c>
      <c r="J1360" s="10">
        <f>SUMIFS(inventory[Total Cost],inventory[Rank],"&lt;="&amp;inventory[[#This Row],['#]])</f>
        <v>2570836.4999999953</v>
      </c>
      <c r="K1360" s="9">
        <f>inventory[[#This Row],[c Cost]]/MAX(inventory[c Cost])</f>
        <v>0.97111436624467884</v>
      </c>
      <c r="L1360" s="11" t="str">
        <f>IF(inventory[[#This Row],[c Units %]]&lt;=$O$7,$N$7,IF(inventory[[#This Row],[c Units %]]&lt;=$O$8,$N$8,$N$9))</f>
        <v>C</v>
      </c>
    </row>
    <row r="1361" spans="2:12" x14ac:dyDescent="0.25">
      <c r="B1361" s="1">
        <v>1355</v>
      </c>
      <c r="C1361" t="s">
        <v>1355</v>
      </c>
      <c r="D1361" s="2">
        <v>6.4</v>
      </c>
      <c r="E1361" s="15">
        <v>106</v>
      </c>
      <c r="F1361" s="14">
        <f>inventory[[#This Row],[Unit Cost]]*inventory[[#This Row],['# Units]]</f>
        <v>678.40000000000009</v>
      </c>
      <c r="G1361" s="8">
        <f>_xlfn.RANK.EQ(inventory[[#This Row],[Total Cost]],inventory[Total Cost],0)</f>
        <v>560</v>
      </c>
      <c r="H1361" s="8">
        <f>SUMIFS(inventory['# Units],inventory[Rank],"&lt;="&amp;inventory[[#This Row],['#]])</f>
        <v>36576</v>
      </c>
      <c r="I1361" s="9">
        <f>inventory[[#This Row],[c Units]]/MAX(inventory[c Units])</f>
        <v>0.44400203937944599</v>
      </c>
      <c r="J1361" s="10">
        <f>SUMIFS(inventory[Total Cost],inventory[Rank],"&lt;="&amp;inventory[[#This Row],['#]])</f>
        <v>2571132.8999999948</v>
      </c>
      <c r="K1361" s="9">
        <f>inventory[[#This Row],[c Cost]]/MAX(inventory[c Cost])</f>
        <v>0.97122632914008444</v>
      </c>
      <c r="L1361" s="11" t="str">
        <f>IF(inventory[[#This Row],[c Units %]]&lt;=$O$7,$N$7,IF(inventory[[#This Row],[c Units %]]&lt;=$O$8,$N$8,$N$9))</f>
        <v>C</v>
      </c>
    </row>
    <row r="1362" spans="2:12" x14ac:dyDescent="0.25">
      <c r="B1362" s="1">
        <v>1356</v>
      </c>
      <c r="C1362" t="s">
        <v>1356</v>
      </c>
      <c r="D1362" s="2">
        <v>6.1</v>
      </c>
      <c r="E1362" s="15">
        <v>6</v>
      </c>
      <c r="F1362" s="14">
        <f>inventory[[#This Row],[Unit Cost]]*inventory[[#This Row],['# Units]]</f>
        <v>36.599999999999994</v>
      </c>
      <c r="G1362" s="8">
        <f>_xlfn.RANK.EQ(inventory[[#This Row],[Total Cost]],inventory[Total Cost],0)</f>
        <v>2124</v>
      </c>
      <c r="H1362" s="8">
        <f>SUMIFS(inventory['# Units],inventory[Rank],"&lt;="&amp;inventory[[#This Row],['#]])</f>
        <v>36576</v>
      </c>
      <c r="I1362" s="9">
        <f>inventory[[#This Row],[c Units]]/MAX(inventory[c Units])</f>
        <v>0.44400203937944599</v>
      </c>
      <c r="J1362" s="10">
        <f>SUMIFS(inventory[Total Cost],inventory[Rank],"&lt;="&amp;inventory[[#This Row],['#]])</f>
        <v>2571132.8999999948</v>
      </c>
      <c r="K1362" s="9">
        <f>inventory[[#This Row],[c Cost]]/MAX(inventory[c Cost])</f>
        <v>0.97122632914008444</v>
      </c>
      <c r="L1362" s="11" t="str">
        <f>IF(inventory[[#This Row],[c Units %]]&lt;=$O$7,$N$7,IF(inventory[[#This Row],[c Units %]]&lt;=$O$8,$N$8,$N$9))</f>
        <v>C</v>
      </c>
    </row>
    <row r="1363" spans="2:12" x14ac:dyDescent="0.25">
      <c r="B1363" s="1">
        <v>1357</v>
      </c>
      <c r="C1363" t="s">
        <v>1357</v>
      </c>
      <c r="D1363" s="2">
        <v>6</v>
      </c>
      <c r="E1363" s="15">
        <v>15</v>
      </c>
      <c r="F1363" s="14">
        <f>inventory[[#This Row],[Unit Cost]]*inventory[[#This Row],['# Units]]</f>
        <v>90</v>
      </c>
      <c r="G1363" s="8">
        <f>_xlfn.RANK.EQ(inventory[[#This Row],[Total Cost]],inventory[Total Cost],0)</f>
        <v>1404</v>
      </c>
      <c r="H1363" s="8">
        <f>SUMIFS(inventory['# Units],inventory[Rank],"&lt;="&amp;inventory[[#This Row],['#]])</f>
        <v>36576</v>
      </c>
      <c r="I1363" s="9">
        <f>inventory[[#This Row],[c Units]]/MAX(inventory[c Units])</f>
        <v>0.44400203937944599</v>
      </c>
      <c r="J1363" s="10">
        <f>SUMIFS(inventory[Total Cost],inventory[Rank],"&lt;="&amp;inventory[[#This Row],['#]])</f>
        <v>2571132.8999999948</v>
      </c>
      <c r="K1363" s="9">
        <f>inventory[[#This Row],[c Cost]]/MAX(inventory[c Cost])</f>
        <v>0.97122632914008444</v>
      </c>
      <c r="L1363" s="11" t="str">
        <f>IF(inventory[[#This Row],[c Units %]]&lt;=$O$7,$N$7,IF(inventory[[#This Row],[c Units %]]&lt;=$O$8,$N$8,$N$9))</f>
        <v>C</v>
      </c>
    </row>
    <row r="1364" spans="2:12" x14ac:dyDescent="0.25">
      <c r="B1364" s="1">
        <v>1358</v>
      </c>
      <c r="C1364" t="s">
        <v>1358</v>
      </c>
      <c r="D1364" s="2">
        <v>5.6</v>
      </c>
      <c r="E1364" s="15">
        <v>13</v>
      </c>
      <c r="F1364" s="14">
        <f>inventory[[#This Row],[Unit Cost]]*inventory[[#This Row],['# Units]]</f>
        <v>72.8</v>
      </c>
      <c r="G1364" s="8">
        <f>_xlfn.RANK.EQ(inventory[[#This Row],[Total Cost]],inventory[Total Cost],0)</f>
        <v>1545</v>
      </c>
      <c r="H1364" s="8">
        <f>SUMIFS(inventory['# Units],inventory[Rank],"&lt;="&amp;inventory[[#This Row],['#]])</f>
        <v>36610</v>
      </c>
      <c r="I1364" s="9">
        <f>inventory[[#This Row],[c Units]]/MAX(inventory[c Units])</f>
        <v>0.44441477093398724</v>
      </c>
      <c r="J1364" s="10">
        <f>SUMIFS(inventory[Total Cost],inventory[Rank],"&lt;="&amp;inventory[[#This Row],['#]])</f>
        <v>2571231.4999999949</v>
      </c>
      <c r="K1364" s="9">
        <f>inventory[[#This Row],[c Cost]]/MAX(inventory[c Cost])</f>
        <v>0.97126357455670731</v>
      </c>
      <c r="L1364" s="11" t="str">
        <f>IF(inventory[[#This Row],[c Units %]]&lt;=$O$7,$N$7,IF(inventory[[#This Row],[c Units %]]&lt;=$O$8,$N$8,$N$9))</f>
        <v>C</v>
      </c>
    </row>
    <row r="1365" spans="2:12" x14ac:dyDescent="0.25">
      <c r="B1365" s="1">
        <v>1359</v>
      </c>
      <c r="C1365" t="s">
        <v>1359</v>
      </c>
      <c r="D1365" s="2">
        <v>5.5</v>
      </c>
      <c r="E1365" s="15">
        <v>15</v>
      </c>
      <c r="F1365" s="14">
        <f>inventory[[#This Row],[Unit Cost]]*inventory[[#This Row],['# Units]]</f>
        <v>82.5</v>
      </c>
      <c r="G1365" s="8">
        <f>_xlfn.RANK.EQ(inventory[[#This Row],[Total Cost]],inventory[Total Cost],0)</f>
        <v>1468</v>
      </c>
      <c r="H1365" s="8">
        <f>SUMIFS(inventory['# Units],inventory[Rank],"&lt;="&amp;inventory[[#This Row],['#]])</f>
        <v>36723</v>
      </c>
      <c r="I1365" s="9">
        <f>inventory[[#This Row],[c Units]]/MAX(inventory[c Units])</f>
        <v>0.4457864963946685</v>
      </c>
      <c r="J1365" s="10">
        <f>SUMIFS(inventory[Total Cost],inventory[Rank],"&lt;="&amp;inventory[[#This Row],['#]])</f>
        <v>2571625.0999999945</v>
      </c>
      <c r="K1365" s="9">
        <f>inventory[[#This Row],[c Cost]]/MAX(inventory[c Cost])</f>
        <v>0.97141225402914888</v>
      </c>
      <c r="L1365" s="11" t="str">
        <f>IF(inventory[[#This Row],[c Units %]]&lt;=$O$7,$N$7,IF(inventory[[#This Row],[c Units %]]&lt;=$O$8,$N$8,$N$9))</f>
        <v>C</v>
      </c>
    </row>
    <row r="1366" spans="2:12" x14ac:dyDescent="0.25">
      <c r="B1366" s="1">
        <v>1360</v>
      </c>
      <c r="C1366" t="s">
        <v>1360</v>
      </c>
      <c r="D1366" s="2">
        <v>5.4</v>
      </c>
      <c r="E1366" s="15">
        <v>10</v>
      </c>
      <c r="F1366" s="14">
        <f>inventory[[#This Row],[Unit Cost]]*inventory[[#This Row],['# Units]]</f>
        <v>54</v>
      </c>
      <c r="G1366" s="8">
        <f>_xlfn.RANK.EQ(inventory[[#This Row],[Total Cost]],inventory[Total Cost],0)</f>
        <v>1780</v>
      </c>
      <c r="H1366" s="8">
        <f>SUMIFS(inventory['# Units],inventory[Rank],"&lt;="&amp;inventory[[#This Row],['#]])</f>
        <v>36723</v>
      </c>
      <c r="I1366" s="9">
        <f>inventory[[#This Row],[c Units]]/MAX(inventory[c Units])</f>
        <v>0.4457864963946685</v>
      </c>
      <c r="J1366" s="10">
        <f>SUMIFS(inventory[Total Cost],inventory[Rank],"&lt;="&amp;inventory[[#This Row],['#]])</f>
        <v>2571625.0999999945</v>
      </c>
      <c r="K1366" s="9">
        <f>inventory[[#This Row],[c Cost]]/MAX(inventory[c Cost])</f>
        <v>0.97141225402914888</v>
      </c>
      <c r="L1366" s="11" t="str">
        <f>IF(inventory[[#This Row],[c Units %]]&lt;=$O$7,$N$7,IF(inventory[[#This Row],[c Units %]]&lt;=$O$8,$N$8,$N$9))</f>
        <v>C</v>
      </c>
    </row>
    <row r="1367" spans="2:12" x14ac:dyDescent="0.25">
      <c r="B1367" s="1">
        <v>1361</v>
      </c>
      <c r="C1367" t="s">
        <v>1361</v>
      </c>
      <c r="D1367" s="2">
        <v>5.6</v>
      </c>
      <c r="E1367" s="15">
        <v>14</v>
      </c>
      <c r="F1367" s="14">
        <f>inventory[[#This Row],[Unit Cost]]*inventory[[#This Row],['# Units]]</f>
        <v>78.399999999999991</v>
      </c>
      <c r="G1367" s="8">
        <f>_xlfn.RANK.EQ(inventory[[#This Row],[Total Cost]],inventory[Total Cost],0)</f>
        <v>1496</v>
      </c>
      <c r="H1367" s="8">
        <f>SUMIFS(inventory['# Units],inventory[Rank],"&lt;="&amp;inventory[[#This Row],['#]])</f>
        <v>36723</v>
      </c>
      <c r="I1367" s="9">
        <f>inventory[[#This Row],[c Units]]/MAX(inventory[c Units])</f>
        <v>0.4457864963946685</v>
      </c>
      <c r="J1367" s="10">
        <f>SUMIFS(inventory[Total Cost],inventory[Rank],"&lt;="&amp;inventory[[#This Row],['#]])</f>
        <v>2571625.0999999945</v>
      </c>
      <c r="K1367" s="9">
        <f>inventory[[#This Row],[c Cost]]/MAX(inventory[c Cost])</f>
        <v>0.97141225402914888</v>
      </c>
      <c r="L1367" s="11" t="str">
        <f>IF(inventory[[#This Row],[c Units %]]&lt;=$O$7,$N$7,IF(inventory[[#This Row],[c Units %]]&lt;=$O$8,$N$8,$N$9))</f>
        <v>C</v>
      </c>
    </row>
    <row r="1368" spans="2:12" x14ac:dyDescent="0.25">
      <c r="B1368" s="1">
        <v>1362</v>
      </c>
      <c r="C1368" t="s">
        <v>1362</v>
      </c>
      <c r="D1368" s="2">
        <v>5.0999999999999996</v>
      </c>
      <c r="E1368" s="15">
        <v>4</v>
      </c>
      <c r="F1368" s="14">
        <f>inventory[[#This Row],[Unit Cost]]*inventory[[#This Row],['# Units]]</f>
        <v>20.399999999999999</v>
      </c>
      <c r="G1368" s="8">
        <f>_xlfn.RANK.EQ(inventory[[#This Row],[Total Cost]],inventory[Total Cost],0)</f>
        <v>2672</v>
      </c>
      <c r="H1368" s="8">
        <f>SUMIFS(inventory['# Units],inventory[Rank],"&lt;="&amp;inventory[[#This Row],['#]])</f>
        <v>36723</v>
      </c>
      <c r="I1368" s="9">
        <f>inventory[[#This Row],[c Units]]/MAX(inventory[c Units])</f>
        <v>0.4457864963946685</v>
      </c>
      <c r="J1368" s="10">
        <f>SUMIFS(inventory[Total Cost],inventory[Rank],"&lt;="&amp;inventory[[#This Row],['#]])</f>
        <v>2571625.0999999945</v>
      </c>
      <c r="K1368" s="9">
        <f>inventory[[#This Row],[c Cost]]/MAX(inventory[c Cost])</f>
        <v>0.97141225402914888</v>
      </c>
      <c r="L1368" s="11" t="str">
        <f>IF(inventory[[#This Row],[c Units %]]&lt;=$O$7,$N$7,IF(inventory[[#This Row],[c Units %]]&lt;=$O$8,$N$8,$N$9))</f>
        <v>C</v>
      </c>
    </row>
    <row r="1369" spans="2:12" x14ac:dyDescent="0.25">
      <c r="B1369" s="1">
        <v>1363</v>
      </c>
      <c r="C1369" t="s">
        <v>1363</v>
      </c>
      <c r="D1369" s="2">
        <v>5.8</v>
      </c>
      <c r="E1369" s="15">
        <v>15</v>
      </c>
      <c r="F1369" s="14">
        <f>inventory[[#This Row],[Unit Cost]]*inventory[[#This Row],['# Units]]</f>
        <v>87</v>
      </c>
      <c r="G1369" s="8">
        <f>_xlfn.RANK.EQ(inventory[[#This Row],[Total Cost]],inventory[Total Cost],0)</f>
        <v>1431</v>
      </c>
      <c r="H1369" s="8">
        <f>SUMIFS(inventory['# Units],inventory[Rank],"&lt;="&amp;inventory[[#This Row],['#]])</f>
        <v>36828</v>
      </c>
      <c r="I1369" s="9">
        <f>inventory[[#This Row],[c Units]]/MAX(inventory[c Units])</f>
        <v>0.44706110854839887</v>
      </c>
      <c r="J1369" s="10">
        <f>SUMIFS(inventory[Total Cost],inventory[Rank],"&lt;="&amp;inventory[[#This Row],['#]])</f>
        <v>2571919.0999999945</v>
      </c>
      <c r="K1369" s="9">
        <f>inventory[[#This Row],[c Cost]]/MAX(inventory[c Cost])</f>
        <v>0.97152331034240569</v>
      </c>
      <c r="L1369" s="11" t="str">
        <f>IF(inventory[[#This Row],[c Units %]]&lt;=$O$7,$N$7,IF(inventory[[#This Row],[c Units %]]&lt;=$O$8,$N$8,$N$9))</f>
        <v>C</v>
      </c>
    </row>
    <row r="1370" spans="2:12" x14ac:dyDescent="0.25">
      <c r="B1370" s="1">
        <v>1364</v>
      </c>
      <c r="C1370" t="s">
        <v>1364</v>
      </c>
      <c r="D1370" s="2">
        <v>6.2</v>
      </c>
      <c r="E1370" s="15">
        <v>14</v>
      </c>
      <c r="F1370" s="14">
        <f>inventory[[#This Row],[Unit Cost]]*inventory[[#This Row],['# Units]]</f>
        <v>86.8</v>
      </c>
      <c r="G1370" s="8">
        <f>_xlfn.RANK.EQ(inventory[[#This Row],[Total Cost]],inventory[Total Cost],0)</f>
        <v>1435</v>
      </c>
      <c r="H1370" s="8">
        <f>SUMIFS(inventory['# Units],inventory[Rank],"&lt;="&amp;inventory[[#This Row],['#]])</f>
        <v>36828</v>
      </c>
      <c r="I1370" s="9">
        <f>inventory[[#This Row],[c Units]]/MAX(inventory[c Units])</f>
        <v>0.44706110854839887</v>
      </c>
      <c r="J1370" s="10">
        <f>SUMIFS(inventory[Total Cost],inventory[Rank],"&lt;="&amp;inventory[[#This Row],['#]])</f>
        <v>2571919.0999999945</v>
      </c>
      <c r="K1370" s="9">
        <f>inventory[[#This Row],[c Cost]]/MAX(inventory[c Cost])</f>
        <v>0.97152331034240569</v>
      </c>
      <c r="L1370" s="11" t="str">
        <f>IF(inventory[[#This Row],[c Units %]]&lt;=$O$7,$N$7,IF(inventory[[#This Row],[c Units %]]&lt;=$O$8,$N$8,$N$9))</f>
        <v>C</v>
      </c>
    </row>
    <row r="1371" spans="2:12" x14ac:dyDescent="0.25">
      <c r="B1371" s="1">
        <v>1365</v>
      </c>
      <c r="C1371" t="s">
        <v>1365</v>
      </c>
      <c r="D1371" s="2">
        <v>6.1</v>
      </c>
      <c r="E1371" s="15">
        <v>35</v>
      </c>
      <c r="F1371" s="14">
        <f>inventory[[#This Row],[Unit Cost]]*inventory[[#This Row],['# Units]]</f>
        <v>213.5</v>
      </c>
      <c r="G1371" s="8">
        <f>_xlfn.RANK.EQ(inventory[[#This Row],[Total Cost]],inventory[Total Cost],0)</f>
        <v>1005</v>
      </c>
      <c r="H1371" s="8">
        <f>SUMIFS(inventory['# Units],inventory[Rank],"&lt;="&amp;inventory[[#This Row],['#]])</f>
        <v>36828</v>
      </c>
      <c r="I1371" s="9">
        <f>inventory[[#This Row],[c Units]]/MAX(inventory[c Units])</f>
        <v>0.44706110854839887</v>
      </c>
      <c r="J1371" s="10">
        <f>SUMIFS(inventory[Total Cost],inventory[Rank],"&lt;="&amp;inventory[[#This Row],['#]])</f>
        <v>2571919.0999999945</v>
      </c>
      <c r="K1371" s="9">
        <f>inventory[[#This Row],[c Cost]]/MAX(inventory[c Cost])</f>
        <v>0.97152331034240569</v>
      </c>
      <c r="L1371" s="11" t="str">
        <f>IF(inventory[[#This Row],[c Units %]]&lt;=$O$7,$N$7,IF(inventory[[#This Row],[c Units %]]&lt;=$O$8,$N$8,$N$9))</f>
        <v>C</v>
      </c>
    </row>
    <row r="1372" spans="2:12" x14ac:dyDescent="0.25">
      <c r="B1372" s="1">
        <v>1366</v>
      </c>
      <c r="C1372" t="s">
        <v>1366</v>
      </c>
      <c r="D1372" s="2">
        <v>5.9</v>
      </c>
      <c r="E1372" s="15">
        <v>26</v>
      </c>
      <c r="F1372" s="14">
        <f>inventory[[#This Row],[Unit Cost]]*inventory[[#This Row],['# Units]]</f>
        <v>153.4</v>
      </c>
      <c r="G1372" s="8">
        <f>_xlfn.RANK.EQ(inventory[[#This Row],[Total Cost]],inventory[Total Cost],0)</f>
        <v>1132</v>
      </c>
      <c r="H1372" s="8">
        <f>SUMIFS(inventory['# Units],inventory[Rank],"&lt;="&amp;inventory[[#This Row],['#]])</f>
        <v>36864</v>
      </c>
      <c r="I1372" s="9">
        <f>inventory[[#This Row],[c Units]]/MAX(inventory[c Units])</f>
        <v>0.44749811842967785</v>
      </c>
      <c r="J1372" s="10">
        <f>SUMIFS(inventory[Total Cost],inventory[Rank],"&lt;="&amp;inventory[[#This Row],['#]])</f>
        <v>2572016.2999999947</v>
      </c>
      <c r="K1372" s="9">
        <f>inventory[[#This Row],[c Cost]]/MAX(inventory[c Cost])</f>
        <v>0.97156002691944165</v>
      </c>
      <c r="L1372" s="11" t="str">
        <f>IF(inventory[[#This Row],[c Units %]]&lt;=$O$7,$N$7,IF(inventory[[#This Row],[c Units %]]&lt;=$O$8,$N$8,$N$9))</f>
        <v>C</v>
      </c>
    </row>
    <row r="1373" spans="2:12" x14ac:dyDescent="0.25">
      <c r="B1373" s="1">
        <v>1367</v>
      </c>
      <c r="C1373" t="s">
        <v>1367</v>
      </c>
      <c r="D1373" s="2">
        <v>5.7</v>
      </c>
      <c r="E1373" s="15">
        <v>23</v>
      </c>
      <c r="F1373" s="14">
        <f>inventory[[#This Row],[Unit Cost]]*inventory[[#This Row],['# Units]]</f>
        <v>131.1</v>
      </c>
      <c r="G1373" s="8">
        <f>_xlfn.RANK.EQ(inventory[[#This Row],[Total Cost]],inventory[Total Cost],0)</f>
        <v>1199</v>
      </c>
      <c r="H1373" s="8">
        <f>SUMIFS(inventory['# Units],inventory[Rank],"&lt;="&amp;inventory[[#This Row],['#]])</f>
        <v>36895</v>
      </c>
      <c r="I1373" s="9">
        <f>inventory[[#This Row],[c Units]]/MAX(inventory[c Units])</f>
        <v>0.44787443249411252</v>
      </c>
      <c r="J1373" s="10">
        <f>SUMIFS(inventory[Total Cost],inventory[Rank],"&lt;="&amp;inventory[[#This Row],['#]])</f>
        <v>2572112.3999999948</v>
      </c>
      <c r="K1373" s="9">
        <f>inventory[[#This Row],[c Cost]]/MAX(inventory[c Cost])</f>
        <v>0.97159632797965934</v>
      </c>
      <c r="L1373" s="11" t="str">
        <f>IF(inventory[[#This Row],[c Units %]]&lt;=$O$7,$N$7,IF(inventory[[#This Row],[c Units %]]&lt;=$O$8,$N$8,$N$9))</f>
        <v>C</v>
      </c>
    </row>
    <row r="1374" spans="2:12" x14ac:dyDescent="0.25">
      <c r="B1374" s="1">
        <v>1368</v>
      </c>
      <c r="C1374" t="s">
        <v>1368</v>
      </c>
      <c r="D1374" s="2">
        <v>5.6</v>
      </c>
      <c r="E1374" s="15">
        <v>11</v>
      </c>
      <c r="F1374" s="14">
        <f>inventory[[#This Row],[Unit Cost]]*inventory[[#This Row],['# Units]]</f>
        <v>61.599999999999994</v>
      </c>
      <c r="G1374" s="8">
        <f>_xlfn.RANK.EQ(inventory[[#This Row],[Total Cost]],inventory[Total Cost],0)</f>
        <v>1664</v>
      </c>
      <c r="H1374" s="8">
        <f>SUMIFS(inventory['# Units],inventory[Rank],"&lt;="&amp;inventory[[#This Row],['#]])</f>
        <v>37031</v>
      </c>
      <c r="I1374" s="9">
        <f>inventory[[#This Row],[c Units]]/MAX(inventory[c Units])</f>
        <v>0.44952535871227756</v>
      </c>
      <c r="J1374" s="10">
        <f>SUMIFS(inventory[Total Cost],inventory[Rank],"&lt;="&amp;inventory[[#This Row],['#]])</f>
        <v>2572400.3999999948</v>
      </c>
      <c r="K1374" s="9">
        <f>inventory[[#This Row],[c Cost]]/MAX(inventory[c Cost])</f>
        <v>0.97170511783754354</v>
      </c>
      <c r="L1374" s="11" t="str">
        <f>IF(inventory[[#This Row],[c Units %]]&lt;=$O$7,$N$7,IF(inventory[[#This Row],[c Units %]]&lt;=$O$8,$N$8,$N$9))</f>
        <v>C</v>
      </c>
    </row>
    <row r="1375" spans="2:12" x14ac:dyDescent="0.25">
      <c r="B1375" s="1">
        <v>1369</v>
      </c>
      <c r="C1375" t="s">
        <v>1369</v>
      </c>
      <c r="D1375" s="2">
        <v>5.5</v>
      </c>
      <c r="E1375" s="15">
        <v>11</v>
      </c>
      <c r="F1375" s="14">
        <f>inventory[[#This Row],[Unit Cost]]*inventory[[#This Row],['# Units]]</f>
        <v>60.5</v>
      </c>
      <c r="G1375" s="8">
        <f>_xlfn.RANK.EQ(inventory[[#This Row],[Total Cost]],inventory[Total Cost],0)</f>
        <v>1678</v>
      </c>
      <c r="H1375" s="8">
        <f>SUMIFS(inventory['# Units],inventory[Rank],"&lt;="&amp;inventory[[#This Row],['#]])</f>
        <v>37031</v>
      </c>
      <c r="I1375" s="9">
        <f>inventory[[#This Row],[c Units]]/MAX(inventory[c Units])</f>
        <v>0.44952535871227756</v>
      </c>
      <c r="J1375" s="10">
        <f>SUMIFS(inventory[Total Cost],inventory[Rank],"&lt;="&amp;inventory[[#This Row],['#]])</f>
        <v>2572400.3999999948</v>
      </c>
      <c r="K1375" s="9">
        <f>inventory[[#This Row],[c Cost]]/MAX(inventory[c Cost])</f>
        <v>0.97170511783754354</v>
      </c>
      <c r="L1375" s="11" t="str">
        <f>IF(inventory[[#This Row],[c Units %]]&lt;=$O$7,$N$7,IF(inventory[[#This Row],[c Units %]]&lt;=$O$8,$N$8,$N$9))</f>
        <v>C</v>
      </c>
    </row>
    <row r="1376" spans="2:12" x14ac:dyDescent="0.25">
      <c r="B1376" s="1">
        <v>1370</v>
      </c>
      <c r="C1376" t="s">
        <v>1370</v>
      </c>
      <c r="D1376" s="2">
        <v>5.4</v>
      </c>
      <c r="E1376" s="15">
        <v>19</v>
      </c>
      <c r="F1376" s="14">
        <f>inventory[[#This Row],[Unit Cost]]*inventory[[#This Row],['# Units]]</f>
        <v>102.60000000000001</v>
      </c>
      <c r="G1376" s="8">
        <f>_xlfn.RANK.EQ(inventory[[#This Row],[Total Cost]],inventory[Total Cost],0)</f>
        <v>1332</v>
      </c>
      <c r="H1376" s="8">
        <f>SUMIFS(inventory['# Units],inventory[Rank],"&lt;="&amp;inventory[[#This Row],['#]])</f>
        <v>37031</v>
      </c>
      <c r="I1376" s="9">
        <f>inventory[[#This Row],[c Units]]/MAX(inventory[c Units])</f>
        <v>0.44952535871227756</v>
      </c>
      <c r="J1376" s="10">
        <f>SUMIFS(inventory[Total Cost],inventory[Rank],"&lt;="&amp;inventory[[#This Row],['#]])</f>
        <v>2572400.3999999948</v>
      </c>
      <c r="K1376" s="9">
        <f>inventory[[#This Row],[c Cost]]/MAX(inventory[c Cost])</f>
        <v>0.97170511783754354</v>
      </c>
      <c r="L1376" s="11" t="str">
        <f>IF(inventory[[#This Row],[c Units %]]&lt;=$O$7,$N$7,IF(inventory[[#This Row],[c Units %]]&lt;=$O$8,$N$8,$N$9))</f>
        <v>C</v>
      </c>
    </row>
    <row r="1377" spans="2:12" x14ac:dyDescent="0.25">
      <c r="B1377" s="1">
        <v>1371</v>
      </c>
      <c r="C1377" t="s">
        <v>1371</v>
      </c>
      <c r="D1377" s="2">
        <v>6</v>
      </c>
      <c r="E1377" s="15">
        <v>14</v>
      </c>
      <c r="F1377" s="14">
        <f>inventory[[#This Row],[Unit Cost]]*inventory[[#This Row],['# Units]]</f>
        <v>84</v>
      </c>
      <c r="G1377" s="8">
        <f>_xlfn.RANK.EQ(inventory[[#This Row],[Total Cost]],inventory[Total Cost],0)</f>
        <v>1456</v>
      </c>
      <c r="H1377" s="8">
        <f>SUMIFS(inventory['# Units],inventory[Rank],"&lt;="&amp;inventory[[#This Row],['#]])</f>
        <v>37078</v>
      </c>
      <c r="I1377" s="9">
        <f>inventory[[#This Row],[c Units]]/MAX(inventory[c Units])</f>
        <v>0.45009589939061401</v>
      </c>
      <c r="J1377" s="10">
        <f>SUMIFS(inventory[Total Cost],inventory[Rank],"&lt;="&amp;inventory[[#This Row],['#]])</f>
        <v>2572781.1999999955</v>
      </c>
      <c r="K1377" s="9">
        <f>inventory[[#This Row],[c Cost]]/MAX(inventory[c Cost])</f>
        <v>0.97184896220519068</v>
      </c>
      <c r="L1377" s="11" t="str">
        <f>IF(inventory[[#This Row],[c Units %]]&lt;=$O$7,$N$7,IF(inventory[[#This Row],[c Units %]]&lt;=$O$8,$N$8,$N$9))</f>
        <v>C</v>
      </c>
    </row>
    <row r="1378" spans="2:12" x14ac:dyDescent="0.25">
      <c r="B1378" s="1">
        <v>1372</v>
      </c>
      <c r="C1378" t="s">
        <v>1372</v>
      </c>
      <c r="D1378" s="2">
        <v>5.7</v>
      </c>
      <c r="E1378" s="15">
        <v>6</v>
      </c>
      <c r="F1378" s="14">
        <f>inventory[[#This Row],[Unit Cost]]*inventory[[#This Row],['# Units]]</f>
        <v>34.200000000000003</v>
      </c>
      <c r="G1378" s="8">
        <f>_xlfn.RANK.EQ(inventory[[#This Row],[Total Cost]],inventory[Total Cost],0)</f>
        <v>2179</v>
      </c>
      <c r="H1378" s="8">
        <f>SUMIFS(inventory['# Units],inventory[Rank],"&lt;="&amp;inventory[[#This Row],['#]])</f>
        <v>37078</v>
      </c>
      <c r="I1378" s="9">
        <f>inventory[[#This Row],[c Units]]/MAX(inventory[c Units])</f>
        <v>0.45009589939061401</v>
      </c>
      <c r="J1378" s="10">
        <f>SUMIFS(inventory[Total Cost],inventory[Rank],"&lt;="&amp;inventory[[#This Row],['#]])</f>
        <v>2572781.1999999955</v>
      </c>
      <c r="K1378" s="9">
        <f>inventory[[#This Row],[c Cost]]/MAX(inventory[c Cost])</f>
        <v>0.97184896220519068</v>
      </c>
      <c r="L1378" s="11" t="str">
        <f>IF(inventory[[#This Row],[c Units %]]&lt;=$O$7,$N$7,IF(inventory[[#This Row],[c Units %]]&lt;=$O$8,$N$8,$N$9))</f>
        <v>C</v>
      </c>
    </row>
    <row r="1379" spans="2:12" x14ac:dyDescent="0.25">
      <c r="B1379" s="1">
        <v>1373</v>
      </c>
      <c r="C1379" t="s">
        <v>1373</v>
      </c>
      <c r="D1379" s="2">
        <v>6.2</v>
      </c>
      <c r="E1379" s="15">
        <v>2</v>
      </c>
      <c r="F1379" s="14">
        <f>inventory[[#This Row],[Unit Cost]]*inventory[[#This Row],['# Units]]</f>
        <v>12.4</v>
      </c>
      <c r="G1379" s="8">
        <f>_xlfn.RANK.EQ(inventory[[#This Row],[Total Cost]],inventory[Total Cost],0)</f>
        <v>3138</v>
      </c>
      <c r="H1379" s="8">
        <f>SUMIFS(inventory['# Units],inventory[Rank],"&lt;="&amp;inventory[[#This Row],['#]])</f>
        <v>37078</v>
      </c>
      <c r="I1379" s="9">
        <f>inventory[[#This Row],[c Units]]/MAX(inventory[c Units])</f>
        <v>0.45009589939061401</v>
      </c>
      <c r="J1379" s="10">
        <f>SUMIFS(inventory[Total Cost],inventory[Rank],"&lt;="&amp;inventory[[#This Row],['#]])</f>
        <v>2572781.1999999955</v>
      </c>
      <c r="K1379" s="9">
        <f>inventory[[#This Row],[c Cost]]/MAX(inventory[c Cost])</f>
        <v>0.97184896220519068</v>
      </c>
      <c r="L1379" s="11" t="str">
        <f>IF(inventory[[#This Row],[c Units %]]&lt;=$O$7,$N$7,IF(inventory[[#This Row],[c Units %]]&lt;=$O$8,$N$8,$N$9))</f>
        <v>C</v>
      </c>
    </row>
    <row r="1380" spans="2:12" x14ac:dyDescent="0.25">
      <c r="B1380" s="1">
        <v>1374</v>
      </c>
      <c r="C1380" t="s">
        <v>1374</v>
      </c>
      <c r="D1380" s="2">
        <v>5.3</v>
      </c>
      <c r="E1380" s="15">
        <v>16</v>
      </c>
      <c r="F1380" s="14">
        <f>inventory[[#This Row],[Unit Cost]]*inventory[[#This Row],['# Units]]</f>
        <v>84.8</v>
      </c>
      <c r="G1380" s="8">
        <f>_xlfn.RANK.EQ(inventory[[#This Row],[Total Cost]],inventory[Total Cost],0)</f>
        <v>1450</v>
      </c>
      <c r="H1380" s="8">
        <f>SUMIFS(inventory['# Units],inventory[Rank],"&lt;="&amp;inventory[[#This Row],['#]])</f>
        <v>37078</v>
      </c>
      <c r="I1380" s="9">
        <f>inventory[[#This Row],[c Units]]/MAX(inventory[c Units])</f>
        <v>0.45009589939061401</v>
      </c>
      <c r="J1380" s="10">
        <f>SUMIFS(inventory[Total Cost],inventory[Rank],"&lt;="&amp;inventory[[#This Row],['#]])</f>
        <v>2572781.1999999955</v>
      </c>
      <c r="K1380" s="9">
        <f>inventory[[#This Row],[c Cost]]/MAX(inventory[c Cost])</f>
        <v>0.97184896220519068</v>
      </c>
      <c r="L1380" s="11" t="str">
        <f>IF(inventory[[#This Row],[c Units %]]&lt;=$O$7,$N$7,IF(inventory[[#This Row],[c Units %]]&lt;=$O$8,$N$8,$N$9))</f>
        <v>C</v>
      </c>
    </row>
    <row r="1381" spans="2:12" x14ac:dyDescent="0.25">
      <c r="B1381" s="1">
        <v>1375</v>
      </c>
      <c r="C1381" t="s">
        <v>1375</v>
      </c>
      <c r="D1381" s="2">
        <v>5.9</v>
      </c>
      <c r="E1381" s="15">
        <v>65</v>
      </c>
      <c r="F1381" s="14">
        <f>inventory[[#This Row],[Unit Cost]]*inventory[[#This Row],['# Units]]</f>
        <v>383.5</v>
      </c>
      <c r="G1381" s="8">
        <f>_xlfn.RANK.EQ(inventory[[#This Row],[Total Cost]],inventory[Total Cost],0)</f>
        <v>757</v>
      </c>
      <c r="H1381" s="8">
        <f>SUMIFS(inventory['# Units],inventory[Rank],"&lt;="&amp;inventory[[#This Row],['#]])</f>
        <v>37095</v>
      </c>
      <c r="I1381" s="9">
        <f>inventory[[#This Row],[c Units]]/MAX(inventory[c Units])</f>
        <v>0.45030226516788463</v>
      </c>
      <c r="J1381" s="10">
        <f>SUMIFS(inventory[Total Cost],inventory[Rank],"&lt;="&amp;inventory[[#This Row],['#]])</f>
        <v>2572876.3999999957</v>
      </c>
      <c r="K1381" s="9">
        <f>inventory[[#This Row],[c Cost]]/MAX(inventory[c Cost])</f>
        <v>0.97188492329710241</v>
      </c>
      <c r="L1381" s="11" t="str">
        <f>IF(inventory[[#This Row],[c Units %]]&lt;=$O$7,$N$7,IF(inventory[[#This Row],[c Units %]]&lt;=$O$8,$N$8,$N$9))</f>
        <v>C</v>
      </c>
    </row>
    <row r="1382" spans="2:12" x14ac:dyDescent="0.25">
      <c r="B1382" s="1">
        <v>1376</v>
      </c>
      <c r="C1382" t="s">
        <v>1376</v>
      </c>
      <c r="D1382" s="2">
        <v>6.3</v>
      </c>
      <c r="E1382" s="15">
        <v>34</v>
      </c>
      <c r="F1382" s="14">
        <f>inventory[[#This Row],[Unit Cost]]*inventory[[#This Row],['# Units]]</f>
        <v>214.2</v>
      </c>
      <c r="G1382" s="8">
        <f>_xlfn.RANK.EQ(inventory[[#This Row],[Total Cost]],inventory[Total Cost],0)</f>
        <v>1000</v>
      </c>
      <c r="H1382" s="8">
        <f>SUMIFS(inventory['# Units],inventory[Rank],"&lt;="&amp;inventory[[#This Row],['#]])</f>
        <v>37220</v>
      </c>
      <c r="I1382" s="9">
        <f>inventory[[#This Row],[c Units]]/MAX(inventory[c Units])</f>
        <v>0.4518196605889922</v>
      </c>
      <c r="J1382" s="10">
        <f>SUMIFS(inventory[Total Cost],inventory[Rank],"&lt;="&amp;inventory[[#This Row],['#]])</f>
        <v>2573161.3999999957</v>
      </c>
      <c r="K1382" s="9">
        <f>inventory[[#This Row],[c Cost]]/MAX(inventory[c Cost])</f>
        <v>0.97199257992730037</v>
      </c>
      <c r="L1382" s="11" t="str">
        <f>IF(inventory[[#This Row],[c Units %]]&lt;=$O$7,$N$7,IF(inventory[[#This Row],[c Units %]]&lt;=$O$8,$N$8,$N$9))</f>
        <v>C</v>
      </c>
    </row>
    <row r="1383" spans="2:12" x14ac:dyDescent="0.25">
      <c r="B1383" s="1">
        <v>1377</v>
      </c>
      <c r="C1383" t="s">
        <v>1377</v>
      </c>
      <c r="D1383" s="2">
        <v>6.2</v>
      </c>
      <c r="E1383" s="15">
        <v>40</v>
      </c>
      <c r="F1383" s="14">
        <f>inventory[[#This Row],[Unit Cost]]*inventory[[#This Row],['# Units]]</f>
        <v>248</v>
      </c>
      <c r="G1383" s="8">
        <f>_xlfn.RANK.EQ(inventory[[#This Row],[Total Cost]],inventory[Total Cost],0)</f>
        <v>938</v>
      </c>
      <c r="H1383" s="8">
        <f>SUMIFS(inventory['# Units],inventory[Rank],"&lt;="&amp;inventory[[#This Row],['#]])</f>
        <v>37220</v>
      </c>
      <c r="I1383" s="9">
        <f>inventory[[#This Row],[c Units]]/MAX(inventory[c Units])</f>
        <v>0.4518196605889922</v>
      </c>
      <c r="J1383" s="10">
        <f>SUMIFS(inventory[Total Cost],inventory[Rank],"&lt;="&amp;inventory[[#This Row],['#]])</f>
        <v>2573161.3999999957</v>
      </c>
      <c r="K1383" s="9">
        <f>inventory[[#This Row],[c Cost]]/MAX(inventory[c Cost])</f>
        <v>0.97199257992730037</v>
      </c>
      <c r="L1383" s="11" t="str">
        <f>IF(inventory[[#This Row],[c Units %]]&lt;=$O$7,$N$7,IF(inventory[[#This Row],[c Units %]]&lt;=$O$8,$N$8,$N$9))</f>
        <v>C</v>
      </c>
    </row>
    <row r="1384" spans="2:12" x14ac:dyDescent="0.25">
      <c r="B1384" s="1">
        <v>1378</v>
      </c>
      <c r="C1384" t="s">
        <v>1378</v>
      </c>
      <c r="D1384" s="2">
        <v>5.8</v>
      </c>
      <c r="E1384" s="15">
        <v>15</v>
      </c>
      <c r="F1384" s="14">
        <f>inventory[[#This Row],[Unit Cost]]*inventory[[#This Row],['# Units]]</f>
        <v>87</v>
      </c>
      <c r="G1384" s="8">
        <f>_xlfn.RANK.EQ(inventory[[#This Row],[Total Cost]],inventory[Total Cost],0)</f>
        <v>1431</v>
      </c>
      <c r="H1384" s="8">
        <f>SUMIFS(inventory['# Units],inventory[Rank],"&lt;="&amp;inventory[[#This Row],['#]])</f>
        <v>37220</v>
      </c>
      <c r="I1384" s="9">
        <f>inventory[[#This Row],[c Units]]/MAX(inventory[c Units])</f>
        <v>0.4518196605889922</v>
      </c>
      <c r="J1384" s="10">
        <f>SUMIFS(inventory[Total Cost],inventory[Rank],"&lt;="&amp;inventory[[#This Row],['#]])</f>
        <v>2573161.3999999957</v>
      </c>
      <c r="K1384" s="9">
        <f>inventory[[#This Row],[c Cost]]/MAX(inventory[c Cost])</f>
        <v>0.97199257992730037</v>
      </c>
      <c r="L1384" s="11" t="str">
        <f>IF(inventory[[#This Row],[c Units %]]&lt;=$O$7,$N$7,IF(inventory[[#This Row],[c Units %]]&lt;=$O$8,$N$8,$N$9))</f>
        <v>C</v>
      </c>
    </row>
    <row r="1385" spans="2:12" x14ac:dyDescent="0.25">
      <c r="B1385" s="1">
        <v>1379</v>
      </c>
      <c r="C1385" t="s">
        <v>1379</v>
      </c>
      <c r="D1385" s="2">
        <v>5.9</v>
      </c>
      <c r="E1385" s="15">
        <v>10</v>
      </c>
      <c r="F1385" s="14">
        <f>inventory[[#This Row],[Unit Cost]]*inventory[[#This Row],['# Units]]</f>
        <v>59</v>
      </c>
      <c r="G1385" s="8">
        <f>_xlfn.RANK.EQ(inventory[[#This Row],[Total Cost]],inventory[Total Cost],0)</f>
        <v>1698</v>
      </c>
      <c r="H1385" s="8">
        <f>SUMIFS(inventory['# Units],inventory[Rank],"&lt;="&amp;inventory[[#This Row],['#]])</f>
        <v>37232</v>
      </c>
      <c r="I1385" s="9">
        <f>inventory[[#This Row],[c Units]]/MAX(inventory[c Units])</f>
        <v>0.45196533054941851</v>
      </c>
      <c r="J1385" s="10">
        <f>SUMIFS(inventory[Total Cost],inventory[Rank],"&lt;="&amp;inventory[[#This Row],['#]])</f>
        <v>2573256.1999999955</v>
      </c>
      <c r="K1385" s="9">
        <f>inventory[[#This Row],[c Cost]]/MAX(inventory[c Cost])</f>
        <v>0.9720283899221871</v>
      </c>
      <c r="L1385" s="11" t="str">
        <f>IF(inventory[[#This Row],[c Units %]]&lt;=$O$7,$N$7,IF(inventory[[#This Row],[c Units %]]&lt;=$O$8,$N$8,$N$9))</f>
        <v>C</v>
      </c>
    </row>
    <row r="1386" spans="2:12" x14ac:dyDescent="0.25">
      <c r="B1386" s="1">
        <v>1380</v>
      </c>
      <c r="C1386" t="s">
        <v>1380</v>
      </c>
      <c r="D1386" s="2">
        <v>4.9000000000000004</v>
      </c>
      <c r="E1386" s="15">
        <v>12</v>
      </c>
      <c r="F1386" s="14">
        <f>inventory[[#This Row],[Unit Cost]]*inventory[[#This Row],['# Units]]</f>
        <v>58.800000000000004</v>
      </c>
      <c r="G1386" s="8">
        <f>_xlfn.RANK.EQ(inventory[[#This Row],[Total Cost]],inventory[Total Cost],0)</f>
        <v>1700</v>
      </c>
      <c r="H1386" s="8">
        <f>SUMIFS(inventory['# Units],inventory[Rank],"&lt;="&amp;inventory[[#This Row],['#]])</f>
        <v>37375</v>
      </c>
      <c r="I1386" s="9">
        <f>inventory[[#This Row],[c Units]]/MAX(inventory[c Units])</f>
        <v>0.4537012309111656</v>
      </c>
      <c r="J1386" s="10">
        <f>SUMIFS(inventory[Total Cost],inventory[Rank],"&lt;="&amp;inventory[[#This Row],['#]])</f>
        <v>2573539.6999999955</v>
      </c>
      <c r="K1386" s="9">
        <f>inventory[[#This Row],[c Cost]]/MAX(inventory[c Cost])</f>
        <v>0.97213547993854188</v>
      </c>
      <c r="L1386" s="11" t="str">
        <f>IF(inventory[[#This Row],[c Units %]]&lt;=$O$7,$N$7,IF(inventory[[#This Row],[c Units %]]&lt;=$O$8,$N$8,$N$9))</f>
        <v>C</v>
      </c>
    </row>
    <row r="1387" spans="2:12" x14ac:dyDescent="0.25">
      <c r="B1387" s="1">
        <v>1381</v>
      </c>
      <c r="C1387" t="s">
        <v>1381</v>
      </c>
      <c r="D1387" s="2">
        <v>5.6</v>
      </c>
      <c r="E1387" s="15">
        <v>11</v>
      </c>
      <c r="F1387" s="14">
        <f>inventory[[#This Row],[Unit Cost]]*inventory[[#This Row],['# Units]]</f>
        <v>61.599999999999994</v>
      </c>
      <c r="G1387" s="8">
        <f>_xlfn.RANK.EQ(inventory[[#This Row],[Total Cost]],inventory[Total Cost],0)</f>
        <v>1664</v>
      </c>
      <c r="H1387" s="8">
        <f>SUMIFS(inventory['# Units],inventory[Rank],"&lt;="&amp;inventory[[#This Row],['#]])</f>
        <v>37375</v>
      </c>
      <c r="I1387" s="9">
        <f>inventory[[#This Row],[c Units]]/MAX(inventory[c Units])</f>
        <v>0.4537012309111656</v>
      </c>
      <c r="J1387" s="10">
        <f>SUMIFS(inventory[Total Cost],inventory[Rank],"&lt;="&amp;inventory[[#This Row],['#]])</f>
        <v>2573539.6999999955</v>
      </c>
      <c r="K1387" s="9">
        <f>inventory[[#This Row],[c Cost]]/MAX(inventory[c Cost])</f>
        <v>0.97213547993854188</v>
      </c>
      <c r="L1387" s="11" t="str">
        <f>IF(inventory[[#This Row],[c Units %]]&lt;=$O$7,$N$7,IF(inventory[[#This Row],[c Units %]]&lt;=$O$8,$N$8,$N$9))</f>
        <v>C</v>
      </c>
    </row>
    <row r="1388" spans="2:12" x14ac:dyDescent="0.25">
      <c r="B1388" s="1">
        <v>1382</v>
      </c>
      <c r="C1388" t="s">
        <v>1382</v>
      </c>
      <c r="D1388" s="2">
        <v>4.8</v>
      </c>
      <c r="E1388" s="15">
        <v>12</v>
      </c>
      <c r="F1388" s="14">
        <f>inventory[[#This Row],[Unit Cost]]*inventory[[#This Row],['# Units]]</f>
        <v>57.599999999999994</v>
      </c>
      <c r="G1388" s="8">
        <f>_xlfn.RANK.EQ(inventory[[#This Row],[Total Cost]],inventory[Total Cost],0)</f>
        <v>1719</v>
      </c>
      <c r="H1388" s="8">
        <f>SUMIFS(inventory['# Units],inventory[Rank],"&lt;="&amp;inventory[[#This Row],['#]])</f>
        <v>37375</v>
      </c>
      <c r="I1388" s="9">
        <f>inventory[[#This Row],[c Units]]/MAX(inventory[c Units])</f>
        <v>0.4537012309111656</v>
      </c>
      <c r="J1388" s="10">
        <f>SUMIFS(inventory[Total Cost],inventory[Rank],"&lt;="&amp;inventory[[#This Row],['#]])</f>
        <v>2573539.6999999955</v>
      </c>
      <c r="K1388" s="9">
        <f>inventory[[#This Row],[c Cost]]/MAX(inventory[c Cost])</f>
        <v>0.97213547993854188</v>
      </c>
      <c r="L1388" s="11" t="str">
        <f>IF(inventory[[#This Row],[c Units %]]&lt;=$O$7,$N$7,IF(inventory[[#This Row],[c Units %]]&lt;=$O$8,$N$8,$N$9))</f>
        <v>C</v>
      </c>
    </row>
    <row r="1389" spans="2:12" x14ac:dyDescent="0.25">
      <c r="B1389" s="1">
        <v>1383</v>
      </c>
      <c r="C1389" t="s">
        <v>1383</v>
      </c>
      <c r="D1389" s="2">
        <v>5.7</v>
      </c>
      <c r="E1389" s="15">
        <v>62</v>
      </c>
      <c r="F1389" s="14">
        <f>inventory[[#This Row],[Unit Cost]]*inventory[[#This Row],['# Units]]</f>
        <v>353.40000000000003</v>
      </c>
      <c r="G1389" s="8">
        <f>_xlfn.RANK.EQ(inventory[[#This Row],[Total Cost]],inventory[Total Cost],0)</f>
        <v>785</v>
      </c>
      <c r="H1389" s="8">
        <f>SUMIFS(inventory['# Units],inventory[Rank],"&lt;="&amp;inventory[[#This Row],['#]])</f>
        <v>37622</v>
      </c>
      <c r="I1389" s="9">
        <f>inventory[[#This Row],[c Units]]/MAX(inventory[c Units])</f>
        <v>0.45669960426327416</v>
      </c>
      <c r="J1389" s="10">
        <f>SUMIFS(inventory[Total Cost],inventory[Rank],"&lt;="&amp;inventory[[#This Row],['#]])</f>
        <v>2573820.4999999958</v>
      </c>
      <c r="K1389" s="9">
        <f>inventory[[#This Row],[c Cost]]/MAX(inventory[c Cost])</f>
        <v>0.97224155004997903</v>
      </c>
      <c r="L1389" s="11" t="str">
        <f>IF(inventory[[#This Row],[c Units %]]&lt;=$O$7,$N$7,IF(inventory[[#This Row],[c Units %]]&lt;=$O$8,$N$8,$N$9))</f>
        <v>C</v>
      </c>
    </row>
    <row r="1390" spans="2:12" x14ac:dyDescent="0.25">
      <c r="B1390" s="1">
        <v>1384</v>
      </c>
      <c r="C1390" t="s">
        <v>1384</v>
      </c>
      <c r="D1390" s="2">
        <v>5.8</v>
      </c>
      <c r="E1390" s="15">
        <v>46</v>
      </c>
      <c r="F1390" s="14">
        <f>inventory[[#This Row],[Unit Cost]]*inventory[[#This Row],['# Units]]</f>
        <v>266.8</v>
      </c>
      <c r="G1390" s="8">
        <f>_xlfn.RANK.EQ(inventory[[#This Row],[Total Cost]],inventory[Total Cost],0)</f>
        <v>907</v>
      </c>
      <c r="H1390" s="8">
        <f>SUMIFS(inventory['# Units],inventory[Rank],"&lt;="&amp;inventory[[#This Row],['#]])</f>
        <v>37622</v>
      </c>
      <c r="I1390" s="9">
        <f>inventory[[#This Row],[c Units]]/MAX(inventory[c Units])</f>
        <v>0.45669960426327416</v>
      </c>
      <c r="J1390" s="10">
        <f>SUMIFS(inventory[Total Cost],inventory[Rank],"&lt;="&amp;inventory[[#This Row],['#]])</f>
        <v>2573820.4999999958</v>
      </c>
      <c r="K1390" s="9">
        <f>inventory[[#This Row],[c Cost]]/MAX(inventory[c Cost])</f>
        <v>0.97224155004997903</v>
      </c>
      <c r="L1390" s="11" t="str">
        <f>IF(inventory[[#This Row],[c Units %]]&lt;=$O$7,$N$7,IF(inventory[[#This Row],[c Units %]]&lt;=$O$8,$N$8,$N$9))</f>
        <v>C</v>
      </c>
    </row>
    <row r="1391" spans="2:12" x14ac:dyDescent="0.25">
      <c r="B1391" s="1">
        <v>1385</v>
      </c>
      <c r="C1391" t="s">
        <v>1385</v>
      </c>
      <c r="D1391" s="2">
        <v>5.9</v>
      </c>
      <c r="E1391" s="15">
        <v>59</v>
      </c>
      <c r="F1391" s="14">
        <f>inventory[[#This Row],[Unit Cost]]*inventory[[#This Row],['# Units]]</f>
        <v>348.1</v>
      </c>
      <c r="G1391" s="8">
        <f>_xlfn.RANK.EQ(inventory[[#This Row],[Total Cost]],inventory[Total Cost],0)</f>
        <v>794</v>
      </c>
      <c r="H1391" s="8">
        <f>SUMIFS(inventory['# Units],inventory[Rank],"&lt;="&amp;inventory[[#This Row],['#]])</f>
        <v>37622</v>
      </c>
      <c r="I1391" s="9">
        <f>inventory[[#This Row],[c Units]]/MAX(inventory[c Units])</f>
        <v>0.45669960426327416</v>
      </c>
      <c r="J1391" s="10">
        <f>SUMIFS(inventory[Total Cost],inventory[Rank],"&lt;="&amp;inventory[[#This Row],['#]])</f>
        <v>2573820.4999999958</v>
      </c>
      <c r="K1391" s="9">
        <f>inventory[[#This Row],[c Cost]]/MAX(inventory[c Cost])</f>
        <v>0.97224155004997903</v>
      </c>
      <c r="L1391" s="11" t="str">
        <f>IF(inventory[[#This Row],[c Units %]]&lt;=$O$7,$N$7,IF(inventory[[#This Row],[c Units %]]&lt;=$O$8,$N$8,$N$9))</f>
        <v>C</v>
      </c>
    </row>
    <row r="1392" spans="2:12" x14ac:dyDescent="0.25">
      <c r="B1392" s="1">
        <v>1386</v>
      </c>
      <c r="C1392" t="s">
        <v>1386</v>
      </c>
      <c r="D1392" s="2">
        <v>6</v>
      </c>
      <c r="E1392" s="15">
        <v>49</v>
      </c>
      <c r="F1392" s="14">
        <f>inventory[[#This Row],[Unit Cost]]*inventory[[#This Row],['# Units]]</f>
        <v>294</v>
      </c>
      <c r="G1392" s="8">
        <f>_xlfn.RANK.EQ(inventory[[#This Row],[Total Cost]],inventory[Total Cost],0)</f>
        <v>868</v>
      </c>
      <c r="H1392" s="8">
        <f>SUMIFS(inventory['# Units],inventory[Rank],"&lt;="&amp;inventory[[#This Row],['#]])</f>
        <v>37650</v>
      </c>
      <c r="I1392" s="9">
        <f>inventory[[#This Row],[c Units]]/MAX(inventory[c Units])</f>
        <v>0.45703950083760225</v>
      </c>
      <c r="J1392" s="10">
        <f>SUMIFS(inventory[Total Cost],inventory[Rank],"&lt;="&amp;inventory[[#This Row],['#]])</f>
        <v>2574007.4999999958</v>
      </c>
      <c r="K1392" s="9">
        <f>inventory[[#This Row],[c Cost]]/MAX(inventory[c Cost])</f>
        <v>0.97231218790909135</v>
      </c>
      <c r="L1392" s="11" t="str">
        <f>IF(inventory[[#This Row],[c Units %]]&lt;=$O$7,$N$7,IF(inventory[[#This Row],[c Units %]]&lt;=$O$8,$N$8,$N$9))</f>
        <v>C</v>
      </c>
    </row>
    <row r="1393" spans="2:12" x14ac:dyDescent="0.25">
      <c r="B1393" s="1">
        <v>1387</v>
      </c>
      <c r="C1393" t="s">
        <v>1387</v>
      </c>
      <c r="D1393" s="2">
        <v>5.6</v>
      </c>
      <c r="E1393" s="15">
        <v>6</v>
      </c>
      <c r="F1393" s="14">
        <f>inventory[[#This Row],[Unit Cost]]*inventory[[#This Row],['# Units]]</f>
        <v>33.599999999999994</v>
      </c>
      <c r="G1393" s="8">
        <f>_xlfn.RANK.EQ(inventory[[#This Row],[Total Cost]],inventory[Total Cost],0)</f>
        <v>2198</v>
      </c>
      <c r="H1393" s="8">
        <f>SUMIFS(inventory['# Units],inventory[Rank],"&lt;="&amp;inventory[[#This Row],['#]])</f>
        <v>37650</v>
      </c>
      <c r="I1393" s="9">
        <f>inventory[[#This Row],[c Units]]/MAX(inventory[c Units])</f>
        <v>0.45703950083760225</v>
      </c>
      <c r="J1393" s="10">
        <f>SUMIFS(inventory[Total Cost],inventory[Rank],"&lt;="&amp;inventory[[#This Row],['#]])</f>
        <v>2574007.4999999958</v>
      </c>
      <c r="K1393" s="9">
        <f>inventory[[#This Row],[c Cost]]/MAX(inventory[c Cost])</f>
        <v>0.97231218790909135</v>
      </c>
      <c r="L1393" s="11" t="str">
        <f>IF(inventory[[#This Row],[c Units %]]&lt;=$O$7,$N$7,IF(inventory[[#This Row],[c Units %]]&lt;=$O$8,$N$8,$N$9))</f>
        <v>C</v>
      </c>
    </row>
    <row r="1394" spans="2:12" x14ac:dyDescent="0.25">
      <c r="B1394" s="1">
        <v>1388</v>
      </c>
      <c r="C1394" t="s">
        <v>1388</v>
      </c>
      <c r="D1394" s="2">
        <v>4.5999999999999996</v>
      </c>
      <c r="E1394" s="15">
        <v>9</v>
      </c>
      <c r="F1394" s="14">
        <f>inventory[[#This Row],[Unit Cost]]*inventory[[#This Row],['# Units]]</f>
        <v>41.4</v>
      </c>
      <c r="G1394" s="8">
        <f>_xlfn.RANK.EQ(inventory[[#This Row],[Total Cost]],inventory[Total Cost],0)</f>
        <v>2022</v>
      </c>
      <c r="H1394" s="8">
        <f>SUMIFS(inventory['# Units],inventory[Rank],"&lt;="&amp;inventory[[#This Row],['#]])</f>
        <v>37669</v>
      </c>
      <c r="I1394" s="9">
        <f>inventory[[#This Row],[c Units]]/MAX(inventory[c Units])</f>
        <v>0.45727014494161061</v>
      </c>
      <c r="J1394" s="10">
        <f>SUMIFS(inventory[Total Cost],inventory[Rank],"&lt;="&amp;inventory[[#This Row],['#]])</f>
        <v>2574100.5999999959</v>
      </c>
      <c r="K1394" s="9">
        <f>inventory[[#This Row],[c Cost]]/MAX(inventory[c Cost])</f>
        <v>0.97234735574162268</v>
      </c>
      <c r="L1394" s="11" t="str">
        <f>IF(inventory[[#This Row],[c Units %]]&lt;=$O$7,$N$7,IF(inventory[[#This Row],[c Units %]]&lt;=$O$8,$N$8,$N$9))</f>
        <v>C</v>
      </c>
    </row>
    <row r="1395" spans="2:12" x14ac:dyDescent="0.25">
      <c r="B1395" s="1">
        <v>1389</v>
      </c>
      <c r="C1395" t="s">
        <v>1389</v>
      </c>
      <c r="D1395" s="2">
        <v>5.2</v>
      </c>
      <c r="E1395" s="15">
        <v>4</v>
      </c>
      <c r="F1395" s="14">
        <f>inventory[[#This Row],[Unit Cost]]*inventory[[#This Row],['# Units]]</f>
        <v>20.8</v>
      </c>
      <c r="G1395" s="8">
        <f>_xlfn.RANK.EQ(inventory[[#This Row],[Total Cost]],inventory[Total Cost],0)</f>
        <v>2652</v>
      </c>
      <c r="H1395" s="8">
        <f>SUMIFS(inventory['# Units],inventory[Rank],"&lt;="&amp;inventory[[#This Row],['#]])</f>
        <v>37802</v>
      </c>
      <c r="I1395" s="9">
        <f>inventory[[#This Row],[c Units]]/MAX(inventory[c Units])</f>
        <v>0.45888465366966907</v>
      </c>
      <c r="J1395" s="10">
        <f>SUMIFS(inventory[Total Cost],inventory[Rank],"&lt;="&amp;inventory[[#This Row],['#]])</f>
        <v>2574193.699999996</v>
      </c>
      <c r="K1395" s="9">
        <f>inventory[[#This Row],[c Cost]]/MAX(inventory[c Cost])</f>
        <v>0.972382523574154</v>
      </c>
      <c r="L1395" s="11" t="str">
        <f>IF(inventory[[#This Row],[c Units %]]&lt;=$O$7,$N$7,IF(inventory[[#This Row],[c Units %]]&lt;=$O$8,$N$8,$N$9))</f>
        <v>C</v>
      </c>
    </row>
    <row r="1396" spans="2:12" x14ac:dyDescent="0.25">
      <c r="B1396" s="1">
        <v>1390</v>
      </c>
      <c r="C1396" t="s">
        <v>1390</v>
      </c>
      <c r="D1396" s="2">
        <v>0.9</v>
      </c>
      <c r="E1396" s="15">
        <v>22</v>
      </c>
      <c r="F1396" s="14">
        <f>inventory[[#This Row],[Unit Cost]]*inventory[[#This Row],['# Units]]</f>
        <v>19.8</v>
      </c>
      <c r="G1396" s="8">
        <f>_xlfn.RANK.EQ(inventory[[#This Row],[Total Cost]],inventory[Total Cost],0)</f>
        <v>2703</v>
      </c>
      <c r="H1396" s="8">
        <f>SUMIFS(inventory['# Units],inventory[Rank],"&lt;="&amp;inventory[[#This Row],['#]])</f>
        <v>37838</v>
      </c>
      <c r="I1396" s="9">
        <f>inventory[[#This Row],[c Units]]/MAX(inventory[c Units])</f>
        <v>0.45932166355094806</v>
      </c>
      <c r="J1396" s="10">
        <f>SUMIFS(inventory[Total Cost],inventory[Rank],"&lt;="&amp;inventory[[#This Row],['#]])</f>
        <v>2574379.699999996</v>
      </c>
      <c r="K1396" s="9">
        <f>inventory[[#This Row],[c Cost]]/MAX(inventory[c Cost])</f>
        <v>0.9724527836907042</v>
      </c>
      <c r="L1396" s="11" t="str">
        <f>IF(inventory[[#This Row],[c Units %]]&lt;=$O$7,$N$7,IF(inventory[[#This Row],[c Units %]]&lt;=$O$8,$N$8,$N$9))</f>
        <v>C</v>
      </c>
    </row>
    <row r="1397" spans="2:12" x14ac:dyDescent="0.25">
      <c r="B1397" s="1">
        <v>1391</v>
      </c>
      <c r="C1397" t="s">
        <v>1391</v>
      </c>
      <c r="D1397" s="2">
        <v>5.8</v>
      </c>
      <c r="E1397" s="15">
        <v>22</v>
      </c>
      <c r="F1397" s="14">
        <f>inventory[[#This Row],[Unit Cost]]*inventory[[#This Row],['# Units]]</f>
        <v>127.6</v>
      </c>
      <c r="G1397" s="8">
        <f>_xlfn.RANK.EQ(inventory[[#This Row],[Total Cost]],inventory[Total Cost],0)</f>
        <v>1212</v>
      </c>
      <c r="H1397" s="8">
        <f>SUMIFS(inventory['# Units],inventory[Rank],"&lt;="&amp;inventory[[#This Row],['#]])</f>
        <v>37838</v>
      </c>
      <c r="I1397" s="9">
        <f>inventory[[#This Row],[c Units]]/MAX(inventory[c Units])</f>
        <v>0.45932166355094806</v>
      </c>
      <c r="J1397" s="10">
        <f>SUMIFS(inventory[Total Cost],inventory[Rank],"&lt;="&amp;inventory[[#This Row],['#]])</f>
        <v>2574379.699999996</v>
      </c>
      <c r="K1397" s="9">
        <f>inventory[[#This Row],[c Cost]]/MAX(inventory[c Cost])</f>
        <v>0.9724527836907042</v>
      </c>
      <c r="L1397" s="11" t="str">
        <f>IF(inventory[[#This Row],[c Units %]]&lt;=$O$7,$N$7,IF(inventory[[#This Row],[c Units %]]&lt;=$O$8,$N$8,$N$9))</f>
        <v>C</v>
      </c>
    </row>
    <row r="1398" spans="2:12" x14ac:dyDescent="0.25">
      <c r="B1398" s="1">
        <v>1392</v>
      </c>
      <c r="C1398" t="s">
        <v>1392</v>
      </c>
      <c r="D1398" s="2">
        <v>3.9</v>
      </c>
      <c r="E1398" s="15">
        <v>27</v>
      </c>
      <c r="F1398" s="14">
        <f>inventory[[#This Row],[Unit Cost]]*inventory[[#This Row],['# Units]]</f>
        <v>105.3</v>
      </c>
      <c r="G1398" s="8">
        <f>_xlfn.RANK.EQ(inventory[[#This Row],[Total Cost]],inventory[Total Cost],0)</f>
        <v>1318</v>
      </c>
      <c r="H1398" s="8">
        <f>SUMIFS(inventory['# Units],inventory[Rank],"&lt;="&amp;inventory[[#This Row],['#]])</f>
        <v>37872</v>
      </c>
      <c r="I1398" s="9">
        <f>inventory[[#This Row],[c Units]]/MAX(inventory[c Units])</f>
        <v>0.45973439510548936</v>
      </c>
      <c r="J1398" s="10">
        <f>SUMIFS(inventory[Total Cost],inventory[Rank],"&lt;="&amp;inventory[[#This Row],['#]])</f>
        <v>2574564.4999999958</v>
      </c>
      <c r="K1398" s="9">
        <f>inventory[[#This Row],[c Cost]]/MAX(inventory[c Cost])</f>
        <v>0.97252259051617984</v>
      </c>
      <c r="L1398" s="11" t="str">
        <f>IF(inventory[[#This Row],[c Units %]]&lt;=$O$7,$N$7,IF(inventory[[#This Row],[c Units %]]&lt;=$O$8,$N$8,$N$9))</f>
        <v>C</v>
      </c>
    </row>
    <row r="1399" spans="2:12" x14ac:dyDescent="0.25">
      <c r="B1399" s="1">
        <v>1393</v>
      </c>
      <c r="C1399" t="s">
        <v>1393</v>
      </c>
      <c r="D1399" s="2">
        <v>5.9</v>
      </c>
      <c r="E1399" s="15">
        <v>22</v>
      </c>
      <c r="F1399" s="14">
        <f>inventory[[#This Row],[Unit Cost]]*inventory[[#This Row],['# Units]]</f>
        <v>129.80000000000001</v>
      </c>
      <c r="G1399" s="8">
        <f>_xlfn.RANK.EQ(inventory[[#This Row],[Total Cost]],inventory[Total Cost],0)</f>
        <v>1205</v>
      </c>
      <c r="H1399" s="8">
        <f>SUMIFS(inventory['# Units],inventory[Rank],"&lt;="&amp;inventory[[#This Row],['#]])</f>
        <v>37872</v>
      </c>
      <c r="I1399" s="9">
        <f>inventory[[#This Row],[c Units]]/MAX(inventory[c Units])</f>
        <v>0.45973439510548936</v>
      </c>
      <c r="J1399" s="10">
        <f>SUMIFS(inventory[Total Cost],inventory[Rank],"&lt;="&amp;inventory[[#This Row],['#]])</f>
        <v>2574564.4999999958</v>
      </c>
      <c r="K1399" s="9">
        <f>inventory[[#This Row],[c Cost]]/MAX(inventory[c Cost])</f>
        <v>0.97252259051617984</v>
      </c>
      <c r="L1399" s="11" t="str">
        <f>IF(inventory[[#This Row],[c Units %]]&lt;=$O$7,$N$7,IF(inventory[[#This Row],[c Units %]]&lt;=$O$8,$N$8,$N$9))</f>
        <v>C</v>
      </c>
    </row>
    <row r="1400" spans="2:12" x14ac:dyDescent="0.25">
      <c r="B1400" s="1">
        <v>1394</v>
      </c>
      <c r="C1400" t="s">
        <v>1394</v>
      </c>
      <c r="D1400" s="2">
        <v>3.9</v>
      </c>
      <c r="E1400" s="15">
        <v>29</v>
      </c>
      <c r="F1400" s="14">
        <f>inventory[[#This Row],[Unit Cost]]*inventory[[#This Row],['# Units]]</f>
        <v>113.1</v>
      </c>
      <c r="G1400" s="8">
        <f>_xlfn.RANK.EQ(inventory[[#This Row],[Total Cost]],inventory[Total Cost],0)</f>
        <v>1284</v>
      </c>
      <c r="H1400" s="8">
        <f>SUMIFS(inventory['# Units],inventory[Rank],"&lt;="&amp;inventory[[#This Row],['#]])</f>
        <v>37895</v>
      </c>
      <c r="I1400" s="9">
        <f>inventory[[#This Row],[c Units]]/MAX(inventory[c Units])</f>
        <v>0.46001359586297313</v>
      </c>
      <c r="J1400" s="10">
        <f>SUMIFS(inventory[Total Cost],inventory[Rank],"&lt;="&amp;inventory[[#This Row],['#]])</f>
        <v>2574656.4999999958</v>
      </c>
      <c r="K1400" s="9">
        <f>inventory[[#This Row],[c Cost]]/MAX(inventory[c Cost])</f>
        <v>0.97255734283189288</v>
      </c>
      <c r="L1400" s="11" t="str">
        <f>IF(inventory[[#This Row],[c Units %]]&lt;=$O$7,$N$7,IF(inventory[[#This Row],[c Units %]]&lt;=$O$8,$N$8,$N$9))</f>
        <v>C</v>
      </c>
    </row>
    <row r="1401" spans="2:12" x14ac:dyDescent="0.25">
      <c r="B1401" s="1">
        <v>1395</v>
      </c>
      <c r="C1401" t="s">
        <v>1395</v>
      </c>
      <c r="D1401" s="2">
        <v>5.9</v>
      </c>
      <c r="E1401" s="15">
        <v>24</v>
      </c>
      <c r="F1401" s="14">
        <f>inventory[[#This Row],[Unit Cost]]*inventory[[#This Row],['# Units]]</f>
        <v>141.60000000000002</v>
      </c>
      <c r="G1401" s="8">
        <f>_xlfn.RANK.EQ(inventory[[#This Row],[Total Cost]],inventory[Total Cost],0)</f>
        <v>1169</v>
      </c>
      <c r="H1401" s="8">
        <f>SUMIFS(inventory['# Units],inventory[Rank],"&lt;="&amp;inventory[[#This Row],['#]])</f>
        <v>37912</v>
      </c>
      <c r="I1401" s="9">
        <f>inventory[[#This Row],[c Units]]/MAX(inventory[c Units])</f>
        <v>0.46021996164024376</v>
      </c>
      <c r="J1401" s="10">
        <f>SUMIFS(inventory[Total Cost],inventory[Rank],"&lt;="&amp;inventory[[#This Row],['#]])</f>
        <v>2574748.2999999956</v>
      </c>
      <c r="K1401" s="9">
        <f>inventory[[#This Row],[c Cost]]/MAX(inventory[c Cost])</f>
        <v>0.97259201959909336</v>
      </c>
      <c r="L1401" s="11" t="str">
        <f>IF(inventory[[#This Row],[c Units %]]&lt;=$O$7,$N$7,IF(inventory[[#This Row],[c Units %]]&lt;=$O$8,$N$8,$N$9))</f>
        <v>C</v>
      </c>
    </row>
    <row r="1402" spans="2:12" x14ac:dyDescent="0.25">
      <c r="B1402" s="1">
        <v>1396</v>
      </c>
      <c r="C1402" t="s">
        <v>1396</v>
      </c>
      <c r="D1402" s="2">
        <v>5.6</v>
      </c>
      <c r="E1402" s="15">
        <v>38</v>
      </c>
      <c r="F1402" s="14">
        <f>inventory[[#This Row],[Unit Cost]]*inventory[[#This Row],['# Units]]</f>
        <v>212.79999999999998</v>
      </c>
      <c r="G1402" s="8">
        <f>_xlfn.RANK.EQ(inventory[[#This Row],[Total Cost]],inventory[Total Cost],0)</f>
        <v>1009</v>
      </c>
      <c r="H1402" s="8">
        <f>SUMIFS(inventory['# Units],inventory[Rank],"&lt;="&amp;inventory[[#This Row],['#]])</f>
        <v>37995</v>
      </c>
      <c r="I1402" s="9">
        <f>inventory[[#This Row],[c Units]]/MAX(inventory[c Units])</f>
        <v>0.46122751219985919</v>
      </c>
      <c r="J1402" s="10">
        <f>SUMIFS(inventory[Total Cost],inventory[Rank],"&lt;="&amp;inventory[[#This Row],['#]])</f>
        <v>2574839.5999999954</v>
      </c>
      <c r="K1402" s="9">
        <f>inventory[[#This Row],[c Cost]]/MAX(inventory[c Cost])</f>
        <v>0.97262650749501289</v>
      </c>
      <c r="L1402" s="11" t="str">
        <f>IF(inventory[[#This Row],[c Units %]]&lt;=$O$7,$N$7,IF(inventory[[#This Row],[c Units %]]&lt;=$O$8,$N$8,$N$9))</f>
        <v>C</v>
      </c>
    </row>
    <row r="1403" spans="2:12" x14ac:dyDescent="0.25">
      <c r="B1403" s="1">
        <v>1397</v>
      </c>
      <c r="C1403" t="s">
        <v>1397</v>
      </c>
      <c r="D1403" s="2">
        <v>5.7</v>
      </c>
      <c r="E1403" s="15">
        <v>10</v>
      </c>
      <c r="F1403" s="14">
        <f>inventory[[#This Row],[Unit Cost]]*inventory[[#This Row],['# Units]]</f>
        <v>57</v>
      </c>
      <c r="G1403" s="8">
        <f>_xlfn.RANK.EQ(inventory[[#This Row],[Total Cost]],inventory[Total Cost],0)</f>
        <v>1732</v>
      </c>
      <c r="H1403" s="8">
        <f>SUMIFS(inventory['# Units],inventory[Rank],"&lt;="&amp;inventory[[#This Row],['#]])</f>
        <v>38068</v>
      </c>
      <c r="I1403" s="9">
        <f>inventory[[#This Row],[c Units]]/MAX(inventory[c Units])</f>
        <v>0.462113671125786</v>
      </c>
      <c r="J1403" s="10">
        <f>SUMIFS(inventory[Total Cost],inventory[Rank],"&lt;="&amp;inventory[[#This Row],['#]])</f>
        <v>2575021.9999999958</v>
      </c>
      <c r="K1403" s="9">
        <f>inventory[[#This Row],[c Cost]]/MAX(inventory[c Cost])</f>
        <v>0.97269540773833962</v>
      </c>
      <c r="L1403" s="11" t="str">
        <f>IF(inventory[[#This Row],[c Units %]]&lt;=$O$7,$N$7,IF(inventory[[#This Row],[c Units %]]&lt;=$O$8,$N$8,$N$9))</f>
        <v>C</v>
      </c>
    </row>
    <row r="1404" spans="2:12" x14ac:dyDescent="0.25">
      <c r="B1404" s="1">
        <v>1398</v>
      </c>
      <c r="C1404" t="s">
        <v>1398</v>
      </c>
      <c r="D1404" s="2">
        <v>5.5</v>
      </c>
      <c r="E1404" s="15">
        <v>33</v>
      </c>
      <c r="F1404" s="14">
        <f>inventory[[#This Row],[Unit Cost]]*inventory[[#This Row],['# Units]]</f>
        <v>181.5</v>
      </c>
      <c r="G1404" s="8">
        <f>_xlfn.RANK.EQ(inventory[[#This Row],[Total Cost]],inventory[Total Cost],0)</f>
        <v>1066</v>
      </c>
      <c r="H1404" s="8">
        <f>SUMIFS(inventory['# Units],inventory[Rank],"&lt;="&amp;inventory[[#This Row],['#]])</f>
        <v>38068</v>
      </c>
      <c r="I1404" s="9">
        <f>inventory[[#This Row],[c Units]]/MAX(inventory[c Units])</f>
        <v>0.462113671125786</v>
      </c>
      <c r="J1404" s="10">
        <f>SUMIFS(inventory[Total Cost],inventory[Rank],"&lt;="&amp;inventory[[#This Row],['#]])</f>
        <v>2575021.9999999958</v>
      </c>
      <c r="K1404" s="9">
        <f>inventory[[#This Row],[c Cost]]/MAX(inventory[c Cost])</f>
        <v>0.97269540773833962</v>
      </c>
      <c r="L1404" s="11" t="str">
        <f>IF(inventory[[#This Row],[c Units %]]&lt;=$O$7,$N$7,IF(inventory[[#This Row],[c Units %]]&lt;=$O$8,$N$8,$N$9))</f>
        <v>C</v>
      </c>
    </row>
    <row r="1405" spans="2:12" x14ac:dyDescent="0.25">
      <c r="B1405" s="1">
        <v>1399</v>
      </c>
      <c r="C1405" t="s">
        <v>1399</v>
      </c>
      <c r="D1405" s="2">
        <v>5.8</v>
      </c>
      <c r="E1405" s="15">
        <v>19</v>
      </c>
      <c r="F1405" s="14">
        <f>inventory[[#This Row],[Unit Cost]]*inventory[[#This Row],['# Units]]</f>
        <v>110.2</v>
      </c>
      <c r="G1405" s="8">
        <f>_xlfn.RANK.EQ(inventory[[#This Row],[Total Cost]],inventory[Total Cost],0)</f>
        <v>1293</v>
      </c>
      <c r="H1405" s="8">
        <f>SUMIFS(inventory['# Units],inventory[Rank],"&lt;="&amp;inventory[[#This Row],['#]])</f>
        <v>38080</v>
      </c>
      <c r="I1405" s="9">
        <f>inventory[[#This Row],[c Units]]/MAX(inventory[c Units])</f>
        <v>0.46225934108621236</v>
      </c>
      <c r="J1405" s="10">
        <f>SUMIFS(inventory[Total Cost],inventory[Rank],"&lt;="&amp;inventory[[#This Row],['#]])</f>
        <v>2575113.199999996</v>
      </c>
      <c r="K1405" s="9">
        <f>inventory[[#This Row],[c Cost]]/MAX(inventory[c Cost])</f>
        <v>0.97272985786000299</v>
      </c>
      <c r="L1405" s="11" t="str">
        <f>IF(inventory[[#This Row],[c Units %]]&lt;=$O$7,$N$7,IF(inventory[[#This Row],[c Units %]]&lt;=$O$8,$N$8,$N$9))</f>
        <v>C</v>
      </c>
    </row>
    <row r="1406" spans="2:12" x14ac:dyDescent="0.25">
      <c r="B1406" s="1">
        <v>1400</v>
      </c>
      <c r="C1406" t="s">
        <v>1400</v>
      </c>
      <c r="D1406" s="2">
        <v>5.4</v>
      </c>
      <c r="E1406" s="15">
        <v>11</v>
      </c>
      <c r="F1406" s="14">
        <f>inventory[[#This Row],[Unit Cost]]*inventory[[#This Row],['# Units]]</f>
        <v>59.400000000000006</v>
      </c>
      <c r="G1406" s="8">
        <f>_xlfn.RANK.EQ(inventory[[#This Row],[Total Cost]],inventory[Total Cost],0)</f>
        <v>1687</v>
      </c>
      <c r="H1406" s="8">
        <f>SUMIFS(inventory['# Units],inventory[Rank],"&lt;="&amp;inventory[[#This Row],['#]])</f>
        <v>38106</v>
      </c>
      <c r="I1406" s="9">
        <f>inventory[[#This Row],[c Units]]/MAX(inventory[c Units])</f>
        <v>0.46257495933380272</v>
      </c>
      <c r="J1406" s="10">
        <f>SUMIFS(inventory[Total Cost],inventory[Rank],"&lt;="&amp;inventory[[#This Row],['#]])</f>
        <v>2575204.199999996</v>
      </c>
      <c r="K1406" s="9">
        <f>inventory[[#This Row],[c Cost]]/MAX(inventory[c Cost])</f>
        <v>0.97276423243315391</v>
      </c>
      <c r="L1406" s="11" t="str">
        <f>IF(inventory[[#This Row],[c Units %]]&lt;=$O$7,$N$7,IF(inventory[[#This Row],[c Units %]]&lt;=$O$8,$N$8,$N$9))</f>
        <v>C</v>
      </c>
    </row>
    <row r="1407" spans="2:12" x14ac:dyDescent="0.25">
      <c r="B1407" s="1">
        <v>1401</v>
      </c>
      <c r="C1407" t="s">
        <v>1401</v>
      </c>
      <c r="D1407" s="2">
        <v>5.2</v>
      </c>
      <c r="E1407" s="15">
        <v>10</v>
      </c>
      <c r="F1407" s="14">
        <f>inventory[[#This Row],[Unit Cost]]*inventory[[#This Row],['# Units]]</f>
        <v>52</v>
      </c>
      <c r="G1407" s="8">
        <f>_xlfn.RANK.EQ(inventory[[#This Row],[Total Cost]],inventory[Total Cost],0)</f>
        <v>1811</v>
      </c>
      <c r="H1407" s="8">
        <f>SUMIFS(inventory['# Units],inventory[Rank],"&lt;="&amp;inventory[[#This Row],['#]])</f>
        <v>38113</v>
      </c>
      <c r="I1407" s="9">
        <f>inventory[[#This Row],[c Units]]/MAX(inventory[c Units])</f>
        <v>0.46265993347738477</v>
      </c>
      <c r="J1407" s="10">
        <f>SUMIFS(inventory[Total Cost],inventory[Rank],"&lt;="&amp;inventory[[#This Row],['#]])</f>
        <v>2575294.4999999958</v>
      </c>
      <c r="K1407" s="9">
        <f>inventory[[#This Row],[c Cost]]/MAX(inventory[c Cost])</f>
        <v>0.97279834258651132</v>
      </c>
      <c r="L1407" s="11" t="str">
        <f>IF(inventory[[#This Row],[c Units %]]&lt;=$O$7,$N$7,IF(inventory[[#This Row],[c Units %]]&lt;=$O$8,$N$8,$N$9))</f>
        <v>C</v>
      </c>
    </row>
    <row r="1408" spans="2:12" x14ac:dyDescent="0.25">
      <c r="B1408" s="1">
        <v>1402</v>
      </c>
      <c r="C1408" t="s">
        <v>1402</v>
      </c>
      <c r="D1408" s="2">
        <v>5.0999999999999996</v>
      </c>
      <c r="E1408" s="15">
        <v>7</v>
      </c>
      <c r="F1408" s="14">
        <f>inventory[[#This Row],[Unit Cost]]*inventory[[#This Row],['# Units]]</f>
        <v>35.699999999999996</v>
      </c>
      <c r="G1408" s="8">
        <f>_xlfn.RANK.EQ(inventory[[#This Row],[Total Cost]],inventory[Total Cost],0)</f>
        <v>2154</v>
      </c>
      <c r="H1408" s="8">
        <f>SUMIFS(inventory['# Units],inventory[Rank],"&lt;="&amp;inventory[[#This Row],['#]])</f>
        <v>38154</v>
      </c>
      <c r="I1408" s="9">
        <f>inventory[[#This Row],[c Units]]/MAX(inventory[c Units])</f>
        <v>0.46315763917550801</v>
      </c>
      <c r="J1408" s="10">
        <f>SUMIFS(inventory[Total Cost],inventory[Rank],"&lt;="&amp;inventory[[#This Row],['#]])</f>
        <v>2575384.699999996</v>
      </c>
      <c r="K1408" s="9">
        <f>inventory[[#This Row],[c Cost]]/MAX(inventory[c Cost])</f>
        <v>0.97283241496561257</v>
      </c>
      <c r="L1408" s="11" t="str">
        <f>IF(inventory[[#This Row],[c Units %]]&lt;=$O$7,$N$7,IF(inventory[[#This Row],[c Units %]]&lt;=$O$8,$N$8,$N$9))</f>
        <v>C</v>
      </c>
    </row>
    <row r="1409" spans="2:12" x14ac:dyDescent="0.25">
      <c r="B1409" s="1">
        <v>1403</v>
      </c>
      <c r="C1409" t="s">
        <v>1403</v>
      </c>
      <c r="D1409" s="2">
        <v>5.2</v>
      </c>
      <c r="E1409" s="15">
        <v>4</v>
      </c>
      <c r="F1409" s="14">
        <f>inventory[[#This Row],[Unit Cost]]*inventory[[#This Row],['# Units]]</f>
        <v>20.8</v>
      </c>
      <c r="G1409" s="8">
        <f>_xlfn.RANK.EQ(inventory[[#This Row],[Total Cost]],inventory[Total Cost],0)</f>
        <v>2652</v>
      </c>
      <c r="H1409" s="8">
        <f>SUMIFS(inventory['# Units],inventory[Rank],"&lt;="&amp;inventory[[#This Row],['#]])</f>
        <v>38176</v>
      </c>
      <c r="I1409" s="9">
        <f>inventory[[#This Row],[c Units]]/MAX(inventory[c Units])</f>
        <v>0.46342470076962294</v>
      </c>
      <c r="J1409" s="10">
        <f>SUMIFS(inventory[Total Cost],inventory[Rank],"&lt;="&amp;inventory[[#This Row],['#]])</f>
        <v>2575474.8999999962</v>
      </c>
      <c r="K1409" s="9">
        <f>inventory[[#This Row],[c Cost]]/MAX(inventory[c Cost])</f>
        <v>0.97286648734471393</v>
      </c>
      <c r="L1409" s="11" t="str">
        <f>IF(inventory[[#This Row],[c Units %]]&lt;=$O$7,$N$7,IF(inventory[[#This Row],[c Units %]]&lt;=$O$8,$N$8,$N$9))</f>
        <v>C</v>
      </c>
    </row>
    <row r="1410" spans="2:12" x14ac:dyDescent="0.25">
      <c r="B1410" s="1">
        <v>1404</v>
      </c>
      <c r="C1410" t="s">
        <v>1404</v>
      </c>
      <c r="D1410" s="2">
        <v>5</v>
      </c>
      <c r="E1410" s="15">
        <v>21</v>
      </c>
      <c r="F1410" s="14">
        <f>inventory[[#This Row],[Unit Cost]]*inventory[[#This Row],['# Units]]</f>
        <v>105</v>
      </c>
      <c r="G1410" s="8">
        <f>_xlfn.RANK.EQ(inventory[[#This Row],[Total Cost]],inventory[Total Cost],0)</f>
        <v>1320</v>
      </c>
      <c r="H1410" s="8">
        <f>SUMIFS(inventory['# Units],inventory[Rank],"&lt;="&amp;inventory[[#This Row],['#]])</f>
        <v>38203</v>
      </c>
      <c r="I1410" s="9">
        <f>inventory[[#This Row],[c Units]]/MAX(inventory[c Units])</f>
        <v>0.46375245818058219</v>
      </c>
      <c r="J1410" s="10">
        <f>SUMIFS(inventory[Total Cost],inventory[Rank],"&lt;="&amp;inventory[[#This Row],['#]])</f>
        <v>2575654.8999999962</v>
      </c>
      <c r="K1410" s="9">
        <f>inventory[[#This Row],[c Cost]]/MAX(inventory[c Cost])</f>
        <v>0.97293448100589153</v>
      </c>
      <c r="L1410" s="11" t="str">
        <f>IF(inventory[[#This Row],[c Units %]]&lt;=$O$7,$N$7,IF(inventory[[#This Row],[c Units %]]&lt;=$O$8,$N$8,$N$9))</f>
        <v>C</v>
      </c>
    </row>
    <row r="1411" spans="2:12" x14ac:dyDescent="0.25">
      <c r="B1411" s="1">
        <v>1405</v>
      </c>
      <c r="C1411" t="s">
        <v>1405</v>
      </c>
      <c r="D1411" s="2">
        <v>3.9</v>
      </c>
      <c r="E1411" s="15">
        <v>15</v>
      </c>
      <c r="F1411" s="14">
        <f>inventory[[#This Row],[Unit Cost]]*inventory[[#This Row],['# Units]]</f>
        <v>58.5</v>
      </c>
      <c r="G1411" s="8">
        <f>_xlfn.RANK.EQ(inventory[[#This Row],[Total Cost]],inventory[Total Cost],0)</f>
        <v>1705</v>
      </c>
      <c r="H1411" s="8">
        <f>SUMIFS(inventory['# Units],inventory[Rank],"&lt;="&amp;inventory[[#This Row],['#]])</f>
        <v>38203</v>
      </c>
      <c r="I1411" s="9">
        <f>inventory[[#This Row],[c Units]]/MAX(inventory[c Units])</f>
        <v>0.46375245818058219</v>
      </c>
      <c r="J1411" s="10">
        <f>SUMIFS(inventory[Total Cost],inventory[Rank],"&lt;="&amp;inventory[[#This Row],['#]])</f>
        <v>2575654.8999999962</v>
      </c>
      <c r="K1411" s="9">
        <f>inventory[[#This Row],[c Cost]]/MAX(inventory[c Cost])</f>
        <v>0.97293448100589153</v>
      </c>
      <c r="L1411" s="11" t="str">
        <f>IF(inventory[[#This Row],[c Units %]]&lt;=$O$7,$N$7,IF(inventory[[#This Row],[c Units %]]&lt;=$O$8,$N$8,$N$9))</f>
        <v>C</v>
      </c>
    </row>
    <row r="1412" spans="2:12" x14ac:dyDescent="0.25">
      <c r="B1412" s="1">
        <v>1406</v>
      </c>
      <c r="C1412" t="s">
        <v>1406</v>
      </c>
      <c r="D1412" s="2">
        <v>4.8</v>
      </c>
      <c r="E1412" s="15">
        <v>14</v>
      </c>
      <c r="F1412" s="14">
        <f>inventory[[#This Row],[Unit Cost]]*inventory[[#This Row],['# Units]]</f>
        <v>67.2</v>
      </c>
      <c r="G1412" s="8">
        <f>_xlfn.RANK.EQ(inventory[[#This Row],[Total Cost]],inventory[Total Cost],0)</f>
        <v>1602</v>
      </c>
      <c r="H1412" s="8">
        <f>SUMIFS(inventory['# Units],inventory[Rank],"&lt;="&amp;inventory[[#This Row],['#]])</f>
        <v>38245</v>
      </c>
      <c r="I1412" s="9">
        <f>inventory[[#This Row],[c Units]]/MAX(inventory[c Units])</f>
        <v>0.46426230304207433</v>
      </c>
      <c r="J1412" s="10">
        <f>SUMIFS(inventory[Total Cost],inventory[Rank],"&lt;="&amp;inventory[[#This Row],['#]])</f>
        <v>2575834.2999999966</v>
      </c>
      <c r="K1412" s="9">
        <f>inventory[[#This Row],[c Cost]]/MAX(inventory[c Cost])</f>
        <v>0.97300224802153201</v>
      </c>
      <c r="L1412" s="11" t="str">
        <f>IF(inventory[[#This Row],[c Units %]]&lt;=$O$7,$N$7,IF(inventory[[#This Row],[c Units %]]&lt;=$O$8,$N$8,$N$9))</f>
        <v>C</v>
      </c>
    </row>
    <row r="1413" spans="2:12" x14ac:dyDescent="0.25">
      <c r="B1413" s="1">
        <v>1407</v>
      </c>
      <c r="C1413" t="s">
        <v>1407</v>
      </c>
      <c r="D1413" s="2">
        <v>5.7</v>
      </c>
      <c r="E1413" s="15">
        <v>52</v>
      </c>
      <c r="F1413" s="14">
        <f>inventory[[#This Row],[Unit Cost]]*inventory[[#This Row],['# Units]]</f>
        <v>296.40000000000003</v>
      </c>
      <c r="G1413" s="8">
        <f>_xlfn.RANK.EQ(inventory[[#This Row],[Total Cost]],inventory[Total Cost],0)</f>
        <v>864</v>
      </c>
      <c r="H1413" s="8">
        <f>SUMIFS(inventory['# Units],inventory[Rank],"&lt;="&amp;inventory[[#This Row],['#]])</f>
        <v>38245</v>
      </c>
      <c r="I1413" s="9">
        <f>inventory[[#This Row],[c Units]]/MAX(inventory[c Units])</f>
        <v>0.46426230304207433</v>
      </c>
      <c r="J1413" s="10">
        <f>SUMIFS(inventory[Total Cost],inventory[Rank],"&lt;="&amp;inventory[[#This Row],['#]])</f>
        <v>2575834.2999999966</v>
      </c>
      <c r="K1413" s="9">
        <f>inventory[[#This Row],[c Cost]]/MAX(inventory[c Cost])</f>
        <v>0.97300224802153201</v>
      </c>
      <c r="L1413" s="11" t="str">
        <f>IF(inventory[[#This Row],[c Units %]]&lt;=$O$7,$N$7,IF(inventory[[#This Row],[c Units %]]&lt;=$O$8,$N$8,$N$9))</f>
        <v>C</v>
      </c>
    </row>
    <row r="1414" spans="2:12" x14ac:dyDescent="0.25">
      <c r="B1414" s="1">
        <v>1408</v>
      </c>
      <c r="C1414" t="s">
        <v>1408</v>
      </c>
      <c r="D1414" s="2">
        <v>5.6</v>
      </c>
      <c r="E1414" s="15">
        <v>47</v>
      </c>
      <c r="F1414" s="14">
        <f>inventory[[#This Row],[Unit Cost]]*inventory[[#This Row],['# Units]]</f>
        <v>263.2</v>
      </c>
      <c r="G1414" s="8">
        <f>_xlfn.RANK.EQ(inventory[[#This Row],[Total Cost]],inventory[Total Cost],0)</f>
        <v>914</v>
      </c>
      <c r="H1414" s="8">
        <f>SUMIFS(inventory['# Units],inventory[Rank],"&lt;="&amp;inventory[[#This Row],['#]])</f>
        <v>38273</v>
      </c>
      <c r="I1414" s="9">
        <f>inventory[[#This Row],[c Units]]/MAX(inventory[c Units])</f>
        <v>0.46460219961640242</v>
      </c>
      <c r="J1414" s="10">
        <f>SUMIFS(inventory[Total Cost],inventory[Rank],"&lt;="&amp;inventory[[#This Row],['#]])</f>
        <v>2576013.4999999967</v>
      </c>
      <c r="K1414" s="9">
        <f>inventory[[#This Row],[c Cost]]/MAX(inventory[c Cost])</f>
        <v>0.97306993948866005</v>
      </c>
      <c r="L1414" s="11" t="str">
        <f>IF(inventory[[#This Row],[c Units %]]&lt;=$O$7,$N$7,IF(inventory[[#This Row],[c Units %]]&lt;=$O$8,$N$8,$N$9))</f>
        <v>C</v>
      </c>
    </row>
    <row r="1415" spans="2:12" x14ac:dyDescent="0.25">
      <c r="B1415" s="1">
        <v>1409</v>
      </c>
      <c r="C1415" t="s">
        <v>1409</v>
      </c>
      <c r="D1415" s="2">
        <v>5.7</v>
      </c>
      <c r="E1415" s="15">
        <v>28</v>
      </c>
      <c r="F1415" s="14">
        <f>inventory[[#This Row],[Unit Cost]]*inventory[[#This Row],['# Units]]</f>
        <v>159.6</v>
      </c>
      <c r="G1415" s="8">
        <f>_xlfn.RANK.EQ(inventory[[#This Row],[Total Cost]],inventory[Total Cost],0)</f>
        <v>1112</v>
      </c>
      <c r="H1415" s="8">
        <f>SUMIFS(inventory['# Units],inventory[Rank],"&lt;="&amp;inventory[[#This Row],['#]])</f>
        <v>38273</v>
      </c>
      <c r="I1415" s="9">
        <f>inventory[[#This Row],[c Units]]/MAX(inventory[c Units])</f>
        <v>0.46460219961640242</v>
      </c>
      <c r="J1415" s="10">
        <f>SUMIFS(inventory[Total Cost],inventory[Rank],"&lt;="&amp;inventory[[#This Row],['#]])</f>
        <v>2576013.4999999967</v>
      </c>
      <c r="K1415" s="9">
        <f>inventory[[#This Row],[c Cost]]/MAX(inventory[c Cost])</f>
        <v>0.97306993948866005</v>
      </c>
      <c r="L1415" s="11" t="str">
        <f>IF(inventory[[#This Row],[c Units %]]&lt;=$O$7,$N$7,IF(inventory[[#This Row],[c Units %]]&lt;=$O$8,$N$8,$N$9))</f>
        <v>C</v>
      </c>
    </row>
    <row r="1416" spans="2:12" x14ac:dyDescent="0.25">
      <c r="B1416" s="1">
        <v>1410</v>
      </c>
      <c r="C1416" t="s">
        <v>1410</v>
      </c>
      <c r="D1416" s="2">
        <v>5.7</v>
      </c>
      <c r="E1416" s="15">
        <v>12</v>
      </c>
      <c r="F1416" s="14">
        <f>inventory[[#This Row],[Unit Cost]]*inventory[[#This Row],['# Units]]</f>
        <v>68.400000000000006</v>
      </c>
      <c r="G1416" s="8">
        <f>_xlfn.RANK.EQ(inventory[[#This Row],[Total Cost]],inventory[Total Cost],0)</f>
        <v>1593</v>
      </c>
      <c r="H1416" s="8">
        <f>SUMIFS(inventory['# Units],inventory[Rank],"&lt;="&amp;inventory[[#This Row],['#]])</f>
        <v>38305</v>
      </c>
      <c r="I1416" s="9">
        <f>inventory[[#This Row],[c Units]]/MAX(inventory[c Units])</f>
        <v>0.46499065284420599</v>
      </c>
      <c r="J1416" s="10">
        <f>SUMIFS(inventory[Total Cost],inventory[Rank],"&lt;="&amp;inventory[[#This Row],['#]])</f>
        <v>2576103.0999999968</v>
      </c>
      <c r="K1416" s="9">
        <f>inventory[[#This Row],[c Cost]]/MAX(inventory[c Cost])</f>
        <v>0.97310378522222396</v>
      </c>
      <c r="L1416" s="11" t="str">
        <f>IF(inventory[[#This Row],[c Units %]]&lt;=$O$7,$N$7,IF(inventory[[#This Row],[c Units %]]&lt;=$O$8,$N$8,$N$9))</f>
        <v>C</v>
      </c>
    </row>
    <row r="1417" spans="2:12" x14ac:dyDescent="0.25">
      <c r="B1417" s="1">
        <v>1411</v>
      </c>
      <c r="C1417" t="s">
        <v>1411</v>
      </c>
      <c r="D1417" s="2">
        <v>5.8</v>
      </c>
      <c r="E1417" s="15">
        <v>18</v>
      </c>
      <c r="F1417" s="14">
        <f>inventory[[#This Row],[Unit Cost]]*inventory[[#This Row],['# Units]]</f>
        <v>104.39999999999999</v>
      </c>
      <c r="G1417" s="8">
        <f>_xlfn.RANK.EQ(inventory[[#This Row],[Total Cost]],inventory[Total Cost],0)</f>
        <v>1325</v>
      </c>
      <c r="H1417" s="8">
        <f>SUMIFS(inventory['# Units],inventory[Rank],"&lt;="&amp;inventory[[#This Row],['#]])</f>
        <v>38324</v>
      </c>
      <c r="I1417" s="9">
        <f>inventory[[#This Row],[c Units]]/MAX(inventory[c Units])</f>
        <v>0.46522129694821435</v>
      </c>
      <c r="J1417" s="10">
        <f>SUMIFS(inventory[Total Cost],inventory[Rank],"&lt;="&amp;inventory[[#This Row],['#]])</f>
        <v>2576192.3999999966</v>
      </c>
      <c r="K1417" s="9">
        <f>inventory[[#This Row],[c Cost]]/MAX(inventory[c Cost])</f>
        <v>0.97313751763301926</v>
      </c>
      <c r="L1417" s="11" t="str">
        <f>IF(inventory[[#This Row],[c Units %]]&lt;=$O$7,$N$7,IF(inventory[[#This Row],[c Units %]]&lt;=$O$8,$N$8,$N$9))</f>
        <v>C</v>
      </c>
    </row>
    <row r="1418" spans="2:12" x14ac:dyDescent="0.25">
      <c r="B1418" s="1">
        <v>1412</v>
      </c>
      <c r="C1418" t="s">
        <v>1412</v>
      </c>
      <c r="D1418" s="2">
        <v>5.7</v>
      </c>
      <c r="E1418" s="15">
        <v>2</v>
      </c>
      <c r="F1418" s="14">
        <f>inventory[[#This Row],[Unit Cost]]*inventory[[#This Row],['# Units]]</f>
        <v>11.4</v>
      </c>
      <c r="G1418" s="8">
        <f>_xlfn.RANK.EQ(inventory[[#This Row],[Total Cost]],inventory[Total Cost],0)</f>
        <v>3208</v>
      </c>
      <c r="H1418" s="8">
        <f>SUMIFS(inventory['# Units],inventory[Rank],"&lt;="&amp;inventory[[#This Row],['#]])</f>
        <v>38333</v>
      </c>
      <c r="I1418" s="9">
        <f>inventory[[#This Row],[c Units]]/MAX(inventory[c Units])</f>
        <v>0.46533054941853408</v>
      </c>
      <c r="J1418" s="10">
        <f>SUMIFS(inventory[Total Cost],inventory[Rank],"&lt;="&amp;inventory[[#This Row],['#]])</f>
        <v>2576281.4999999967</v>
      </c>
      <c r="K1418" s="9">
        <f>inventory[[#This Row],[c Cost]]/MAX(inventory[c Cost])</f>
        <v>0.97317117449530222</v>
      </c>
      <c r="L1418" s="11" t="str">
        <f>IF(inventory[[#This Row],[c Units %]]&lt;=$O$7,$N$7,IF(inventory[[#This Row],[c Units %]]&lt;=$O$8,$N$8,$N$9))</f>
        <v>C</v>
      </c>
    </row>
    <row r="1419" spans="2:12" x14ac:dyDescent="0.25">
      <c r="B1419" s="1">
        <v>1413</v>
      </c>
      <c r="C1419" t="s">
        <v>1413</v>
      </c>
      <c r="D1419" s="2">
        <v>4.9000000000000004</v>
      </c>
      <c r="E1419" s="15">
        <v>13</v>
      </c>
      <c r="F1419" s="14">
        <f>inventory[[#This Row],[Unit Cost]]*inventory[[#This Row],['# Units]]</f>
        <v>63.7</v>
      </c>
      <c r="G1419" s="8">
        <f>_xlfn.RANK.EQ(inventory[[#This Row],[Total Cost]],inventory[Total Cost],0)</f>
        <v>1640</v>
      </c>
      <c r="H1419" s="8">
        <f>SUMIFS(inventory['# Units],inventory[Rank],"&lt;="&amp;inventory[[#This Row],['#]])</f>
        <v>38357</v>
      </c>
      <c r="I1419" s="9">
        <f>inventory[[#This Row],[c Units]]/MAX(inventory[c Units])</f>
        <v>0.46562188933938675</v>
      </c>
      <c r="J1419" s="10">
        <f>SUMIFS(inventory[Total Cost],inventory[Rank],"&lt;="&amp;inventory[[#This Row],['#]])</f>
        <v>2576370.2999999966</v>
      </c>
      <c r="K1419" s="9">
        <f>inventory[[#This Row],[c Cost]]/MAX(inventory[c Cost])</f>
        <v>0.97320471803481645</v>
      </c>
      <c r="L1419" s="11" t="str">
        <f>IF(inventory[[#This Row],[c Units %]]&lt;=$O$7,$N$7,IF(inventory[[#This Row],[c Units %]]&lt;=$O$8,$N$8,$N$9))</f>
        <v>C</v>
      </c>
    </row>
    <row r="1420" spans="2:12" x14ac:dyDescent="0.25">
      <c r="B1420" s="1">
        <v>1414</v>
      </c>
      <c r="C1420" t="s">
        <v>1414</v>
      </c>
      <c r="D1420" s="2">
        <v>5.5</v>
      </c>
      <c r="E1420" s="15">
        <v>8</v>
      </c>
      <c r="F1420" s="14">
        <f>inventory[[#This Row],[Unit Cost]]*inventory[[#This Row],['# Units]]</f>
        <v>44</v>
      </c>
      <c r="G1420" s="8">
        <f>_xlfn.RANK.EQ(inventory[[#This Row],[Total Cost]],inventory[Total Cost],0)</f>
        <v>1957</v>
      </c>
      <c r="H1420" s="8">
        <f>SUMIFS(inventory['# Units],inventory[Rank],"&lt;="&amp;inventory[[#This Row],['#]])</f>
        <v>38431</v>
      </c>
      <c r="I1420" s="9">
        <f>inventory[[#This Row],[c Units]]/MAX(inventory[c Units])</f>
        <v>0.4665201874286824</v>
      </c>
      <c r="J1420" s="10">
        <f>SUMIFS(inventory[Total Cost],inventory[Rank],"&lt;="&amp;inventory[[#This Row],['#]])</f>
        <v>2576459.0999999964</v>
      </c>
      <c r="K1420" s="9">
        <f>inventory[[#This Row],[c Cost]]/MAX(inventory[c Cost])</f>
        <v>0.97323826157433069</v>
      </c>
      <c r="L1420" s="11" t="str">
        <f>IF(inventory[[#This Row],[c Units %]]&lt;=$O$7,$N$7,IF(inventory[[#This Row],[c Units %]]&lt;=$O$8,$N$8,$N$9))</f>
        <v>C</v>
      </c>
    </row>
    <row r="1421" spans="2:12" x14ac:dyDescent="0.25">
      <c r="B1421" s="1">
        <v>1415</v>
      </c>
      <c r="C1421" t="s">
        <v>1415</v>
      </c>
      <c r="D1421" s="2">
        <v>4.4000000000000004</v>
      </c>
      <c r="E1421" s="15">
        <v>9</v>
      </c>
      <c r="F1421" s="14">
        <f>inventory[[#This Row],[Unit Cost]]*inventory[[#This Row],['# Units]]</f>
        <v>39.6</v>
      </c>
      <c r="G1421" s="8">
        <f>_xlfn.RANK.EQ(inventory[[#This Row],[Total Cost]],inventory[Total Cost],0)</f>
        <v>2052</v>
      </c>
      <c r="H1421" s="8">
        <f>SUMIFS(inventory['# Units],inventory[Rank],"&lt;="&amp;inventory[[#This Row],['#]])</f>
        <v>38461</v>
      </c>
      <c r="I1421" s="9">
        <f>inventory[[#This Row],[c Units]]/MAX(inventory[c Units])</f>
        <v>0.46688436232974823</v>
      </c>
      <c r="J1421" s="10">
        <f>SUMIFS(inventory[Total Cost],inventory[Rank],"&lt;="&amp;inventory[[#This Row],['#]])</f>
        <v>2576636.0999999964</v>
      </c>
      <c r="K1421" s="9">
        <f>inventory[[#This Row],[c Cost]]/MAX(inventory[c Cost])</f>
        <v>0.97330512200782193</v>
      </c>
      <c r="L1421" s="11" t="str">
        <f>IF(inventory[[#This Row],[c Units %]]&lt;=$O$7,$N$7,IF(inventory[[#This Row],[c Units %]]&lt;=$O$8,$N$8,$N$9))</f>
        <v>C</v>
      </c>
    </row>
    <row r="1422" spans="2:12" x14ac:dyDescent="0.25">
      <c r="B1422" s="1">
        <v>1416</v>
      </c>
      <c r="C1422" t="s">
        <v>1416</v>
      </c>
      <c r="D1422" s="2">
        <v>4.3</v>
      </c>
      <c r="E1422" s="15">
        <v>13</v>
      </c>
      <c r="F1422" s="14">
        <f>inventory[[#This Row],[Unit Cost]]*inventory[[#This Row],['# Units]]</f>
        <v>55.9</v>
      </c>
      <c r="G1422" s="8">
        <f>_xlfn.RANK.EQ(inventory[[#This Row],[Total Cost]],inventory[Total Cost],0)</f>
        <v>1749</v>
      </c>
      <c r="H1422" s="8">
        <f>SUMIFS(inventory['# Units],inventory[Rank],"&lt;="&amp;inventory[[#This Row],['#]])</f>
        <v>38461</v>
      </c>
      <c r="I1422" s="9">
        <f>inventory[[#This Row],[c Units]]/MAX(inventory[c Units])</f>
        <v>0.46688436232974823</v>
      </c>
      <c r="J1422" s="10">
        <f>SUMIFS(inventory[Total Cost],inventory[Rank],"&lt;="&amp;inventory[[#This Row],['#]])</f>
        <v>2576636.0999999964</v>
      </c>
      <c r="K1422" s="9">
        <f>inventory[[#This Row],[c Cost]]/MAX(inventory[c Cost])</f>
        <v>0.97330512200782193</v>
      </c>
      <c r="L1422" s="11" t="str">
        <f>IF(inventory[[#This Row],[c Units %]]&lt;=$O$7,$N$7,IF(inventory[[#This Row],[c Units %]]&lt;=$O$8,$N$8,$N$9))</f>
        <v>C</v>
      </c>
    </row>
    <row r="1423" spans="2:12" x14ac:dyDescent="0.25">
      <c r="B1423" s="1">
        <v>1417</v>
      </c>
      <c r="C1423" t="s">
        <v>1417</v>
      </c>
      <c r="D1423" s="2">
        <v>4.8</v>
      </c>
      <c r="E1423" s="15">
        <v>18</v>
      </c>
      <c r="F1423" s="14">
        <f>inventory[[#This Row],[Unit Cost]]*inventory[[#This Row],['# Units]]</f>
        <v>86.399999999999991</v>
      </c>
      <c r="G1423" s="8">
        <f>_xlfn.RANK.EQ(inventory[[#This Row],[Total Cost]],inventory[Total Cost],0)</f>
        <v>1439</v>
      </c>
      <c r="H1423" s="8">
        <f>SUMIFS(inventory['# Units],inventory[Rank],"&lt;="&amp;inventory[[#This Row],['#]])</f>
        <v>38521</v>
      </c>
      <c r="I1423" s="9">
        <f>inventory[[#This Row],[c Units]]/MAX(inventory[c Units])</f>
        <v>0.46761271213187988</v>
      </c>
      <c r="J1423" s="10">
        <f>SUMIFS(inventory[Total Cost],inventory[Rank],"&lt;="&amp;inventory[[#This Row],['#]])</f>
        <v>2576812.4999999967</v>
      </c>
      <c r="K1423" s="9">
        <f>inventory[[#This Row],[c Cost]]/MAX(inventory[c Cost])</f>
        <v>0.97337175579577617</v>
      </c>
      <c r="L1423" s="11" t="str">
        <f>IF(inventory[[#This Row],[c Units %]]&lt;=$O$7,$N$7,IF(inventory[[#This Row],[c Units %]]&lt;=$O$8,$N$8,$N$9))</f>
        <v>C</v>
      </c>
    </row>
    <row r="1424" spans="2:12" x14ac:dyDescent="0.25">
      <c r="B1424" s="1">
        <v>1418</v>
      </c>
      <c r="C1424" t="s">
        <v>1418</v>
      </c>
      <c r="D1424" s="2">
        <v>3.6</v>
      </c>
      <c r="E1424" s="15">
        <v>18</v>
      </c>
      <c r="F1424" s="14">
        <f>inventory[[#This Row],[Unit Cost]]*inventory[[#This Row],['# Units]]</f>
        <v>64.8</v>
      </c>
      <c r="G1424" s="8">
        <f>_xlfn.RANK.EQ(inventory[[#This Row],[Total Cost]],inventory[Total Cost],0)</f>
        <v>1627</v>
      </c>
      <c r="H1424" s="8">
        <f>SUMIFS(inventory['# Units],inventory[Rank],"&lt;="&amp;inventory[[#This Row],['#]])</f>
        <v>38521</v>
      </c>
      <c r="I1424" s="9">
        <f>inventory[[#This Row],[c Units]]/MAX(inventory[c Units])</f>
        <v>0.46761271213187988</v>
      </c>
      <c r="J1424" s="10">
        <f>SUMIFS(inventory[Total Cost],inventory[Rank],"&lt;="&amp;inventory[[#This Row],['#]])</f>
        <v>2576812.4999999967</v>
      </c>
      <c r="K1424" s="9">
        <f>inventory[[#This Row],[c Cost]]/MAX(inventory[c Cost])</f>
        <v>0.97337175579577617</v>
      </c>
      <c r="L1424" s="11" t="str">
        <f>IF(inventory[[#This Row],[c Units %]]&lt;=$O$7,$N$7,IF(inventory[[#This Row],[c Units %]]&lt;=$O$8,$N$8,$N$9))</f>
        <v>C</v>
      </c>
    </row>
    <row r="1425" spans="2:12" x14ac:dyDescent="0.25">
      <c r="B1425" s="1">
        <v>1419</v>
      </c>
      <c r="C1425" t="s">
        <v>1419</v>
      </c>
      <c r="D1425" s="2">
        <v>4.7</v>
      </c>
      <c r="E1425" s="15">
        <v>5</v>
      </c>
      <c r="F1425" s="14">
        <f>inventory[[#This Row],[Unit Cost]]*inventory[[#This Row],['# Units]]</f>
        <v>23.5</v>
      </c>
      <c r="G1425" s="8">
        <f>_xlfn.RANK.EQ(inventory[[#This Row],[Total Cost]],inventory[Total Cost],0)</f>
        <v>2531</v>
      </c>
      <c r="H1425" s="8">
        <f>SUMIFS(inventory['# Units],inventory[Rank],"&lt;="&amp;inventory[[#This Row],['#]])</f>
        <v>38673</v>
      </c>
      <c r="I1425" s="9">
        <f>inventory[[#This Row],[c Units]]/MAX(inventory[c Units])</f>
        <v>0.4694578649639467</v>
      </c>
      <c r="J1425" s="10">
        <f>SUMIFS(inventory[Total Cost],inventory[Rank],"&lt;="&amp;inventory[[#This Row],['#]])</f>
        <v>2577252.4999999967</v>
      </c>
      <c r="K1425" s="9">
        <f>inventory[[#This Row],[c Cost]]/MAX(inventory[c Cost])</f>
        <v>0.97353796252309921</v>
      </c>
      <c r="L1425" s="11" t="str">
        <f>IF(inventory[[#This Row],[c Units %]]&lt;=$O$7,$N$7,IF(inventory[[#This Row],[c Units %]]&lt;=$O$8,$N$8,$N$9))</f>
        <v>C</v>
      </c>
    </row>
    <row r="1426" spans="2:12" x14ac:dyDescent="0.25">
      <c r="B1426" s="1">
        <v>1420</v>
      </c>
      <c r="C1426" t="s">
        <v>1420</v>
      </c>
      <c r="D1426" s="2">
        <v>5.3</v>
      </c>
      <c r="E1426" s="15">
        <v>23</v>
      </c>
      <c r="F1426" s="14">
        <f>inventory[[#This Row],[Unit Cost]]*inventory[[#This Row],['# Units]]</f>
        <v>121.89999999999999</v>
      </c>
      <c r="G1426" s="8">
        <f>_xlfn.RANK.EQ(inventory[[#This Row],[Total Cost]],inventory[Total Cost],0)</f>
        <v>1241</v>
      </c>
      <c r="H1426" s="8">
        <f>SUMIFS(inventory['# Units],inventory[Rank],"&lt;="&amp;inventory[[#This Row],['#]])</f>
        <v>38673</v>
      </c>
      <c r="I1426" s="9">
        <f>inventory[[#This Row],[c Units]]/MAX(inventory[c Units])</f>
        <v>0.4694578649639467</v>
      </c>
      <c r="J1426" s="10">
        <f>SUMIFS(inventory[Total Cost],inventory[Rank],"&lt;="&amp;inventory[[#This Row],['#]])</f>
        <v>2577252.4999999967</v>
      </c>
      <c r="K1426" s="9">
        <f>inventory[[#This Row],[c Cost]]/MAX(inventory[c Cost])</f>
        <v>0.97353796252309921</v>
      </c>
      <c r="L1426" s="11" t="str">
        <f>IF(inventory[[#This Row],[c Units %]]&lt;=$O$7,$N$7,IF(inventory[[#This Row],[c Units %]]&lt;=$O$8,$N$8,$N$9))</f>
        <v>C</v>
      </c>
    </row>
    <row r="1427" spans="2:12" x14ac:dyDescent="0.25">
      <c r="B1427" s="1">
        <v>1421</v>
      </c>
      <c r="C1427" t="s">
        <v>1421</v>
      </c>
      <c r="D1427" s="2">
        <v>5.3</v>
      </c>
      <c r="E1427" s="15">
        <v>26</v>
      </c>
      <c r="F1427" s="14">
        <f>inventory[[#This Row],[Unit Cost]]*inventory[[#This Row],['# Units]]</f>
        <v>137.79999999999998</v>
      </c>
      <c r="G1427" s="8">
        <f>_xlfn.RANK.EQ(inventory[[#This Row],[Total Cost]],inventory[Total Cost],0)</f>
        <v>1179</v>
      </c>
      <c r="H1427" s="8">
        <f>SUMIFS(inventory['# Units],inventory[Rank],"&lt;="&amp;inventory[[#This Row],['#]])</f>
        <v>38673</v>
      </c>
      <c r="I1427" s="9">
        <f>inventory[[#This Row],[c Units]]/MAX(inventory[c Units])</f>
        <v>0.4694578649639467</v>
      </c>
      <c r="J1427" s="10">
        <f>SUMIFS(inventory[Total Cost],inventory[Rank],"&lt;="&amp;inventory[[#This Row],['#]])</f>
        <v>2577252.4999999967</v>
      </c>
      <c r="K1427" s="9">
        <f>inventory[[#This Row],[c Cost]]/MAX(inventory[c Cost])</f>
        <v>0.97353796252309921</v>
      </c>
      <c r="L1427" s="11" t="str">
        <f>IF(inventory[[#This Row],[c Units %]]&lt;=$O$7,$N$7,IF(inventory[[#This Row],[c Units %]]&lt;=$O$8,$N$8,$N$9))</f>
        <v>C</v>
      </c>
    </row>
    <row r="1428" spans="2:12" x14ac:dyDescent="0.25">
      <c r="B1428" s="1">
        <v>1422</v>
      </c>
      <c r="C1428" t="s">
        <v>1422</v>
      </c>
      <c r="D1428" s="2">
        <v>5.0999999999999996</v>
      </c>
      <c r="E1428" s="15">
        <v>5</v>
      </c>
      <c r="F1428" s="14">
        <f>inventory[[#This Row],[Unit Cost]]*inventory[[#This Row],['# Units]]</f>
        <v>25.5</v>
      </c>
      <c r="G1428" s="8">
        <f>_xlfn.RANK.EQ(inventory[[#This Row],[Total Cost]],inventory[Total Cost],0)</f>
        <v>2441</v>
      </c>
      <c r="H1428" s="8">
        <f>SUMIFS(inventory['# Units],inventory[Rank],"&lt;="&amp;inventory[[#This Row],['#]])</f>
        <v>38673</v>
      </c>
      <c r="I1428" s="9">
        <f>inventory[[#This Row],[c Units]]/MAX(inventory[c Units])</f>
        <v>0.4694578649639467</v>
      </c>
      <c r="J1428" s="10">
        <f>SUMIFS(inventory[Total Cost],inventory[Rank],"&lt;="&amp;inventory[[#This Row],['#]])</f>
        <v>2577252.4999999967</v>
      </c>
      <c r="K1428" s="9">
        <f>inventory[[#This Row],[c Cost]]/MAX(inventory[c Cost])</f>
        <v>0.97353796252309921</v>
      </c>
      <c r="L1428" s="11" t="str">
        <f>IF(inventory[[#This Row],[c Units %]]&lt;=$O$7,$N$7,IF(inventory[[#This Row],[c Units %]]&lt;=$O$8,$N$8,$N$9))</f>
        <v>C</v>
      </c>
    </row>
    <row r="1429" spans="2:12" x14ac:dyDescent="0.25">
      <c r="B1429" s="1">
        <v>1423</v>
      </c>
      <c r="C1429" t="s">
        <v>1423</v>
      </c>
      <c r="D1429" s="2">
        <v>5.7</v>
      </c>
      <c r="E1429" s="15">
        <v>15</v>
      </c>
      <c r="F1429" s="14">
        <f>inventory[[#This Row],[Unit Cost]]*inventory[[#This Row],['# Units]]</f>
        <v>85.5</v>
      </c>
      <c r="G1429" s="8">
        <f>_xlfn.RANK.EQ(inventory[[#This Row],[Total Cost]],inventory[Total Cost],0)</f>
        <v>1443</v>
      </c>
      <c r="H1429" s="8">
        <f>SUMIFS(inventory['# Units],inventory[Rank],"&lt;="&amp;inventory[[#This Row],['#]])</f>
        <v>38673</v>
      </c>
      <c r="I1429" s="9">
        <f>inventory[[#This Row],[c Units]]/MAX(inventory[c Units])</f>
        <v>0.4694578649639467</v>
      </c>
      <c r="J1429" s="10">
        <f>SUMIFS(inventory[Total Cost],inventory[Rank],"&lt;="&amp;inventory[[#This Row],['#]])</f>
        <v>2577252.4999999967</v>
      </c>
      <c r="K1429" s="9">
        <f>inventory[[#This Row],[c Cost]]/MAX(inventory[c Cost])</f>
        <v>0.97353796252309921</v>
      </c>
      <c r="L1429" s="11" t="str">
        <f>IF(inventory[[#This Row],[c Units %]]&lt;=$O$7,$N$7,IF(inventory[[#This Row],[c Units %]]&lt;=$O$8,$N$8,$N$9))</f>
        <v>C</v>
      </c>
    </row>
    <row r="1430" spans="2:12" x14ac:dyDescent="0.25">
      <c r="B1430" s="1">
        <v>1424</v>
      </c>
      <c r="C1430" t="s">
        <v>1424</v>
      </c>
      <c r="D1430" s="2">
        <v>5.5</v>
      </c>
      <c r="E1430" s="15">
        <v>12</v>
      </c>
      <c r="F1430" s="14">
        <f>inventory[[#This Row],[Unit Cost]]*inventory[[#This Row],['# Units]]</f>
        <v>66</v>
      </c>
      <c r="G1430" s="8">
        <f>_xlfn.RANK.EQ(inventory[[#This Row],[Total Cost]],inventory[Total Cost],0)</f>
        <v>1615</v>
      </c>
      <c r="H1430" s="8">
        <f>SUMIFS(inventory['# Units],inventory[Rank],"&lt;="&amp;inventory[[#This Row],['#]])</f>
        <v>38682</v>
      </c>
      <c r="I1430" s="9">
        <f>inventory[[#This Row],[c Units]]/MAX(inventory[c Units])</f>
        <v>0.46956711743426643</v>
      </c>
      <c r="J1430" s="10">
        <f>SUMIFS(inventory[Total Cost],inventory[Rank],"&lt;="&amp;inventory[[#This Row],['#]])</f>
        <v>2577427.6999999969</v>
      </c>
      <c r="K1430" s="9">
        <f>inventory[[#This Row],[c Cost]]/MAX(inventory[c Cost])</f>
        <v>0.97360414301997888</v>
      </c>
      <c r="L1430" s="11" t="str">
        <f>IF(inventory[[#This Row],[c Units %]]&lt;=$O$7,$N$7,IF(inventory[[#This Row],[c Units %]]&lt;=$O$8,$N$8,$N$9))</f>
        <v>C</v>
      </c>
    </row>
    <row r="1431" spans="2:12" x14ac:dyDescent="0.25">
      <c r="B1431" s="1">
        <v>1425</v>
      </c>
      <c r="C1431" t="s">
        <v>1425</v>
      </c>
      <c r="D1431" s="2">
        <v>4.8</v>
      </c>
      <c r="E1431" s="15">
        <v>5</v>
      </c>
      <c r="F1431" s="14">
        <f>inventory[[#This Row],[Unit Cost]]*inventory[[#This Row],['# Units]]</f>
        <v>24</v>
      </c>
      <c r="G1431" s="8">
        <f>_xlfn.RANK.EQ(inventory[[#This Row],[Total Cost]],inventory[Total Cost],0)</f>
        <v>2494</v>
      </c>
      <c r="H1431" s="8">
        <f>SUMIFS(inventory['# Units],inventory[Rank],"&lt;="&amp;inventory[[#This Row],['#]])</f>
        <v>38682</v>
      </c>
      <c r="I1431" s="9">
        <f>inventory[[#This Row],[c Units]]/MAX(inventory[c Units])</f>
        <v>0.46956711743426643</v>
      </c>
      <c r="J1431" s="10">
        <f>SUMIFS(inventory[Total Cost],inventory[Rank],"&lt;="&amp;inventory[[#This Row],['#]])</f>
        <v>2577427.6999999969</v>
      </c>
      <c r="K1431" s="9">
        <f>inventory[[#This Row],[c Cost]]/MAX(inventory[c Cost])</f>
        <v>0.97360414301997888</v>
      </c>
      <c r="L1431" s="11" t="str">
        <f>IF(inventory[[#This Row],[c Units %]]&lt;=$O$7,$N$7,IF(inventory[[#This Row],[c Units %]]&lt;=$O$8,$N$8,$N$9))</f>
        <v>C</v>
      </c>
    </row>
    <row r="1432" spans="2:12" x14ac:dyDescent="0.25">
      <c r="B1432" s="1">
        <v>1426</v>
      </c>
      <c r="C1432" t="s">
        <v>1426</v>
      </c>
      <c r="D1432" s="2">
        <v>5</v>
      </c>
      <c r="E1432" s="15">
        <v>9</v>
      </c>
      <c r="F1432" s="14">
        <f>inventory[[#This Row],[Unit Cost]]*inventory[[#This Row],['# Units]]</f>
        <v>45</v>
      </c>
      <c r="G1432" s="8">
        <f>_xlfn.RANK.EQ(inventory[[#This Row],[Total Cost]],inventory[Total Cost],0)</f>
        <v>1935</v>
      </c>
      <c r="H1432" s="8">
        <f>SUMIFS(inventory['# Units],inventory[Rank],"&lt;="&amp;inventory[[#This Row],['#]])</f>
        <v>38707</v>
      </c>
      <c r="I1432" s="9">
        <f>inventory[[#This Row],[c Units]]/MAX(inventory[c Units])</f>
        <v>0.46987059651848795</v>
      </c>
      <c r="J1432" s="10">
        <f>SUMIFS(inventory[Total Cost],inventory[Rank],"&lt;="&amp;inventory[[#This Row],['#]])</f>
        <v>2577515.1999999969</v>
      </c>
      <c r="K1432" s="9">
        <f>inventory[[#This Row],[c Cost]]/MAX(inventory[c Cost])</f>
        <v>0.97363719549416239</v>
      </c>
      <c r="L1432" s="11" t="str">
        <f>IF(inventory[[#This Row],[c Units %]]&lt;=$O$7,$N$7,IF(inventory[[#This Row],[c Units %]]&lt;=$O$8,$N$8,$N$9))</f>
        <v>C</v>
      </c>
    </row>
    <row r="1433" spans="2:12" x14ac:dyDescent="0.25">
      <c r="B1433" s="1">
        <v>1427</v>
      </c>
      <c r="C1433" t="s">
        <v>1427</v>
      </c>
      <c r="D1433" s="2">
        <v>2.8</v>
      </c>
      <c r="E1433" s="15">
        <v>2</v>
      </c>
      <c r="F1433" s="14">
        <f>inventory[[#This Row],[Unit Cost]]*inventory[[#This Row],['# Units]]</f>
        <v>5.6</v>
      </c>
      <c r="G1433" s="8">
        <f>_xlfn.RANK.EQ(inventory[[#This Row],[Total Cost]],inventory[Total Cost],0)</f>
        <v>3697</v>
      </c>
      <c r="H1433" s="8">
        <f>SUMIFS(inventory['# Units],inventory[Rank],"&lt;="&amp;inventory[[#This Row],['#]])</f>
        <v>38804</v>
      </c>
      <c r="I1433" s="9">
        <f>inventory[[#This Row],[c Units]]/MAX(inventory[c Units])</f>
        <v>0.47104809536526743</v>
      </c>
      <c r="J1433" s="10">
        <f>SUMIFS(inventory[Total Cost],inventory[Rank],"&lt;="&amp;inventory[[#This Row],['#]])</f>
        <v>2577602.4999999967</v>
      </c>
      <c r="K1433" s="9">
        <f>inventory[[#This Row],[c Cost]]/MAX(inventory[c Cost])</f>
        <v>0.97367017241983345</v>
      </c>
      <c r="L1433" s="11" t="str">
        <f>IF(inventory[[#This Row],[c Units %]]&lt;=$O$7,$N$7,IF(inventory[[#This Row],[c Units %]]&lt;=$O$8,$N$8,$N$9))</f>
        <v>C</v>
      </c>
    </row>
    <row r="1434" spans="2:12" x14ac:dyDescent="0.25">
      <c r="B1434" s="1">
        <v>1428</v>
      </c>
      <c r="C1434" t="s">
        <v>1428</v>
      </c>
      <c r="D1434" s="2">
        <v>4.7</v>
      </c>
      <c r="E1434" s="15">
        <v>14</v>
      </c>
      <c r="F1434" s="14">
        <f>inventory[[#This Row],[Unit Cost]]*inventory[[#This Row],['# Units]]</f>
        <v>65.8</v>
      </c>
      <c r="G1434" s="8">
        <f>_xlfn.RANK.EQ(inventory[[#This Row],[Total Cost]],inventory[Total Cost],0)</f>
        <v>1621</v>
      </c>
      <c r="H1434" s="8">
        <f>SUMIFS(inventory['# Units],inventory[Rank],"&lt;="&amp;inventory[[#This Row],['#]])</f>
        <v>38812</v>
      </c>
      <c r="I1434" s="9">
        <f>inventory[[#This Row],[c Units]]/MAX(inventory[c Units])</f>
        <v>0.47114520867221832</v>
      </c>
      <c r="J1434" s="10">
        <f>SUMIFS(inventory[Total Cost],inventory[Rank],"&lt;="&amp;inventory[[#This Row],['#]])</f>
        <v>2577689.6999999969</v>
      </c>
      <c r="K1434" s="9">
        <f>inventory[[#This Row],[c Cost]]/MAX(inventory[c Cost])</f>
        <v>0.97370311157124845</v>
      </c>
      <c r="L1434" s="11" t="str">
        <f>IF(inventory[[#This Row],[c Units %]]&lt;=$O$7,$N$7,IF(inventory[[#This Row],[c Units %]]&lt;=$O$8,$N$8,$N$9))</f>
        <v>C</v>
      </c>
    </row>
    <row r="1435" spans="2:12" x14ac:dyDescent="0.25">
      <c r="B1435" s="1">
        <v>1429</v>
      </c>
      <c r="C1435" t="s">
        <v>1429</v>
      </c>
      <c r="D1435" s="2">
        <v>4</v>
      </c>
      <c r="E1435" s="15">
        <v>22</v>
      </c>
      <c r="F1435" s="14">
        <f>inventory[[#This Row],[Unit Cost]]*inventory[[#This Row],['# Units]]</f>
        <v>88</v>
      </c>
      <c r="G1435" s="8">
        <f>_xlfn.RANK.EQ(inventory[[#This Row],[Total Cost]],inventory[Total Cost],0)</f>
        <v>1419</v>
      </c>
      <c r="H1435" s="8">
        <f>SUMIFS(inventory['# Units],inventory[Rank],"&lt;="&amp;inventory[[#This Row],['#]])</f>
        <v>38892</v>
      </c>
      <c r="I1435" s="9">
        <f>inventory[[#This Row],[c Units]]/MAX(inventory[c Units])</f>
        <v>0.47211634174172717</v>
      </c>
      <c r="J1435" s="10">
        <f>SUMIFS(inventory[Total Cost],inventory[Rank],"&lt;="&amp;inventory[[#This Row],['#]])</f>
        <v>2577863.8999999971</v>
      </c>
      <c r="K1435" s="9">
        <f>inventory[[#This Row],[c Cost]]/MAX(inventory[c Cost])</f>
        <v>0.973768914325566</v>
      </c>
      <c r="L1435" s="11" t="str">
        <f>IF(inventory[[#This Row],[c Units %]]&lt;=$O$7,$N$7,IF(inventory[[#This Row],[c Units %]]&lt;=$O$8,$N$8,$N$9))</f>
        <v>C</v>
      </c>
    </row>
    <row r="1436" spans="2:12" x14ac:dyDescent="0.25">
      <c r="B1436" s="1">
        <v>1430</v>
      </c>
      <c r="C1436" t="s">
        <v>1430</v>
      </c>
      <c r="D1436" s="2">
        <v>5.0999999999999996</v>
      </c>
      <c r="E1436" s="15">
        <v>5</v>
      </c>
      <c r="F1436" s="14">
        <f>inventory[[#This Row],[Unit Cost]]*inventory[[#This Row],['# Units]]</f>
        <v>25.5</v>
      </c>
      <c r="G1436" s="8">
        <f>_xlfn.RANK.EQ(inventory[[#This Row],[Total Cost]],inventory[Total Cost],0)</f>
        <v>2441</v>
      </c>
      <c r="H1436" s="8">
        <f>SUMIFS(inventory['# Units],inventory[Rank],"&lt;="&amp;inventory[[#This Row],['#]])</f>
        <v>38892</v>
      </c>
      <c r="I1436" s="9">
        <f>inventory[[#This Row],[c Units]]/MAX(inventory[c Units])</f>
        <v>0.47211634174172717</v>
      </c>
      <c r="J1436" s="10">
        <f>SUMIFS(inventory[Total Cost],inventory[Rank],"&lt;="&amp;inventory[[#This Row],['#]])</f>
        <v>2577863.8999999971</v>
      </c>
      <c r="K1436" s="9">
        <f>inventory[[#This Row],[c Cost]]/MAX(inventory[c Cost])</f>
        <v>0.973768914325566</v>
      </c>
      <c r="L1436" s="11" t="str">
        <f>IF(inventory[[#This Row],[c Units %]]&lt;=$O$7,$N$7,IF(inventory[[#This Row],[c Units %]]&lt;=$O$8,$N$8,$N$9))</f>
        <v>C</v>
      </c>
    </row>
    <row r="1437" spans="2:12" x14ac:dyDescent="0.25">
      <c r="B1437" s="1">
        <v>1431</v>
      </c>
      <c r="C1437" t="s">
        <v>1431</v>
      </c>
      <c r="D1437" s="2">
        <v>4.0999999999999996</v>
      </c>
      <c r="E1437" s="15">
        <v>5</v>
      </c>
      <c r="F1437" s="14">
        <f>inventory[[#This Row],[Unit Cost]]*inventory[[#This Row],['# Units]]</f>
        <v>20.5</v>
      </c>
      <c r="G1437" s="8">
        <f>_xlfn.RANK.EQ(inventory[[#This Row],[Total Cost]],inventory[Total Cost],0)</f>
        <v>2670</v>
      </c>
      <c r="H1437" s="8">
        <f>SUMIFS(inventory['# Units],inventory[Rank],"&lt;="&amp;inventory[[#This Row],['#]])</f>
        <v>39019</v>
      </c>
      <c r="I1437" s="9">
        <f>inventory[[#This Row],[c Units]]/MAX(inventory[c Units])</f>
        <v>0.47365801548957248</v>
      </c>
      <c r="J1437" s="10">
        <f>SUMIFS(inventory[Total Cost],inventory[Rank],"&lt;="&amp;inventory[[#This Row],['#]])</f>
        <v>2578211.8999999971</v>
      </c>
      <c r="K1437" s="9">
        <f>inventory[[#This Row],[c Cost]]/MAX(inventory[c Cost])</f>
        <v>0.97390036873717611</v>
      </c>
      <c r="L1437" s="11" t="str">
        <f>IF(inventory[[#This Row],[c Units %]]&lt;=$O$7,$N$7,IF(inventory[[#This Row],[c Units %]]&lt;=$O$8,$N$8,$N$9))</f>
        <v>C</v>
      </c>
    </row>
    <row r="1438" spans="2:12" x14ac:dyDescent="0.25">
      <c r="B1438" s="1">
        <v>1432</v>
      </c>
      <c r="C1438" t="s">
        <v>1432</v>
      </c>
      <c r="D1438" s="2">
        <v>5.6</v>
      </c>
      <c r="E1438" s="15">
        <v>18</v>
      </c>
      <c r="F1438" s="14">
        <f>inventory[[#This Row],[Unit Cost]]*inventory[[#This Row],['# Units]]</f>
        <v>100.8</v>
      </c>
      <c r="G1438" s="8">
        <f>_xlfn.RANK.EQ(inventory[[#This Row],[Total Cost]],inventory[Total Cost],0)</f>
        <v>1345</v>
      </c>
      <c r="H1438" s="8">
        <f>SUMIFS(inventory['# Units],inventory[Rank],"&lt;="&amp;inventory[[#This Row],['#]])</f>
        <v>39019</v>
      </c>
      <c r="I1438" s="9">
        <f>inventory[[#This Row],[c Units]]/MAX(inventory[c Units])</f>
        <v>0.47365801548957248</v>
      </c>
      <c r="J1438" s="10">
        <f>SUMIFS(inventory[Total Cost],inventory[Rank],"&lt;="&amp;inventory[[#This Row],['#]])</f>
        <v>2578211.8999999971</v>
      </c>
      <c r="K1438" s="9">
        <f>inventory[[#This Row],[c Cost]]/MAX(inventory[c Cost])</f>
        <v>0.97390036873717611</v>
      </c>
      <c r="L1438" s="11" t="str">
        <f>IF(inventory[[#This Row],[c Units %]]&lt;=$O$7,$N$7,IF(inventory[[#This Row],[c Units %]]&lt;=$O$8,$N$8,$N$9))</f>
        <v>C</v>
      </c>
    </row>
    <row r="1439" spans="2:12" x14ac:dyDescent="0.25">
      <c r="B1439" s="1">
        <v>1433</v>
      </c>
      <c r="C1439" t="s">
        <v>1433</v>
      </c>
      <c r="D1439" s="2">
        <v>4</v>
      </c>
      <c r="E1439" s="15">
        <v>29</v>
      </c>
      <c r="F1439" s="14">
        <f>inventory[[#This Row],[Unit Cost]]*inventory[[#This Row],['# Units]]</f>
        <v>116</v>
      </c>
      <c r="G1439" s="8">
        <f>_xlfn.RANK.EQ(inventory[[#This Row],[Total Cost]],inventory[Total Cost],0)</f>
        <v>1267</v>
      </c>
      <c r="H1439" s="8">
        <f>SUMIFS(inventory['# Units],inventory[Rank],"&lt;="&amp;inventory[[#This Row],['#]])</f>
        <v>39019</v>
      </c>
      <c r="I1439" s="9">
        <f>inventory[[#This Row],[c Units]]/MAX(inventory[c Units])</f>
        <v>0.47365801548957248</v>
      </c>
      <c r="J1439" s="10">
        <f>SUMIFS(inventory[Total Cost],inventory[Rank],"&lt;="&amp;inventory[[#This Row],['#]])</f>
        <v>2578211.8999999971</v>
      </c>
      <c r="K1439" s="9">
        <f>inventory[[#This Row],[c Cost]]/MAX(inventory[c Cost])</f>
        <v>0.97390036873717611</v>
      </c>
      <c r="L1439" s="11" t="str">
        <f>IF(inventory[[#This Row],[c Units %]]&lt;=$O$7,$N$7,IF(inventory[[#This Row],[c Units %]]&lt;=$O$8,$N$8,$N$9))</f>
        <v>C</v>
      </c>
    </row>
    <row r="1440" spans="2:12" x14ac:dyDescent="0.25">
      <c r="B1440" s="1">
        <v>1434</v>
      </c>
      <c r="C1440" t="s">
        <v>1434</v>
      </c>
      <c r="D1440" s="2">
        <v>5.3</v>
      </c>
      <c r="E1440" s="15">
        <v>10</v>
      </c>
      <c r="F1440" s="14">
        <f>inventory[[#This Row],[Unit Cost]]*inventory[[#This Row],['# Units]]</f>
        <v>53</v>
      </c>
      <c r="G1440" s="8">
        <f>_xlfn.RANK.EQ(inventory[[#This Row],[Total Cost]],inventory[Total Cost],0)</f>
        <v>1789</v>
      </c>
      <c r="H1440" s="8">
        <f>SUMIFS(inventory['# Units],inventory[Rank],"&lt;="&amp;inventory[[#This Row],['#]])</f>
        <v>39019</v>
      </c>
      <c r="I1440" s="9">
        <f>inventory[[#This Row],[c Units]]/MAX(inventory[c Units])</f>
        <v>0.47365801548957248</v>
      </c>
      <c r="J1440" s="10">
        <f>SUMIFS(inventory[Total Cost],inventory[Rank],"&lt;="&amp;inventory[[#This Row],['#]])</f>
        <v>2578211.8999999971</v>
      </c>
      <c r="K1440" s="9">
        <f>inventory[[#This Row],[c Cost]]/MAX(inventory[c Cost])</f>
        <v>0.97390036873717611</v>
      </c>
      <c r="L1440" s="11" t="str">
        <f>IF(inventory[[#This Row],[c Units %]]&lt;=$O$7,$N$7,IF(inventory[[#This Row],[c Units %]]&lt;=$O$8,$N$8,$N$9))</f>
        <v>C</v>
      </c>
    </row>
    <row r="1441" spans="2:12" x14ac:dyDescent="0.25">
      <c r="B1441" s="1">
        <v>1435</v>
      </c>
      <c r="C1441" t="s">
        <v>1435</v>
      </c>
      <c r="D1441" s="2">
        <v>5.7</v>
      </c>
      <c r="E1441" s="15">
        <v>10</v>
      </c>
      <c r="F1441" s="14">
        <f>inventory[[#This Row],[Unit Cost]]*inventory[[#This Row],['# Units]]</f>
        <v>57</v>
      </c>
      <c r="G1441" s="8">
        <f>_xlfn.RANK.EQ(inventory[[#This Row],[Total Cost]],inventory[Total Cost],0)</f>
        <v>1732</v>
      </c>
      <c r="H1441" s="8">
        <f>SUMIFS(inventory['# Units],inventory[Rank],"&lt;="&amp;inventory[[#This Row],['#]])</f>
        <v>39092</v>
      </c>
      <c r="I1441" s="9">
        <f>inventory[[#This Row],[c Units]]/MAX(inventory[c Units])</f>
        <v>0.47454417441549929</v>
      </c>
      <c r="J1441" s="10">
        <f>SUMIFS(inventory[Total Cost],inventory[Rank],"&lt;="&amp;inventory[[#This Row],['#]])</f>
        <v>2578472.2999999966</v>
      </c>
      <c r="K1441" s="9">
        <f>inventory[[#This Row],[c Cost]]/MAX(inventory[c Cost])</f>
        <v>0.97399873290034611</v>
      </c>
      <c r="L1441" s="11" t="str">
        <f>IF(inventory[[#This Row],[c Units %]]&lt;=$O$7,$N$7,IF(inventory[[#This Row],[c Units %]]&lt;=$O$8,$N$8,$N$9))</f>
        <v>C</v>
      </c>
    </row>
    <row r="1442" spans="2:12" x14ac:dyDescent="0.25">
      <c r="B1442" s="1">
        <v>1436</v>
      </c>
      <c r="C1442" t="s">
        <v>1436</v>
      </c>
      <c r="D1442" s="2">
        <v>5.3</v>
      </c>
      <c r="E1442" s="15">
        <v>3</v>
      </c>
      <c r="F1442" s="14">
        <f>inventory[[#This Row],[Unit Cost]]*inventory[[#This Row],['# Units]]</f>
        <v>15.899999999999999</v>
      </c>
      <c r="G1442" s="8">
        <f>_xlfn.RANK.EQ(inventory[[#This Row],[Total Cost]],inventory[Total Cost],0)</f>
        <v>2925</v>
      </c>
      <c r="H1442" s="8">
        <f>SUMIFS(inventory['# Units],inventory[Rank],"&lt;="&amp;inventory[[#This Row],['#]])</f>
        <v>39092</v>
      </c>
      <c r="I1442" s="9">
        <f>inventory[[#This Row],[c Units]]/MAX(inventory[c Units])</f>
        <v>0.47454417441549929</v>
      </c>
      <c r="J1442" s="10">
        <f>SUMIFS(inventory[Total Cost],inventory[Rank],"&lt;="&amp;inventory[[#This Row],['#]])</f>
        <v>2578472.2999999966</v>
      </c>
      <c r="K1442" s="9">
        <f>inventory[[#This Row],[c Cost]]/MAX(inventory[c Cost])</f>
        <v>0.97399873290034611</v>
      </c>
      <c r="L1442" s="11" t="str">
        <f>IF(inventory[[#This Row],[c Units %]]&lt;=$O$7,$N$7,IF(inventory[[#This Row],[c Units %]]&lt;=$O$8,$N$8,$N$9))</f>
        <v>C</v>
      </c>
    </row>
    <row r="1443" spans="2:12" x14ac:dyDescent="0.25">
      <c r="B1443" s="1">
        <v>1437</v>
      </c>
      <c r="C1443" t="s">
        <v>1437</v>
      </c>
      <c r="D1443" s="2">
        <v>4.7</v>
      </c>
      <c r="E1443" s="15">
        <v>12</v>
      </c>
      <c r="F1443" s="14">
        <f>inventory[[#This Row],[Unit Cost]]*inventory[[#This Row],['# Units]]</f>
        <v>56.400000000000006</v>
      </c>
      <c r="G1443" s="8">
        <f>_xlfn.RANK.EQ(inventory[[#This Row],[Total Cost]],inventory[Total Cost],0)</f>
        <v>1741</v>
      </c>
      <c r="H1443" s="8">
        <f>SUMIFS(inventory['# Units],inventory[Rank],"&lt;="&amp;inventory[[#This Row],['#]])</f>
        <v>39092</v>
      </c>
      <c r="I1443" s="9">
        <f>inventory[[#This Row],[c Units]]/MAX(inventory[c Units])</f>
        <v>0.47454417441549929</v>
      </c>
      <c r="J1443" s="10">
        <f>SUMIFS(inventory[Total Cost],inventory[Rank],"&lt;="&amp;inventory[[#This Row],['#]])</f>
        <v>2578472.2999999966</v>
      </c>
      <c r="K1443" s="9">
        <f>inventory[[#This Row],[c Cost]]/MAX(inventory[c Cost])</f>
        <v>0.97399873290034611</v>
      </c>
      <c r="L1443" s="11" t="str">
        <f>IF(inventory[[#This Row],[c Units %]]&lt;=$O$7,$N$7,IF(inventory[[#This Row],[c Units %]]&lt;=$O$8,$N$8,$N$9))</f>
        <v>C</v>
      </c>
    </row>
    <row r="1444" spans="2:12" x14ac:dyDescent="0.25">
      <c r="B1444" s="1">
        <v>1438</v>
      </c>
      <c r="C1444" t="s">
        <v>1438</v>
      </c>
      <c r="D1444" s="2">
        <v>4.5</v>
      </c>
      <c r="E1444" s="15">
        <v>23</v>
      </c>
      <c r="F1444" s="14">
        <f>inventory[[#This Row],[Unit Cost]]*inventory[[#This Row],['# Units]]</f>
        <v>103.5</v>
      </c>
      <c r="G1444" s="8">
        <f>_xlfn.RANK.EQ(inventory[[#This Row],[Total Cost]],inventory[Total Cost],0)</f>
        <v>1326</v>
      </c>
      <c r="H1444" s="8">
        <f>SUMIFS(inventory['# Units],inventory[Rank],"&lt;="&amp;inventory[[#This Row],['#]])</f>
        <v>39116</v>
      </c>
      <c r="I1444" s="9">
        <f>inventory[[#This Row],[c Units]]/MAX(inventory[c Units])</f>
        <v>0.47483551433635196</v>
      </c>
      <c r="J1444" s="10">
        <f>SUMIFS(inventory[Total Cost],inventory[Rank],"&lt;="&amp;inventory[[#This Row],['#]])</f>
        <v>2578558.6999999965</v>
      </c>
      <c r="K1444" s="9">
        <f>inventory[[#This Row],[c Cost]]/MAX(inventory[c Cost])</f>
        <v>0.97403136985771133</v>
      </c>
      <c r="L1444" s="11" t="str">
        <f>IF(inventory[[#This Row],[c Units %]]&lt;=$O$7,$N$7,IF(inventory[[#This Row],[c Units %]]&lt;=$O$8,$N$8,$N$9))</f>
        <v>C</v>
      </c>
    </row>
    <row r="1445" spans="2:12" x14ac:dyDescent="0.25">
      <c r="B1445" s="1">
        <v>1439</v>
      </c>
      <c r="C1445" t="s">
        <v>1439</v>
      </c>
      <c r="D1445" s="2">
        <v>3</v>
      </c>
      <c r="E1445" s="15">
        <v>19</v>
      </c>
      <c r="F1445" s="14">
        <f>inventory[[#This Row],[Unit Cost]]*inventory[[#This Row],['# Units]]</f>
        <v>57</v>
      </c>
      <c r="G1445" s="8">
        <f>_xlfn.RANK.EQ(inventory[[#This Row],[Total Cost]],inventory[Total Cost],0)</f>
        <v>1732</v>
      </c>
      <c r="H1445" s="8">
        <f>SUMIFS(inventory['# Units],inventory[Rank],"&lt;="&amp;inventory[[#This Row],['#]])</f>
        <v>39278</v>
      </c>
      <c r="I1445" s="9">
        <f>inventory[[#This Row],[c Units]]/MAX(inventory[c Units])</f>
        <v>0.47680205880210735</v>
      </c>
      <c r="J1445" s="10">
        <f>SUMIFS(inventory[Total Cost],inventory[Rank],"&lt;="&amp;inventory[[#This Row],['#]])</f>
        <v>2578731.4999999963</v>
      </c>
      <c r="K1445" s="9">
        <f>inventory[[#This Row],[c Cost]]/MAX(inventory[c Cost])</f>
        <v>0.97409664377244176</v>
      </c>
      <c r="L1445" s="11" t="str">
        <f>IF(inventory[[#This Row],[c Units %]]&lt;=$O$7,$N$7,IF(inventory[[#This Row],[c Units %]]&lt;=$O$8,$N$8,$N$9))</f>
        <v>C</v>
      </c>
    </row>
    <row r="1446" spans="2:12" x14ac:dyDescent="0.25">
      <c r="B1446" s="1">
        <v>1440</v>
      </c>
      <c r="C1446" t="s">
        <v>1440</v>
      </c>
      <c r="D1446" s="2">
        <v>5.5</v>
      </c>
      <c r="E1446" s="15">
        <v>20</v>
      </c>
      <c r="F1446" s="14">
        <f>inventory[[#This Row],[Unit Cost]]*inventory[[#This Row],['# Units]]</f>
        <v>110</v>
      </c>
      <c r="G1446" s="8">
        <f>_xlfn.RANK.EQ(inventory[[#This Row],[Total Cost]],inventory[Total Cost],0)</f>
        <v>1294</v>
      </c>
      <c r="H1446" s="8">
        <f>SUMIFS(inventory['# Units],inventory[Rank],"&lt;="&amp;inventory[[#This Row],['#]])</f>
        <v>39278</v>
      </c>
      <c r="I1446" s="9">
        <f>inventory[[#This Row],[c Units]]/MAX(inventory[c Units])</f>
        <v>0.47680205880210735</v>
      </c>
      <c r="J1446" s="10">
        <f>SUMIFS(inventory[Total Cost],inventory[Rank],"&lt;="&amp;inventory[[#This Row],['#]])</f>
        <v>2578731.4999999963</v>
      </c>
      <c r="K1446" s="9">
        <f>inventory[[#This Row],[c Cost]]/MAX(inventory[c Cost])</f>
        <v>0.97409664377244176</v>
      </c>
      <c r="L1446" s="11" t="str">
        <f>IF(inventory[[#This Row],[c Units %]]&lt;=$O$7,$N$7,IF(inventory[[#This Row],[c Units %]]&lt;=$O$8,$N$8,$N$9))</f>
        <v>C</v>
      </c>
    </row>
    <row r="1447" spans="2:12" x14ac:dyDescent="0.25">
      <c r="B1447" s="1">
        <v>1441</v>
      </c>
      <c r="C1447" t="s">
        <v>1441</v>
      </c>
      <c r="D1447" s="2">
        <v>5.4</v>
      </c>
      <c r="E1447" s="15">
        <v>5</v>
      </c>
      <c r="F1447" s="14">
        <f>inventory[[#This Row],[Unit Cost]]*inventory[[#This Row],['# Units]]</f>
        <v>27</v>
      </c>
      <c r="G1447" s="8">
        <f>_xlfn.RANK.EQ(inventory[[#This Row],[Total Cost]],inventory[Total Cost],0)</f>
        <v>2395</v>
      </c>
      <c r="H1447" s="8">
        <f>SUMIFS(inventory['# Units],inventory[Rank],"&lt;="&amp;inventory[[#This Row],['#]])</f>
        <v>39318</v>
      </c>
      <c r="I1447" s="9">
        <f>inventory[[#This Row],[c Units]]/MAX(inventory[c Units])</f>
        <v>0.47728762533686181</v>
      </c>
      <c r="J1447" s="10">
        <f>SUMIFS(inventory[Total Cost],inventory[Rank],"&lt;="&amp;inventory[[#This Row],['#]])</f>
        <v>2578903.4999999963</v>
      </c>
      <c r="K1447" s="9">
        <f>inventory[[#This Row],[c Cost]]/MAX(inventory[c Cost])</f>
        <v>0.97416161549312263</v>
      </c>
      <c r="L1447" s="11" t="str">
        <f>IF(inventory[[#This Row],[c Units %]]&lt;=$O$7,$N$7,IF(inventory[[#This Row],[c Units %]]&lt;=$O$8,$N$8,$N$9))</f>
        <v>C</v>
      </c>
    </row>
    <row r="1448" spans="2:12" x14ac:dyDescent="0.25">
      <c r="B1448" s="1">
        <v>1442</v>
      </c>
      <c r="C1448" t="s">
        <v>1442</v>
      </c>
      <c r="D1448" s="2">
        <v>4.9000000000000004</v>
      </c>
      <c r="E1448" s="15">
        <v>18</v>
      </c>
      <c r="F1448" s="14">
        <f>inventory[[#This Row],[Unit Cost]]*inventory[[#This Row],['# Units]]</f>
        <v>88.2</v>
      </c>
      <c r="G1448" s="8">
        <f>_xlfn.RANK.EQ(inventory[[#This Row],[Total Cost]],inventory[Total Cost],0)</f>
        <v>1417</v>
      </c>
      <c r="H1448" s="8">
        <f>SUMIFS(inventory['# Units],inventory[Rank],"&lt;="&amp;inventory[[#This Row],['#]])</f>
        <v>39318</v>
      </c>
      <c r="I1448" s="9">
        <f>inventory[[#This Row],[c Units]]/MAX(inventory[c Units])</f>
        <v>0.47728762533686181</v>
      </c>
      <c r="J1448" s="10">
        <f>SUMIFS(inventory[Total Cost],inventory[Rank],"&lt;="&amp;inventory[[#This Row],['#]])</f>
        <v>2578903.4999999963</v>
      </c>
      <c r="K1448" s="9">
        <f>inventory[[#This Row],[c Cost]]/MAX(inventory[c Cost])</f>
        <v>0.97416161549312263</v>
      </c>
      <c r="L1448" s="11" t="str">
        <f>IF(inventory[[#This Row],[c Units %]]&lt;=$O$7,$N$7,IF(inventory[[#This Row],[c Units %]]&lt;=$O$8,$N$8,$N$9))</f>
        <v>C</v>
      </c>
    </row>
    <row r="1449" spans="2:12" x14ac:dyDescent="0.25">
      <c r="B1449" s="1">
        <v>1443</v>
      </c>
      <c r="C1449" t="s">
        <v>1443</v>
      </c>
      <c r="D1449" s="2">
        <v>4.5999999999999996</v>
      </c>
      <c r="E1449" s="15">
        <v>22</v>
      </c>
      <c r="F1449" s="14">
        <f>inventory[[#This Row],[Unit Cost]]*inventory[[#This Row],['# Units]]</f>
        <v>101.19999999999999</v>
      </c>
      <c r="G1449" s="8">
        <f>_xlfn.RANK.EQ(inventory[[#This Row],[Total Cost]],inventory[Total Cost],0)</f>
        <v>1344</v>
      </c>
      <c r="H1449" s="8">
        <f>SUMIFS(inventory['# Units],inventory[Rank],"&lt;="&amp;inventory[[#This Row],['#]])</f>
        <v>39333</v>
      </c>
      <c r="I1449" s="9">
        <f>inventory[[#This Row],[c Units]]/MAX(inventory[c Units])</f>
        <v>0.4774697127873947</v>
      </c>
      <c r="J1449" s="10">
        <f>SUMIFS(inventory[Total Cost],inventory[Rank],"&lt;="&amp;inventory[[#This Row],['#]])</f>
        <v>2578988.9999999963</v>
      </c>
      <c r="K1449" s="9">
        <f>inventory[[#This Row],[c Cost]]/MAX(inventory[c Cost])</f>
        <v>0.97419391248218201</v>
      </c>
      <c r="L1449" s="11" t="str">
        <f>IF(inventory[[#This Row],[c Units %]]&lt;=$O$7,$N$7,IF(inventory[[#This Row],[c Units %]]&lt;=$O$8,$N$8,$N$9))</f>
        <v>C</v>
      </c>
    </row>
    <row r="1450" spans="2:12" x14ac:dyDescent="0.25">
      <c r="B1450" s="1">
        <v>1444</v>
      </c>
      <c r="C1450" t="s">
        <v>1444</v>
      </c>
      <c r="D1450" s="2">
        <v>4.8</v>
      </c>
      <c r="E1450" s="15">
        <v>5</v>
      </c>
      <c r="F1450" s="14">
        <f>inventory[[#This Row],[Unit Cost]]*inventory[[#This Row],['# Units]]</f>
        <v>24</v>
      </c>
      <c r="G1450" s="8">
        <f>_xlfn.RANK.EQ(inventory[[#This Row],[Total Cost]],inventory[Total Cost],0)</f>
        <v>2494</v>
      </c>
      <c r="H1450" s="8">
        <f>SUMIFS(inventory['# Units],inventory[Rank],"&lt;="&amp;inventory[[#This Row],['#]])</f>
        <v>39404</v>
      </c>
      <c r="I1450" s="9">
        <f>inventory[[#This Row],[c Units]]/MAX(inventory[c Units])</f>
        <v>0.47833159338658382</v>
      </c>
      <c r="J1450" s="10">
        <f>SUMIFS(inventory[Total Cost],inventory[Rank],"&lt;="&amp;inventory[[#This Row],['#]])</f>
        <v>2579074.1999999965</v>
      </c>
      <c r="K1450" s="9">
        <f>inventory[[#This Row],[c Cost]]/MAX(inventory[c Cost])</f>
        <v>0.97422609614847278</v>
      </c>
      <c r="L1450" s="11" t="str">
        <f>IF(inventory[[#This Row],[c Units %]]&lt;=$O$7,$N$7,IF(inventory[[#This Row],[c Units %]]&lt;=$O$8,$N$8,$N$9))</f>
        <v>C</v>
      </c>
    </row>
    <row r="1451" spans="2:12" x14ac:dyDescent="0.25">
      <c r="B1451" s="1">
        <v>1445</v>
      </c>
      <c r="C1451" t="s">
        <v>1445</v>
      </c>
      <c r="D1451" s="2">
        <v>3.4</v>
      </c>
      <c r="E1451" s="15">
        <v>5</v>
      </c>
      <c r="F1451" s="14">
        <f>inventory[[#This Row],[Unit Cost]]*inventory[[#This Row],['# Units]]</f>
        <v>17</v>
      </c>
      <c r="G1451" s="8">
        <f>_xlfn.RANK.EQ(inventory[[#This Row],[Total Cost]],inventory[Total Cost],0)</f>
        <v>2841</v>
      </c>
      <c r="H1451" s="8">
        <f>SUMIFS(inventory['# Units],inventory[Rank],"&lt;="&amp;inventory[[#This Row],['#]])</f>
        <v>39410</v>
      </c>
      <c r="I1451" s="9">
        <f>inventory[[#This Row],[c Units]]/MAX(inventory[c Units])</f>
        <v>0.47840442836679697</v>
      </c>
      <c r="J1451" s="10">
        <f>SUMIFS(inventory[Total Cost],inventory[Rank],"&lt;="&amp;inventory[[#This Row],['#]])</f>
        <v>2579159.3999999966</v>
      </c>
      <c r="K1451" s="9">
        <f>inventory[[#This Row],[c Cost]]/MAX(inventory[c Cost])</f>
        <v>0.97425827981476365</v>
      </c>
      <c r="L1451" s="11" t="str">
        <f>IF(inventory[[#This Row],[c Units %]]&lt;=$O$7,$N$7,IF(inventory[[#This Row],[c Units %]]&lt;=$O$8,$N$8,$N$9))</f>
        <v>C</v>
      </c>
    </row>
    <row r="1452" spans="2:12" x14ac:dyDescent="0.25">
      <c r="B1452" s="1">
        <v>1446</v>
      </c>
      <c r="C1452" t="s">
        <v>1446</v>
      </c>
      <c r="D1452" s="2">
        <v>3.7</v>
      </c>
      <c r="E1452" s="15">
        <v>24</v>
      </c>
      <c r="F1452" s="14">
        <f>inventory[[#This Row],[Unit Cost]]*inventory[[#This Row],['# Units]]</f>
        <v>88.800000000000011</v>
      </c>
      <c r="G1452" s="8">
        <f>_xlfn.RANK.EQ(inventory[[#This Row],[Total Cost]],inventory[Total Cost],0)</f>
        <v>1413</v>
      </c>
      <c r="H1452" s="8">
        <f>SUMIFS(inventory['# Units],inventory[Rank],"&lt;="&amp;inventory[[#This Row],['#]])</f>
        <v>39447</v>
      </c>
      <c r="I1452" s="9">
        <f>inventory[[#This Row],[c Units]]/MAX(inventory[c Units])</f>
        <v>0.4788535774114448</v>
      </c>
      <c r="J1452" s="10">
        <f>SUMIFS(inventory[Total Cost],inventory[Rank],"&lt;="&amp;inventory[[#This Row],['#]])</f>
        <v>2579244.4999999967</v>
      </c>
      <c r="K1452" s="9">
        <f>inventory[[#This Row],[c Cost]]/MAX(inventory[c Cost])</f>
        <v>0.97429042570679814</v>
      </c>
      <c r="L1452" s="11" t="str">
        <f>IF(inventory[[#This Row],[c Units %]]&lt;=$O$7,$N$7,IF(inventory[[#This Row],[c Units %]]&lt;=$O$8,$N$8,$N$9))</f>
        <v>C</v>
      </c>
    </row>
    <row r="1453" spans="2:12" x14ac:dyDescent="0.25">
      <c r="B1453" s="1">
        <v>1447</v>
      </c>
      <c r="C1453" t="s">
        <v>1447</v>
      </c>
      <c r="D1453" s="2">
        <v>3.1</v>
      </c>
      <c r="E1453" s="15">
        <v>28</v>
      </c>
      <c r="F1453" s="14">
        <f>inventory[[#This Row],[Unit Cost]]*inventory[[#This Row],['# Units]]</f>
        <v>86.8</v>
      </c>
      <c r="G1453" s="8">
        <f>_xlfn.RANK.EQ(inventory[[#This Row],[Total Cost]],inventory[Total Cost],0)</f>
        <v>1435</v>
      </c>
      <c r="H1453" s="8">
        <f>SUMIFS(inventory['# Units],inventory[Rank],"&lt;="&amp;inventory[[#This Row],['#]])</f>
        <v>39506</v>
      </c>
      <c r="I1453" s="9">
        <f>inventory[[#This Row],[c Units]]/MAX(inventory[c Units])</f>
        <v>0.47956978805020756</v>
      </c>
      <c r="J1453" s="10">
        <f>SUMIFS(inventory[Total Cost],inventory[Rank],"&lt;="&amp;inventory[[#This Row],['#]])</f>
        <v>2579499.4999999967</v>
      </c>
      <c r="K1453" s="9">
        <f>inventory[[#This Row],[c Cost]]/MAX(inventory[c Cost])</f>
        <v>0.97438675006013309</v>
      </c>
      <c r="L1453" s="11" t="str">
        <f>IF(inventory[[#This Row],[c Units %]]&lt;=$O$7,$N$7,IF(inventory[[#This Row],[c Units %]]&lt;=$O$8,$N$8,$N$9))</f>
        <v>C</v>
      </c>
    </row>
    <row r="1454" spans="2:12" x14ac:dyDescent="0.25">
      <c r="B1454" s="1">
        <v>1448</v>
      </c>
      <c r="C1454" t="s">
        <v>1448</v>
      </c>
      <c r="D1454" s="2">
        <v>3.6</v>
      </c>
      <c r="E1454" s="15">
        <v>18</v>
      </c>
      <c r="F1454" s="14">
        <f>inventory[[#This Row],[Unit Cost]]*inventory[[#This Row],['# Units]]</f>
        <v>64.8</v>
      </c>
      <c r="G1454" s="8">
        <f>_xlfn.RANK.EQ(inventory[[#This Row],[Total Cost]],inventory[Total Cost],0)</f>
        <v>1627</v>
      </c>
      <c r="H1454" s="8">
        <f>SUMIFS(inventory['# Units],inventory[Rank],"&lt;="&amp;inventory[[#This Row],['#]])</f>
        <v>39506</v>
      </c>
      <c r="I1454" s="9">
        <f>inventory[[#This Row],[c Units]]/MAX(inventory[c Units])</f>
        <v>0.47956978805020756</v>
      </c>
      <c r="J1454" s="10">
        <f>SUMIFS(inventory[Total Cost],inventory[Rank],"&lt;="&amp;inventory[[#This Row],['#]])</f>
        <v>2579499.4999999967</v>
      </c>
      <c r="K1454" s="9">
        <f>inventory[[#This Row],[c Cost]]/MAX(inventory[c Cost])</f>
        <v>0.97438675006013309</v>
      </c>
      <c r="L1454" s="11" t="str">
        <f>IF(inventory[[#This Row],[c Units %]]&lt;=$O$7,$N$7,IF(inventory[[#This Row],[c Units %]]&lt;=$O$8,$N$8,$N$9))</f>
        <v>C</v>
      </c>
    </row>
    <row r="1455" spans="2:12" x14ac:dyDescent="0.25">
      <c r="B1455" s="1">
        <v>1449</v>
      </c>
      <c r="C1455" t="s">
        <v>1449</v>
      </c>
      <c r="D1455" s="2">
        <v>3.8</v>
      </c>
      <c r="E1455" s="15">
        <v>21</v>
      </c>
      <c r="F1455" s="14">
        <f>inventory[[#This Row],[Unit Cost]]*inventory[[#This Row],['# Units]]</f>
        <v>79.8</v>
      </c>
      <c r="G1455" s="8">
        <f>_xlfn.RANK.EQ(inventory[[#This Row],[Total Cost]],inventory[Total Cost],0)</f>
        <v>1489</v>
      </c>
      <c r="H1455" s="8">
        <f>SUMIFS(inventory['# Units],inventory[Rank],"&lt;="&amp;inventory[[#This Row],['#]])</f>
        <v>39506</v>
      </c>
      <c r="I1455" s="9">
        <f>inventory[[#This Row],[c Units]]/MAX(inventory[c Units])</f>
        <v>0.47956978805020756</v>
      </c>
      <c r="J1455" s="10">
        <f>SUMIFS(inventory[Total Cost],inventory[Rank],"&lt;="&amp;inventory[[#This Row],['#]])</f>
        <v>2579499.4999999967</v>
      </c>
      <c r="K1455" s="9">
        <f>inventory[[#This Row],[c Cost]]/MAX(inventory[c Cost])</f>
        <v>0.97438675006013309</v>
      </c>
      <c r="L1455" s="11" t="str">
        <f>IF(inventory[[#This Row],[c Units %]]&lt;=$O$7,$N$7,IF(inventory[[#This Row],[c Units %]]&lt;=$O$8,$N$8,$N$9))</f>
        <v>C</v>
      </c>
    </row>
    <row r="1456" spans="2:12" x14ac:dyDescent="0.25">
      <c r="B1456" s="1">
        <v>1450</v>
      </c>
      <c r="C1456" t="s">
        <v>1450</v>
      </c>
      <c r="D1456" s="2">
        <v>5.0999999999999996</v>
      </c>
      <c r="E1456" s="15">
        <v>63</v>
      </c>
      <c r="F1456" s="14">
        <f>inventory[[#This Row],[Unit Cost]]*inventory[[#This Row],['# Units]]</f>
        <v>321.29999999999995</v>
      </c>
      <c r="G1456" s="8">
        <f>_xlfn.RANK.EQ(inventory[[#This Row],[Total Cost]],inventory[Total Cost],0)</f>
        <v>831</v>
      </c>
      <c r="H1456" s="8">
        <f>SUMIFS(inventory['# Units],inventory[Rank],"&lt;="&amp;inventory[[#This Row],['#]])</f>
        <v>39522</v>
      </c>
      <c r="I1456" s="9">
        <f>inventory[[#This Row],[c Units]]/MAX(inventory[c Units])</f>
        <v>0.47976401466410934</v>
      </c>
      <c r="J1456" s="10">
        <f>SUMIFS(inventory[Total Cost],inventory[Rank],"&lt;="&amp;inventory[[#This Row],['#]])</f>
        <v>2579584.2999999966</v>
      </c>
      <c r="K1456" s="9">
        <f>inventory[[#This Row],[c Cost]]/MAX(inventory[c Cost])</f>
        <v>0.97441878262939896</v>
      </c>
      <c r="L1456" s="11" t="str">
        <f>IF(inventory[[#This Row],[c Units %]]&lt;=$O$7,$N$7,IF(inventory[[#This Row],[c Units %]]&lt;=$O$8,$N$8,$N$9))</f>
        <v>C</v>
      </c>
    </row>
    <row r="1457" spans="2:12" x14ac:dyDescent="0.25">
      <c r="B1457" s="1">
        <v>1451</v>
      </c>
      <c r="C1457" t="s">
        <v>1451</v>
      </c>
      <c r="D1457" s="2">
        <v>5.2</v>
      </c>
      <c r="E1457" s="15">
        <v>5</v>
      </c>
      <c r="F1457" s="14">
        <f>inventory[[#This Row],[Unit Cost]]*inventory[[#This Row],['# Units]]</f>
        <v>26</v>
      </c>
      <c r="G1457" s="8">
        <f>_xlfn.RANK.EQ(inventory[[#This Row],[Total Cost]],inventory[Total Cost],0)</f>
        <v>2422</v>
      </c>
      <c r="H1457" s="8">
        <f>SUMIFS(inventory['# Units],inventory[Rank],"&lt;="&amp;inventory[[#This Row],['#]])</f>
        <v>39544</v>
      </c>
      <c r="I1457" s="9">
        <f>inventory[[#This Row],[c Units]]/MAX(inventory[c Units])</f>
        <v>0.48003107625822428</v>
      </c>
      <c r="J1457" s="10">
        <f>SUMIFS(inventory[Total Cost],inventory[Rank],"&lt;="&amp;inventory[[#This Row],['#]])</f>
        <v>2579753.6999999969</v>
      </c>
      <c r="K1457" s="9">
        <f>inventory[[#This Row],[c Cost]]/MAX(inventory[c Cost])</f>
        <v>0.97448277221941848</v>
      </c>
      <c r="L1457" s="11" t="str">
        <f>IF(inventory[[#This Row],[c Units %]]&lt;=$O$7,$N$7,IF(inventory[[#This Row],[c Units %]]&lt;=$O$8,$N$8,$N$9))</f>
        <v>C</v>
      </c>
    </row>
    <row r="1458" spans="2:12" x14ac:dyDescent="0.25">
      <c r="B1458" s="1">
        <v>1452</v>
      </c>
      <c r="C1458" t="s">
        <v>1452</v>
      </c>
      <c r="D1458" s="2">
        <v>5.4</v>
      </c>
      <c r="E1458" s="15">
        <v>9</v>
      </c>
      <c r="F1458" s="14">
        <f>inventory[[#This Row],[Unit Cost]]*inventory[[#This Row],['# Units]]</f>
        <v>48.6</v>
      </c>
      <c r="G1458" s="8">
        <f>_xlfn.RANK.EQ(inventory[[#This Row],[Total Cost]],inventory[Total Cost],0)</f>
        <v>1870</v>
      </c>
      <c r="H1458" s="8">
        <f>SUMIFS(inventory['# Units],inventory[Rank],"&lt;="&amp;inventory[[#This Row],['#]])</f>
        <v>39544</v>
      </c>
      <c r="I1458" s="9">
        <f>inventory[[#This Row],[c Units]]/MAX(inventory[c Units])</f>
        <v>0.48003107625822428</v>
      </c>
      <c r="J1458" s="10">
        <f>SUMIFS(inventory[Total Cost],inventory[Rank],"&lt;="&amp;inventory[[#This Row],['#]])</f>
        <v>2579753.6999999969</v>
      </c>
      <c r="K1458" s="9">
        <f>inventory[[#This Row],[c Cost]]/MAX(inventory[c Cost])</f>
        <v>0.97448277221941848</v>
      </c>
      <c r="L1458" s="11" t="str">
        <f>IF(inventory[[#This Row],[c Units %]]&lt;=$O$7,$N$7,IF(inventory[[#This Row],[c Units %]]&lt;=$O$8,$N$8,$N$9))</f>
        <v>C</v>
      </c>
    </row>
    <row r="1459" spans="2:12" x14ac:dyDescent="0.25">
      <c r="B1459" s="1">
        <v>1453</v>
      </c>
      <c r="C1459" t="s">
        <v>1453</v>
      </c>
      <c r="D1459" s="2">
        <v>5.4</v>
      </c>
      <c r="E1459" s="15">
        <v>67</v>
      </c>
      <c r="F1459" s="14">
        <f>inventory[[#This Row],[Unit Cost]]*inventory[[#This Row],['# Units]]</f>
        <v>361.8</v>
      </c>
      <c r="G1459" s="8">
        <f>_xlfn.RANK.EQ(inventory[[#This Row],[Total Cost]],inventory[Total Cost],0)</f>
        <v>777</v>
      </c>
      <c r="H1459" s="8">
        <f>SUMIFS(inventory['# Units],inventory[Rank],"&lt;="&amp;inventory[[#This Row],['#]])</f>
        <v>39553</v>
      </c>
      <c r="I1459" s="9">
        <f>inventory[[#This Row],[c Units]]/MAX(inventory[c Units])</f>
        <v>0.48014032872854401</v>
      </c>
      <c r="J1459" s="10">
        <f>SUMIFS(inventory[Total Cost],inventory[Rank],"&lt;="&amp;inventory[[#This Row],['#]])</f>
        <v>2579838.299999997</v>
      </c>
      <c r="K1459" s="9">
        <f>inventory[[#This Row],[c Cost]]/MAX(inventory[c Cost])</f>
        <v>0.97451472924017202</v>
      </c>
      <c r="L1459" s="11" t="str">
        <f>IF(inventory[[#This Row],[c Units %]]&lt;=$O$7,$N$7,IF(inventory[[#This Row],[c Units %]]&lt;=$O$8,$N$8,$N$9))</f>
        <v>C</v>
      </c>
    </row>
    <row r="1460" spans="2:12" x14ac:dyDescent="0.25">
      <c r="B1460" s="1">
        <v>1454</v>
      </c>
      <c r="C1460" t="s">
        <v>1454</v>
      </c>
      <c r="D1460" s="2">
        <v>5.4</v>
      </c>
      <c r="E1460" s="15">
        <v>11</v>
      </c>
      <c r="F1460" s="14">
        <f>inventory[[#This Row],[Unit Cost]]*inventory[[#This Row],['# Units]]</f>
        <v>59.400000000000006</v>
      </c>
      <c r="G1460" s="8">
        <f>_xlfn.RANK.EQ(inventory[[#This Row],[Total Cost]],inventory[Total Cost],0)</f>
        <v>1687</v>
      </c>
      <c r="H1460" s="8">
        <f>SUMIFS(inventory['# Units],inventory[Rank],"&lt;="&amp;inventory[[#This Row],['#]])</f>
        <v>39631</v>
      </c>
      <c r="I1460" s="9">
        <f>inventory[[#This Row],[c Units]]/MAX(inventory[c Units])</f>
        <v>0.48108718347131518</v>
      </c>
      <c r="J1460" s="10">
        <f>SUMIFS(inventory[Total Cost],inventory[Rank],"&lt;="&amp;inventory[[#This Row],['#]])</f>
        <v>2580007.299999997</v>
      </c>
      <c r="K1460" s="9">
        <f>inventory[[#This Row],[c Cost]]/MAX(inventory[c Cost])</f>
        <v>0.97457856773316653</v>
      </c>
      <c r="L1460" s="11" t="str">
        <f>IF(inventory[[#This Row],[c Units %]]&lt;=$O$7,$N$7,IF(inventory[[#This Row],[c Units %]]&lt;=$O$8,$N$8,$N$9))</f>
        <v>C</v>
      </c>
    </row>
    <row r="1461" spans="2:12" x14ac:dyDescent="0.25">
      <c r="B1461" s="1">
        <v>1455</v>
      </c>
      <c r="C1461" t="s">
        <v>1455</v>
      </c>
      <c r="D1461" s="2">
        <v>5.6</v>
      </c>
      <c r="E1461" s="15">
        <v>11</v>
      </c>
      <c r="F1461" s="14">
        <f>inventory[[#This Row],[Unit Cost]]*inventory[[#This Row],['# Units]]</f>
        <v>61.599999999999994</v>
      </c>
      <c r="G1461" s="8">
        <f>_xlfn.RANK.EQ(inventory[[#This Row],[Total Cost]],inventory[Total Cost],0)</f>
        <v>1664</v>
      </c>
      <c r="H1461" s="8">
        <f>SUMIFS(inventory['# Units],inventory[Rank],"&lt;="&amp;inventory[[#This Row],['#]])</f>
        <v>39631</v>
      </c>
      <c r="I1461" s="9">
        <f>inventory[[#This Row],[c Units]]/MAX(inventory[c Units])</f>
        <v>0.48108718347131518</v>
      </c>
      <c r="J1461" s="10">
        <f>SUMIFS(inventory[Total Cost],inventory[Rank],"&lt;="&amp;inventory[[#This Row],['#]])</f>
        <v>2580007.299999997</v>
      </c>
      <c r="K1461" s="9">
        <f>inventory[[#This Row],[c Cost]]/MAX(inventory[c Cost])</f>
        <v>0.97457856773316653</v>
      </c>
      <c r="L1461" s="11" t="str">
        <f>IF(inventory[[#This Row],[c Units %]]&lt;=$O$7,$N$7,IF(inventory[[#This Row],[c Units %]]&lt;=$O$8,$N$8,$N$9))</f>
        <v>C</v>
      </c>
    </row>
    <row r="1462" spans="2:12" x14ac:dyDescent="0.25">
      <c r="B1462" s="1">
        <v>1456</v>
      </c>
      <c r="C1462" t="s">
        <v>1456</v>
      </c>
      <c r="D1462" s="2">
        <v>5.5</v>
      </c>
      <c r="E1462" s="15">
        <v>8</v>
      </c>
      <c r="F1462" s="14">
        <f>inventory[[#This Row],[Unit Cost]]*inventory[[#This Row],['# Units]]</f>
        <v>44</v>
      </c>
      <c r="G1462" s="8">
        <f>_xlfn.RANK.EQ(inventory[[#This Row],[Total Cost]],inventory[Total Cost],0)</f>
        <v>1957</v>
      </c>
      <c r="H1462" s="8">
        <f>SUMIFS(inventory['# Units],inventory[Rank],"&lt;="&amp;inventory[[#This Row],['#]])</f>
        <v>39780</v>
      </c>
      <c r="I1462" s="9">
        <f>inventory[[#This Row],[c Units]]/MAX(inventory[c Units])</f>
        <v>0.48289591881327537</v>
      </c>
      <c r="J1462" s="10">
        <f>SUMIFS(inventory[Total Cost],inventory[Rank],"&lt;="&amp;inventory[[#This Row],['#]])</f>
        <v>2580427.299999997</v>
      </c>
      <c r="K1462" s="9">
        <f>inventory[[#This Row],[c Cost]]/MAX(inventory[c Cost])</f>
        <v>0.97473721960924764</v>
      </c>
      <c r="L1462" s="11" t="str">
        <f>IF(inventory[[#This Row],[c Units %]]&lt;=$O$7,$N$7,IF(inventory[[#This Row],[c Units %]]&lt;=$O$8,$N$8,$N$9))</f>
        <v>C</v>
      </c>
    </row>
    <row r="1463" spans="2:12" x14ac:dyDescent="0.25">
      <c r="B1463" s="1">
        <v>1457</v>
      </c>
      <c r="C1463" t="s">
        <v>1457</v>
      </c>
      <c r="D1463" s="2">
        <v>4.9000000000000004</v>
      </c>
      <c r="E1463" s="15">
        <v>11</v>
      </c>
      <c r="F1463" s="14">
        <f>inventory[[#This Row],[Unit Cost]]*inventory[[#This Row],['# Units]]</f>
        <v>53.900000000000006</v>
      </c>
      <c r="G1463" s="8">
        <f>_xlfn.RANK.EQ(inventory[[#This Row],[Total Cost]],inventory[Total Cost],0)</f>
        <v>1785</v>
      </c>
      <c r="H1463" s="8">
        <f>SUMIFS(inventory['# Units],inventory[Rank],"&lt;="&amp;inventory[[#This Row],['#]])</f>
        <v>39780</v>
      </c>
      <c r="I1463" s="9">
        <f>inventory[[#This Row],[c Units]]/MAX(inventory[c Units])</f>
        <v>0.48289591881327537</v>
      </c>
      <c r="J1463" s="10">
        <f>SUMIFS(inventory[Total Cost],inventory[Rank],"&lt;="&amp;inventory[[#This Row],['#]])</f>
        <v>2580427.299999997</v>
      </c>
      <c r="K1463" s="9">
        <f>inventory[[#This Row],[c Cost]]/MAX(inventory[c Cost])</f>
        <v>0.97473721960924764</v>
      </c>
      <c r="L1463" s="11" t="str">
        <f>IF(inventory[[#This Row],[c Units %]]&lt;=$O$7,$N$7,IF(inventory[[#This Row],[c Units %]]&lt;=$O$8,$N$8,$N$9))</f>
        <v>C</v>
      </c>
    </row>
    <row r="1464" spans="2:12" x14ac:dyDescent="0.25">
      <c r="B1464" s="1">
        <v>1458</v>
      </c>
      <c r="C1464" t="s">
        <v>1458</v>
      </c>
      <c r="D1464" s="2">
        <v>3.9</v>
      </c>
      <c r="E1464" s="15">
        <v>6</v>
      </c>
      <c r="F1464" s="14">
        <f>inventory[[#This Row],[Unit Cost]]*inventory[[#This Row],['# Units]]</f>
        <v>23.4</v>
      </c>
      <c r="G1464" s="8">
        <f>_xlfn.RANK.EQ(inventory[[#This Row],[Total Cost]],inventory[Total Cost],0)</f>
        <v>2540</v>
      </c>
      <c r="H1464" s="8">
        <f>SUMIFS(inventory['# Units],inventory[Rank],"&lt;="&amp;inventory[[#This Row],['#]])</f>
        <v>39780</v>
      </c>
      <c r="I1464" s="9">
        <f>inventory[[#This Row],[c Units]]/MAX(inventory[c Units])</f>
        <v>0.48289591881327537</v>
      </c>
      <c r="J1464" s="10">
        <f>SUMIFS(inventory[Total Cost],inventory[Rank],"&lt;="&amp;inventory[[#This Row],['#]])</f>
        <v>2580427.299999997</v>
      </c>
      <c r="K1464" s="9">
        <f>inventory[[#This Row],[c Cost]]/MAX(inventory[c Cost])</f>
        <v>0.97473721960924764</v>
      </c>
      <c r="L1464" s="11" t="str">
        <f>IF(inventory[[#This Row],[c Units %]]&lt;=$O$7,$N$7,IF(inventory[[#This Row],[c Units %]]&lt;=$O$8,$N$8,$N$9))</f>
        <v>C</v>
      </c>
    </row>
    <row r="1465" spans="2:12" x14ac:dyDescent="0.25">
      <c r="B1465" s="1">
        <v>1459</v>
      </c>
      <c r="C1465" t="s">
        <v>1459</v>
      </c>
      <c r="D1465" s="2">
        <v>4.8</v>
      </c>
      <c r="E1465" s="15">
        <v>6</v>
      </c>
      <c r="F1465" s="14">
        <f>inventory[[#This Row],[Unit Cost]]*inventory[[#This Row],['# Units]]</f>
        <v>28.799999999999997</v>
      </c>
      <c r="G1465" s="8">
        <f>_xlfn.RANK.EQ(inventory[[#This Row],[Total Cost]],inventory[Total Cost],0)</f>
        <v>2338</v>
      </c>
      <c r="H1465" s="8">
        <f>SUMIFS(inventory['# Units],inventory[Rank],"&lt;="&amp;inventory[[#This Row],['#]])</f>
        <v>39780</v>
      </c>
      <c r="I1465" s="9">
        <f>inventory[[#This Row],[c Units]]/MAX(inventory[c Units])</f>
        <v>0.48289591881327537</v>
      </c>
      <c r="J1465" s="10">
        <f>SUMIFS(inventory[Total Cost],inventory[Rank],"&lt;="&amp;inventory[[#This Row],['#]])</f>
        <v>2580427.299999997</v>
      </c>
      <c r="K1465" s="9">
        <f>inventory[[#This Row],[c Cost]]/MAX(inventory[c Cost])</f>
        <v>0.97473721960924764</v>
      </c>
      <c r="L1465" s="11" t="str">
        <f>IF(inventory[[#This Row],[c Units %]]&lt;=$O$7,$N$7,IF(inventory[[#This Row],[c Units %]]&lt;=$O$8,$N$8,$N$9))</f>
        <v>C</v>
      </c>
    </row>
    <row r="1466" spans="2:12" x14ac:dyDescent="0.25">
      <c r="B1466" s="1">
        <v>1460</v>
      </c>
      <c r="C1466" t="s">
        <v>1460</v>
      </c>
      <c r="D1466" s="2">
        <v>4.5</v>
      </c>
      <c r="E1466" s="15">
        <v>11</v>
      </c>
      <c r="F1466" s="14">
        <f>inventory[[#This Row],[Unit Cost]]*inventory[[#This Row],['# Units]]</f>
        <v>49.5</v>
      </c>
      <c r="G1466" s="8">
        <f>_xlfn.RANK.EQ(inventory[[#This Row],[Total Cost]],inventory[Total Cost],0)</f>
        <v>1856</v>
      </c>
      <c r="H1466" s="8">
        <f>SUMIFS(inventory['# Units],inventory[Rank],"&lt;="&amp;inventory[[#This Row],['#]])</f>
        <v>39780</v>
      </c>
      <c r="I1466" s="9">
        <f>inventory[[#This Row],[c Units]]/MAX(inventory[c Units])</f>
        <v>0.48289591881327537</v>
      </c>
      <c r="J1466" s="10">
        <f>SUMIFS(inventory[Total Cost],inventory[Rank],"&lt;="&amp;inventory[[#This Row],['#]])</f>
        <v>2580427.299999997</v>
      </c>
      <c r="K1466" s="9">
        <f>inventory[[#This Row],[c Cost]]/MAX(inventory[c Cost])</f>
        <v>0.97473721960924764</v>
      </c>
      <c r="L1466" s="11" t="str">
        <f>IF(inventory[[#This Row],[c Units %]]&lt;=$O$7,$N$7,IF(inventory[[#This Row],[c Units %]]&lt;=$O$8,$N$8,$N$9))</f>
        <v>C</v>
      </c>
    </row>
    <row r="1467" spans="2:12" x14ac:dyDescent="0.25">
      <c r="B1467" s="1">
        <v>1461</v>
      </c>
      <c r="C1467" t="s">
        <v>1461</v>
      </c>
      <c r="D1467" s="2">
        <v>4</v>
      </c>
      <c r="E1467" s="15">
        <v>10</v>
      </c>
      <c r="F1467" s="14">
        <f>inventory[[#This Row],[Unit Cost]]*inventory[[#This Row],['# Units]]</f>
        <v>40</v>
      </c>
      <c r="G1467" s="8">
        <f>_xlfn.RANK.EQ(inventory[[#This Row],[Total Cost]],inventory[Total Cost],0)</f>
        <v>2045</v>
      </c>
      <c r="H1467" s="8">
        <f>SUMIFS(inventory['# Units],inventory[Rank],"&lt;="&amp;inventory[[#This Row],['#]])</f>
        <v>39799</v>
      </c>
      <c r="I1467" s="9">
        <f>inventory[[#This Row],[c Units]]/MAX(inventory[c Units])</f>
        <v>0.48312656291728373</v>
      </c>
      <c r="J1467" s="10">
        <f>SUMIFS(inventory[Total Cost],inventory[Rank],"&lt;="&amp;inventory[[#This Row],['#]])</f>
        <v>2580510.8999999971</v>
      </c>
      <c r="K1467" s="9">
        <f>inventory[[#This Row],[c Cost]]/MAX(inventory[c Cost])</f>
        <v>0.97476879888743906</v>
      </c>
      <c r="L1467" s="11" t="str">
        <f>IF(inventory[[#This Row],[c Units %]]&lt;=$O$7,$N$7,IF(inventory[[#This Row],[c Units %]]&lt;=$O$8,$N$8,$N$9))</f>
        <v>C</v>
      </c>
    </row>
    <row r="1468" spans="2:12" x14ac:dyDescent="0.25">
      <c r="B1468" s="1">
        <v>1462</v>
      </c>
      <c r="C1468" t="s">
        <v>1462</v>
      </c>
      <c r="D1468" s="2">
        <v>4.3</v>
      </c>
      <c r="E1468" s="15">
        <v>12</v>
      </c>
      <c r="F1468" s="14">
        <f>inventory[[#This Row],[Unit Cost]]*inventory[[#This Row],['# Units]]</f>
        <v>51.599999999999994</v>
      </c>
      <c r="G1468" s="8">
        <f>_xlfn.RANK.EQ(inventory[[#This Row],[Total Cost]],inventory[Total Cost],0)</f>
        <v>1821</v>
      </c>
      <c r="H1468" s="8">
        <f>SUMIFS(inventory['# Units],inventory[Rank],"&lt;="&amp;inventory[[#This Row],['#]])</f>
        <v>39843</v>
      </c>
      <c r="I1468" s="9">
        <f>inventory[[#This Row],[c Units]]/MAX(inventory[c Units])</f>
        <v>0.4836606861055136</v>
      </c>
      <c r="J1468" s="10">
        <f>SUMIFS(inventory[Total Cost],inventory[Rank],"&lt;="&amp;inventory[[#This Row],['#]])</f>
        <v>2580678.0999999973</v>
      </c>
      <c r="K1468" s="9">
        <f>inventory[[#This Row],[c Cost]]/MAX(inventory[c Cost])</f>
        <v>0.97483195744382189</v>
      </c>
      <c r="L1468" s="11" t="str">
        <f>IF(inventory[[#This Row],[c Units %]]&lt;=$O$7,$N$7,IF(inventory[[#This Row],[c Units %]]&lt;=$O$8,$N$8,$N$9))</f>
        <v>C</v>
      </c>
    </row>
    <row r="1469" spans="2:12" x14ac:dyDescent="0.25">
      <c r="B1469" s="1">
        <v>1463</v>
      </c>
      <c r="C1469" t="s">
        <v>1463</v>
      </c>
      <c r="D1469" s="2">
        <v>4.8</v>
      </c>
      <c r="E1469" s="15">
        <v>6</v>
      </c>
      <c r="F1469" s="14">
        <f>inventory[[#This Row],[Unit Cost]]*inventory[[#This Row],['# Units]]</f>
        <v>28.799999999999997</v>
      </c>
      <c r="G1469" s="8">
        <f>_xlfn.RANK.EQ(inventory[[#This Row],[Total Cost]],inventory[Total Cost],0)</f>
        <v>2338</v>
      </c>
      <c r="H1469" s="8">
        <f>SUMIFS(inventory['# Units],inventory[Rank],"&lt;="&amp;inventory[[#This Row],['#]])</f>
        <v>39843</v>
      </c>
      <c r="I1469" s="9">
        <f>inventory[[#This Row],[c Units]]/MAX(inventory[c Units])</f>
        <v>0.4836606861055136</v>
      </c>
      <c r="J1469" s="10">
        <f>SUMIFS(inventory[Total Cost],inventory[Rank],"&lt;="&amp;inventory[[#This Row],['#]])</f>
        <v>2580678.0999999973</v>
      </c>
      <c r="K1469" s="9">
        <f>inventory[[#This Row],[c Cost]]/MAX(inventory[c Cost])</f>
        <v>0.97483195744382189</v>
      </c>
      <c r="L1469" s="11" t="str">
        <f>IF(inventory[[#This Row],[c Units %]]&lt;=$O$7,$N$7,IF(inventory[[#This Row],[c Units %]]&lt;=$O$8,$N$8,$N$9))</f>
        <v>C</v>
      </c>
    </row>
    <row r="1470" spans="2:12" x14ac:dyDescent="0.25">
      <c r="B1470" s="1">
        <v>1464</v>
      </c>
      <c r="C1470" t="s">
        <v>1464</v>
      </c>
      <c r="D1470" s="2">
        <v>3.9</v>
      </c>
      <c r="E1470" s="15">
        <v>16</v>
      </c>
      <c r="F1470" s="14">
        <f>inventory[[#This Row],[Unit Cost]]*inventory[[#This Row],['# Units]]</f>
        <v>62.4</v>
      </c>
      <c r="G1470" s="8">
        <f>_xlfn.RANK.EQ(inventory[[#This Row],[Total Cost]],inventory[Total Cost],0)</f>
        <v>1655</v>
      </c>
      <c r="H1470" s="8">
        <f>SUMIFS(inventory['# Units],inventory[Rank],"&lt;="&amp;inventory[[#This Row],['#]])</f>
        <v>39860</v>
      </c>
      <c r="I1470" s="9">
        <f>inventory[[#This Row],[c Units]]/MAX(inventory[c Units])</f>
        <v>0.48386705188278423</v>
      </c>
      <c r="J1470" s="10">
        <f>SUMIFS(inventory[Total Cost],inventory[Rank],"&lt;="&amp;inventory[[#This Row],['#]])</f>
        <v>2580761.3999999971</v>
      </c>
      <c r="K1470" s="9">
        <f>inventory[[#This Row],[c Cost]]/MAX(inventory[c Cost])</f>
        <v>0.97486342339924459</v>
      </c>
      <c r="L1470" s="11" t="str">
        <f>IF(inventory[[#This Row],[c Units %]]&lt;=$O$7,$N$7,IF(inventory[[#This Row],[c Units %]]&lt;=$O$8,$N$8,$N$9))</f>
        <v>C</v>
      </c>
    </row>
    <row r="1471" spans="2:12" x14ac:dyDescent="0.25">
      <c r="B1471" s="1">
        <v>1465</v>
      </c>
      <c r="C1471" t="s">
        <v>1465</v>
      </c>
      <c r="D1471" s="2">
        <v>5.4</v>
      </c>
      <c r="E1471" s="15">
        <v>33</v>
      </c>
      <c r="F1471" s="14">
        <f>inventory[[#This Row],[Unit Cost]]*inventory[[#This Row],['# Units]]</f>
        <v>178.20000000000002</v>
      </c>
      <c r="G1471" s="8">
        <f>_xlfn.RANK.EQ(inventory[[#This Row],[Total Cost]],inventory[Total Cost],0)</f>
        <v>1071</v>
      </c>
      <c r="H1471" s="8">
        <f>SUMIFS(inventory['# Units],inventory[Rank],"&lt;="&amp;inventory[[#This Row],['#]])</f>
        <v>39876</v>
      </c>
      <c r="I1471" s="9">
        <f>inventory[[#This Row],[c Units]]/MAX(inventory[c Units])</f>
        <v>0.48406127849668601</v>
      </c>
      <c r="J1471" s="10">
        <f>SUMIFS(inventory[Total Cost],inventory[Rank],"&lt;="&amp;inventory[[#This Row],['#]])</f>
        <v>2580844.5999999973</v>
      </c>
      <c r="K1471" s="9">
        <f>inventory[[#This Row],[c Cost]]/MAX(inventory[c Cost])</f>
        <v>0.97489485158041111</v>
      </c>
      <c r="L1471" s="11" t="str">
        <f>IF(inventory[[#This Row],[c Units %]]&lt;=$O$7,$N$7,IF(inventory[[#This Row],[c Units %]]&lt;=$O$8,$N$8,$N$9))</f>
        <v>C</v>
      </c>
    </row>
    <row r="1472" spans="2:12" x14ac:dyDescent="0.25">
      <c r="B1472" s="1">
        <v>1466</v>
      </c>
      <c r="C1472" t="s">
        <v>1466</v>
      </c>
      <c r="D1472" s="2">
        <v>4.8</v>
      </c>
      <c r="E1472" s="15">
        <v>36</v>
      </c>
      <c r="F1472" s="14">
        <f>inventory[[#This Row],[Unit Cost]]*inventory[[#This Row],['# Units]]</f>
        <v>172.79999999999998</v>
      </c>
      <c r="G1472" s="8">
        <f>_xlfn.RANK.EQ(inventory[[#This Row],[Total Cost]],inventory[Total Cost],0)</f>
        <v>1084</v>
      </c>
      <c r="H1472" s="8">
        <f>SUMIFS(inventory['# Units],inventory[Rank],"&lt;="&amp;inventory[[#This Row],['#]])</f>
        <v>39899</v>
      </c>
      <c r="I1472" s="9">
        <f>inventory[[#This Row],[c Units]]/MAX(inventory[c Units])</f>
        <v>0.48434047925416979</v>
      </c>
      <c r="J1472" s="10">
        <f>SUMIFS(inventory[Total Cost],inventory[Rank],"&lt;="&amp;inventory[[#This Row],['#]])</f>
        <v>2580927.3999999971</v>
      </c>
      <c r="K1472" s="9">
        <f>inventory[[#This Row],[c Cost]]/MAX(inventory[c Cost])</f>
        <v>0.97492612866455275</v>
      </c>
      <c r="L1472" s="11" t="str">
        <f>IF(inventory[[#This Row],[c Units %]]&lt;=$O$7,$N$7,IF(inventory[[#This Row],[c Units %]]&lt;=$O$8,$N$8,$N$9))</f>
        <v>C</v>
      </c>
    </row>
    <row r="1473" spans="2:12" x14ac:dyDescent="0.25">
      <c r="B1473" s="1">
        <v>1467</v>
      </c>
      <c r="C1473" t="s">
        <v>1467</v>
      </c>
      <c r="D1473" s="2">
        <v>5.3</v>
      </c>
      <c r="E1473" s="15">
        <v>14</v>
      </c>
      <c r="F1473" s="14">
        <f>inventory[[#This Row],[Unit Cost]]*inventory[[#This Row],['# Units]]</f>
        <v>74.2</v>
      </c>
      <c r="G1473" s="8">
        <f>_xlfn.RANK.EQ(inventory[[#This Row],[Total Cost]],inventory[Total Cost],0)</f>
        <v>1536</v>
      </c>
      <c r="H1473" s="8">
        <f>SUMIFS(inventory['# Units],inventory[Rank],"&lt;="&amp;inventory[[#This Row],['#]])</f>
        <v>39913</v>
      </c>
      <c r="I1473" s="9">
        <f>inventory[[#This Row],[c Units]]/MAX(inventory[c Units])</f>
        <v>0.48451042754133383</v>
      </c>
      <c r="J1473" s="10">
        <f>SUMIFS(inventory[Total Cost],inventory[Rank],"&lt;="&amp;inventory[[#This Row],['#]])</f>
        <v>2581009.9999999972</v>
      </c>
      <c r="K1473" s="9">
        <f>inventory[[#This Row],[c Cost]]/MAX(inventory[c Cost])</f>
        <v>0.97495733020018216</v>
      </c>
      <c r="L1473" s="11" t="str">
        <f>IF(inventory[[#This Row],[c Units %]]&lt;=$O$7,$N$7,IF(inventory[[#This Row],[c Units %]]&lt;=$O$8,$N$8,$N$9))</f>
        <v>C</v>
      </c>
    </row>
    <row r="1474" spans="2:12" x14ac:dyDescent="0.25">
      <c r="B1474" s="1">
        <v>1468</v>
      </c>
      <c r="C1474" t="s">
        <v>1468</v>
      </c>
      <c r="D1474" s="2">
        <v>5.3</v>
      </c>
      <c r="E1474" s="15">
        <v>8</v>
      </c>
      <c r="F1474" s="14">
        <f>inventory[[#This Row],[Unit Cost]]*inventory[[#This Row],['# Units]]</f>
        <v>42.4</v>
      </c>
      <c r="G1474" s="8">
        <f>_xlfn.RANK.EQ(inventory[[#This Row],[Total Cost]],inventory[Total Cost],0)</f>
        <v>1993</v>
      </c>
      <c r="H1474" s="8">
        <f>SUMIFS(inventory['# Units],inventory[Rank],"&lt;="&amp;inventory[[#This Row],['#]])</f>
        <v>39939</v>
      </c>
      <c r="I1474" s="9">
        <f>inventory[[#This Row],[c Units]]/MAX(inventory[c Units])</f>
        <v>0.48482604578892424</v>
      </c>
      <c r="J1474" s="10">
        <f>SUMIFS(inventory[Total Cost],inventory[Rank],"&lt;="&amp;inventory[[#This Row],['#]])</f>
        <v>2581174.9999999972</v>
      </c>
      <c r="K1474" s="9">
        <f>inventory[[#This Row],[c Cost]]/MAX(inventory[c Cost])</f>
        <v>0.9750196577229282</v>
      </c>
      <c r="L1474" s="11" t="str">
        <f>IF(inventory[[#This Row],[c Units %]]&lt;=$O$7,$N$7,IF(inventory[[#This Row],[c Units %]]&lt;=$O$8,$N$8,$N$9))</f>
        <v>C</v>
      </c>
    </row>
    <row r="1475" spans="2:12" x14ac:dyDescent="0.25">
      <c r="B1475" s="1">
        <v>1469</v>
      </c>
      <c r="C1475" t="s">
        <v>1469</v>
      </c>
      <c r="D1475" s="2">
        <v>4.9000000000000004</v>
      </c>
      <c r="E1475" s="15">
        <v>75</v>
      </c>
      <c r="F1475" s="14">
        <f>inventory[[#This Row],[Unit Cost]]*inventory[[#This Row],['# Units]]</f>
        <v>367.5</v>
      </c>
      <c r="G1475" s="8">
        <f>_xlfn.RANK.EQ(inventory[[#This Row],[Total Cost]],inventory[Total Cost],0)</f>
        <v>772</v>
      </c>
      <c r="H1475" s="8">
        <f>SUMIFS(inventory['# Units],inventory[Rank],"&lt;="&amp;inventory[[#This Row],['#]])</f>
        <v>39939</v>
      </c>
      <c r="I1475" s="9">
        <f>inventory[[#This Row],[c Units]]/MAX(inventory[c Units])</f>
        <v>0.48482604578892424</v>
      </c>
      <c r="J1475" s="10">
        <f>SUMIFS(inventory[Total Cost],inventory[Rank],"&lt;="&amp;inventory[[#This Row],['#]])</f>
        <v>2581174.9999999972</v>
      </c>
      <c r="K1475" s="9">
        <f>inventory[[#This Row],[c Cost]]/MAX(inventory[c Cost])</f>
        <v>0.9750196577229282</v>
      </c>
      <c r="L1475" s="11" t="str">
        <f>IF(inventory[[#This Row],[c Units %]]&lt;=$O$7,$N$7,IF(inventory[[#This Row],[c Units %]]&lt;=$O$8,$N$8,$N$9))</f>
        <v>C</v>
      </c>
    </row>
    <row r="1476" spans="2:12" x14ac:dyDescent="0.25">
      <c r="B1476" s="1">
        <v>1470</v>
      </c>
      <c r="C1476" t="s">
        <v>1470</v>
      </c>
      <c r="D1476" s="2">
        <v>4.0999999999999996</v>
      </c>
      <c r="E1476" s="15">
        <v>9</v>
      </c>
      <c r="F1476" s="14">
        <f>inventory[[#This Row],[Unit Cost]]*inventory[[#This Row],['# Units]]</f>
        <v>36.9</v>
      </c>
      <c r="G1476" s="8">
        <f>_xlfn.RANK.EQ(inventory[[#This Row],[Total Cost]],inventory[Total Cost],0)</f>
        <v>2114</v>
      </c>
      <c r="H1476" s="8">
        <f>SUMIFS(inventory['# Units],inventory[Rank],"&lt;="&amp;inventory[[#This Row],['#]])</f>
        <v>39959</v>
      </c>
      <c r="I1476" s="9">
        <f>inventory[[#This Row],[c Units]]/MAX(inventory[c Units])</f>
        <v>0.48506882905630144</v>
      </c>
      <c r="J1476" s="10">
        <f>SUMIFS(inventory[Total Cost],inventory[Rank],"&lt;="&amp;inventory[[#This Row],['#]])</f>
        <v>2581256.9999999972</v>
      </c>
      <c r="K1476" s="9">
        <f>inventory[[#This Row],[c Cost]]/MAX(inventory[c Cost])</f>
        <v>0.97505063261302027</v>
      </c>
      <c r="L1476" s="11" t="str">
        <f>IF(inventory[[#This Row],[c Units %]]&lt;=$O$7,$N$7,IF(inventory[[#This Row],[c Units %]]&lt;=$O$8,$N$8,$N$9))</f>
        <v>C</v>
      </c>
    </row>
    <row r="1477" spans="2:12" x14ac:dyDescent="0.25">
      <c r="B1477" s="1">
        <v>1471</v>
      </c>
      <c r="C1477" t="s">
        <v>1471</v>
      </c>
      <c r="D1477" s="2">
        <v>4.5999999999999996</v>
      </c>
      <c r="E1477" s="15">
        <v>5</v>
      </c>
      <c r="F1477" s="14">
        <f>inventory[[#This Row],[Unit Cost]]*inventory[[#This Row],['# Units]]</f>
        <v>23</v>
      </c>
      <c r="G1477" s="8">
        <f>_xlfn.RANK.EQ(inventory[[#This Row],[Total Cost]],inventory[Total Cost],0)</f>
        <v>2553</v>
      </c>
      <c r="H1477" s="8">
        <f>SUMIFS(inventory['# Units],inventory[Rank],"&lt;="&amp;inventory[[#This Row],['#]])</f>
        <v>40037</v>
      </c>
      <c r="I1477" s="9">
        <f>inventory[[#This Row],[c Units]]/MAX(inventory[c Units])</f>
        <v>0.48601568379907256</v>
      </c>
      <c r="J1477" s="10">
        <f>SUMIFS(inventory[Total Cost],inventory[Rank],"&lt;="&amp;inventory[[#This Row],['#]])</f>
        <v>2581420.799999997</v>
      </c>
      <c r="K1477" s="9">
        <f>inventory[[#This Row],[c Cost]]/MAX(inventory[c Cost])</f>
        <v>0.97511250684469186</v>
      </c>
      <c r="L1477" s="11" t="str">
        <f>IF(inventory[[#This Row],[c Units %]]&lt;=$O$7,$N$7,IF(inventory[[#This Row],[c Units %]]&lt;=$O$8,$N$8,$N$9))</f>
        <v>C</v>
      </c>
    </row>
    <row r="1478" spans="2:12" x14ac:dyDescent="0.25">
      <c r="B1478" s="1">
        <v>1472</v>
      </c>
      <c r="C1478" t="s">
        <v>1472</v>
      </c>
      <c r="D1478" s="2">
        <v>4.8</v>
      </c>
      <c r="E1478" s="15">
        <v>8</v>
      </c>
      <c r="F1478" s="14">
        <f>inventory[[#This Row],[Unit Cost]]*inventory[[#This Row],['# Units]]</f>
        <v>38.4</v>
      </c>
      <c r="G1478" s="8">
        <f>_xlfn.RANK.EQ(inventory[[#This Row],[Total Cost]],inventory[Total Cost],0)</f>
        <v>2080</v>
      </c>
      <c r="H1478" s="8">
        <f>SUMIFS(inventory['# Units],inventory[Rank],"&lt;="&amp;inventory[[#This Row],['#]])</f>
        <v>40037</v>
      </c>
      <c r="I1478" s="9">
        <f>inventory[[#This Row],[c Units]]/MAX(inventory[c Units])</f>
        <v>0.48601568379907256</v>
      </c>
      <c r="J1478" s="10">
        <f>SUMIFS(inventory[Total Cost],inventory[Rank],"&lt;="&amp;inventory[[#This Row],['#]])</f>
        <v>2581420.799999997</v>
      </c>
      <c r="K1478" s="9">
        <f>inventory[[#This Row],[c Cost]]/MAX(inventory[c Cost])</f>
        <v>0.97511250684469186</v>
      </c>
      <c r="L1478" s="11" t="str">
        <f>IF(inventory[[#This Row],[c Units %]]&lt;=$O$7,$N$7,IF(inventory[[#This Row],[c Units %]]&lt;=$O$8,$N$8,$N$9))</f>
        <v>C</v>
      </c>
    </row>
    <row r="1479" spans="2:12" x14ac:dyDescent="0.25">
      <c r="B1479" s="1">
        <v>1473</v>
      </c>
      <c r="C1479" t="s">
        <v>1473</v>
      </c>
      <c r="D1479" s="2">
        <v>4.4000000000000004</v>
      </c>
      <c r="E1479" s="15">
        <v>13</v>
      </c>
      <c r="F1479" s="14">
        <f>inventory[[#This Row],[Unit Cost]]*inventory[[#This Row],['# Units]]</f>
        <v>57.2</v>
      </c>
      <c r="G1479" s="8">
        <f>_xlfn.RANK.EQ(inventory[[#This Row],[Total Cost]],inventory[Total Cost],0)</f>
        <v>1726</v>
      </c>
      <c r="H1479" s="8">
        <f>SUMIFS(inventory['# Units],inventory[Rank],"&lt;="&amp;inventory[[#This Row],['#]])</f>
        <v>40068</v>
      </c>
      <c r="I1479" s="9">
        <f>inventory[[#This Row],[c Units]]/MAX(inventory[c Units])</f>
        <v>0.48639199786350723</v>
      </c>
      <c r="J1479" s="10">
        <f>SUMIFS(inventory[Total Cost],inventory[Rank],"&lt;="&amp;inventory[[#This Row],['#]])</f>
        <v>2581666.4999999967</v>
      </c>
      <c r="K1479" s="9">
        <f>inventory[[#This Row],[c Cost]]/MAX(inventory[c Cost])</f>
        <v>0.97520531819219913</v>
      </c>
      <c r="L1479" s="11" t="str">
        <f>IF(inventory[[#This Row],[c Units %]]&lt;=$O$7,$N$7,IF(inventory[[#This Row],[c Units %]]&lt;=$O$8,$N$8,$N$9))</f>
        <v>C</v>
      </c>
    </row>
    <row r="1480" spans="2:12" x14ac:dyDescent="0.25">
      <c r="B1480" s="1">
        <v>1474</v>
      </c>
      <c r="C1480" t="s">
        <v>1474</v>
      </c>
      <c r="D1480" s="2">
        <v>2.7</v>
      </c>
      <c r="E1480" s="15">
        <v>25</v>
      </c>
      <c r="F1480" s="14">
        <f>inventory[[#This Row],[Unit Cost]]*inventory[[#This Row],['# Units]]</f>
        <v>67.5</v>
      </c>
      <c r="G1480" s="8">
        <f>_xlfn.RANK.EQ(inventory[[#This Row],[Total Cost]],inventory[Total Cost],0)</f>
        <v>1599</v>
      </c>
      <c r="H1480" s="8">
        <f>SUMIFS(inventory['# Units],inventory[Rank],"&lt;="&amp;inventory[[#This Row],['#]])</f>
        <v>40068</v>
      </c>
      <c r="I1480" s="9">
        <f>inventory[[#This Row],[c Units]]/MAX(inventory[c Units])</f>
        <v>0.48639199786350723</v>
      </c>
      <c r="J1480" s="10">
        <f>SUMIFS(inventory[Total Cost],inventory[Rank],"&lt;="&amp;inventory[[#This Row],['#]])</f>
        <v>2581666.4999999967</v>
      </c>
      <c r="K1480" s="9">
        <f>inventory[[#This Row],[c Cost]]/MAX(inventory[c Cost])</f>
        <v>0.97520531819219913</v>
      </c>
      <c r="L1480" s="11" t="str">
        <f>IF(inventory[[#This Row],[c Units %]]&lt;=$O$7,$N$7,IF(inventory[[#This Row],[c Units %]]&lt;=$O$8,$N$8,$N$9))</f>
        <v>C</v>
      </c>
    </row>
    <row r="1481" spans="2:12" x14ac:dyDescent="0.25">
      <c r="B1481" s="1">
        <v>1475</v>
      </c>
      <c r="C1481" t="s">
        <v>1475</v>
      </c>
      <c r="D1481" s="2">
        <v>3.5</v>
      </c>
      <c r="E1481" s="15">
        <v>21</v>
      </c>
      <c r="F1481" s="14">
        <f>inventory[[#This Row],[Unit Cost]]*inventory[[#This Row],['# Units]]</f>
        <v>73.5</v>
      </c>
      <c r="G1481" s="8">
        <f>_xlfn.RANK.EQ(inventory[[#This Row],[Total Cost]],inventory[Total Cost],0)</f>
        <v>1540</v>
      </c>
      <c r="H1481" s="8">
        <f>SUMIFS(inventory['# Units],inventory[Rank],"&lt;="&amp;inventory[[#This Row],['#]])</f>
        <v>40068</v>
      </c>
      <c r="I1481" s="9">
        <f>inventory[[#This Row],[c Units]]/MAX(inventory[c Units])</f>
        <v>0.48639199786350723</v>
      </c>
      <c r="J1481" s="10">
        <f>SUMIFS(inventory[Total Cost],inventory[Rank],"&lt;="&amp;inventory[[#This Row],['#]])</f>
        <v>2581666.4999999967</v>
      </c>
      <c r="K1481" s="9">
        <f>inventory[[#This Row],[c Cost]]/MAX(inventory[c Cost])</f>
        <v>0.97520531819219913</v>
      </c>
      <c r="L1481" s="11" t="str">
        <f>IF(inventory[[#This Row],[c Units %]]&lt;=$O$7,$N$7,IF(inventory[[#This Row],[c Units %]]&lt;=$O$8,$N$8,$N$9))</f>
        <v>C</v>
      </c>
    </row>
    <row r="1482" spans="2:12" x14ac:dyDescent="0.25">
      <c r="B1482" s="1">
        <v>1476</v>
      </c>
      <c r="C1482" t="s">
        <v>1476</v>
      </c>
      <c r="D1482" s="2">
        <v>4.0999999999999996</v>
      </c>
      <c r="E1482" s="15">
        <v>19</v>
      </c>
      <c r="F1482" s="14">
        <f>inventory[[#This Row],[Unit Cost]]*inventory[[#This Row],['# Units]]</f>
        <v>77.899999999999991</v>
      </c>
      <c r="G1482" s="8">
        <f>_xlfn.RANK.EQ(inventory[[#This Row],[Total Cost]],inventory[Total Cost],0)</f>
        <v>1505</v>
      </c>
      <c r="H1482" s="8">
        <f>SUMIFS(inventory['# Units],inventory[Rank],"&lt;="&amp;inventory[[#This Row],['#]])</f>
        <v>40130</v>
      </c>
      <c r="I1482" s="9">
        <f>inventory[[#This Row],[c Units]]/MAX(inventory[c Units])</f>
        <v>0.48714462599237662</v>
      </c>
      <c r="J1482" s="10">
        <f>SUMIFS(inventory[Total Cost],inventory[Rank],"&lt;="&amp;inventory[[#This Row],['#]])</f>
        <v>2581829.8999999971</v>
      </c>
      <c r="K1482" s="9">
        <f>inventory[[#This Row],[c Cost]]/MAX(inventory[c Cost])</f>
        <v>0.97526704132684605</v>
      </c>
      <c r="L1482" s="11" t="str">
        <f>IF(inventory[[#This Row],[c Units %]]&lt;=$O$7,$N$7,IF(inventory[[#This Row],[c Units %]]&lt;=$O$8,$N$8,$N$9))</f>
        <v>C</v>
      </c>
    </row>
    <row r="1483" spans="2:12" x14ac:dyDescent="0.25">
      <c r="B1483" s="1">
        <v>1477</v>
      </c>
      <c r="C1483" t="s">
        <v>1477</v>
      </c>
      <c r="D1483" s="2">
        <v>3.4</v>
      </c>
      <c r="E1483" s="15">
        <v>2</v>
      </c>
      <c r="F1483" s="14">
        <f>inventory[[#This Row],[Unit Cost]]*inventory[[#This Row],['# Units]]</f>
        <v>6.8</v>
      </c>
      <c r="G1483" s="8">
        <f>_xlfn.RANK.EQ(inventory[[#This Row],[Total Cost]],inventory[Total Cost],0)</f>
        <v>3598</v>
      </c>
      <c r="H1483" s="8">
        <f>SUMIFS(inventory['# Units],inventory[Rank],"&lt;="&amp;inventory[[#This Row],['#]])</f>
        <v>40130</v>
      </c>
      <c r="I1483" s="9">
        <f>inventory[[#This Row],[c Units]]/MAX(inventory[c Units])</f>
        <v>0.48714462599237662</v>
      </c>
      <c r="J1483" s="10">
        <f>SUMIFS(inventory[Total Cost],inventory[Rank],"&lt;="&amp;inventory[[#This Row],['#]])</f>
        <v>2581829.8999999971</v>
      </c>
      <c r="K1483" s="9">
        <f>inventory[[#This Row],[c Cost]]/MAX(inventory[c Cost])</f>
        <v>0.97526704132684605</v>
      </c>
      <c r="L1483" s="11" t="str">
        <f>IF(inventory[[#This Row],[c Units %]]&lt;=$O$7,$N$7,IF(inventory[[#This Row],[c Units %]]&lt;=$O$8,$N$8,$N$9))</f>
        <v>C</v>
      </c>
    </row>
    <row r="1484" spans="2:12" x14ac:dyDescent="0.25">
      <c r="B1484" s="1">
        <v>1478</v>
      </c>
      <c r="C1484" t="s">
        <v>1478</v>
      </c>
      <c r="D1484" s="2">
        <v>5.3</v>
      </c>
      <c r="E1484" s="15">
        <v>38</v>
      </c>
      <c r="F1484" s="14">
        <f>inventory[[#This Row],[Unit Cost]]*inventory[[#This Row],['# Units]]</f>
        <v>201.4</v>
      </c>
      <c r="G1484" s="8">
        <f>_xlfn.RANK.EQ(inventory[[#This Row],[Total Cost]],inventory[Total Cost],0)</f>
        <v>1022</v>
      </c>
      <c r="H1484" s="8">
        <f>SUMIFS(inventory['# Units],inventory[Rank],"&lt;="&amp;inventory[[#This Row],['#]])</f>
        <v>40238</v>
      </c>
      <c r="I1484" s="9">
        <f>inventory[[#This Row],[c Units]]/MAX(inventory[c Units])</f>
        <v>0.48845565563621357</v>
      </c>
      <c r="J1484" s="10">
        <f>SUMIFS(inventory[Total Cost],inventory[Rank],"&lt;="&amp;inventory[[#This Row],['#]])</f>
        <v>2582156.2999999975</v>
      </c>
      <c r="K1484" s="9">
        <f>inventory[[#This Row],[c Cost]]/MAX(inventory[c Cost])</f>
        <v>0.975390336499115</v>
      </c>
      <c r="L1484" s="11" t="str">
        <f>IF(inventory[[#This Row],[c Units %]]&lt;=$O$7,$N$7,IF(inventory[[#This Row],[c Units %]]&lt;=$O$8,$N$8,$N$9))</f>
        <v>C</v>
      </c>
    </row>
    <row r="1485" spans="2:12" x14ac:dyDescent="0.25">
      <c r="B1485" s="1">
        <v>1479</v>
      </c>
      <c r="C1485" t="s">
        <v>1479</v>
      </c>
      <c r="D1485" s="2">
        <v>5.0999999999999996</v>
      </c>
      <c r="E1485" s="15">
        <v>64</v>
      </c>
      <c r="F1485" s="14">
        <f>inventory[[#This Row],[Unit Cost]]*inventory[[#This Row],['# Units]]</f>
        <v>326.39999999999998</v>
      </c>
      <c r="G1485" s="8">
        <f>_xlfn.RANK.EQ(inventory[[#This Row],[Total Cost]],inventory[Total Cost],0)</f>
        <v>826</v>
      </c>
      <c r="H1485" s="8">
        <f>SUMIFS(inventory['# Units],inventory[Rank],"&lt;="&amp;inventory[[#This Row],['#]])</f>
        <v>40238</v>
      </c>
      <c r="I1485" s="9">
        <f>inventory[[#This Row],[c Units]]/MAX(inventory[c Units])</f>
        <v>0.48845565563621357</v>
      </c>
      <c r="J1485" s="10">
        <f>SUMIFS(inventory[Total Cost],inventory[Rank],"&lt;="&amp;inventory[[#This Row],['#]])</f>
        <v>2582156.2999999975</v>
      </c>
      <c r="K1485" s="9">
        <f>inventory[[#This Row],[c Cost]]/MAX(inventory[c Cost])</f>
        <v>0.975390336499115</v>
      </c>
      <c r="L1485" s="11" t="str">
        <f>IF(inventory[[#This Row],[c Units %]]&lt;=$O$7,$N$7,IF(inventory[[#This Row],[c Units %]]&lt;=$O$8,$N$8,$N$9))</f>
        <v>C</v>
      </c>
    </row>
    <row r="1486" spans="2:12" x14ac:dyDescent="0.25">
      <c r="B1486" s="1">
        <v>1480</v>
      </c>
      <c r="C1486" t="s">
        <v>1480</v>
      </c>
      <c r="D1486" s="2">
        <v>5.4</v>
      </c>
      <c r="E1486" s="15">
        <v>13</v>
      </c>
      <c r="F1486" s="14">
        <f>inventory[[#This Row],[Unit Cost]]*inventory[[#This Row],['# Units]]</f>
        <v>70.2</v>
      </c>
      <c r="G1486" s="8">
        <f>_xlfn.RANK.EQ(inventory[[#This Row],[Total Cost]],inventory[Total Cost],0)</f>
        <v>1575</v>
      </c>
      <c r="H1486" s="8">
        <f>SUMIFS(inventory['# Units],inventory[Rank],"&lt;="&amp;inventory[[#This Row],['#]])</f>
        <v>40238</v>
      </c>
      <c r="I1486" s="9">
        <f>inventory[[#This Row],[c Units]]/MAX(inventory[c Units])</f>
        <v>0.48845565563621357</v>
      </c>
      <c r="J1486" s="10">
        <f>SUMIFS(inventory[Total Cost],inventory[Rank],"&lt;="&amp;inventory[[#This Row],['#]])</f>
        <v>2582156.2999999975</v>
      </c>
      <c r="K1486" s="9">
        <f>inventory[[#This Row],[c Cost]]/MAX(inventory[c Cost])</f>
        <v>0.975390336499115</v>
      </c>
      <c r="L1486" s="11" t="str">
        <f>IF(inventory[[#This Row],[c Units %]]&lt;=$O$7,$N$7,IF(inventory[[#This Row],[c Units %]]&lt;=$O$8,$N$8,$N$9))</f>
        <v>C</v>
      </c>
    </row>
    <row r="1487" spans="2:12" x14ac:dyDescent="0.25">
      <c r="B1487" s="1">
        <v>1481</v>
      </c>
      <c r="C1487" t="s">
        <v>1481</v>
      </c>
      <c r="D1487" s="2">
        <v>4.9000000000000004</v>
      </c>
      <c r="E1487" s="15">
        <v>2</v>
      </c>
      <c r="F1487" s="14">
        <f>inventory[[#This Row],[Unit Cost]]*inventory[[#This Row],['# Units]]</f>
        <v>9.8000000000000007</v>
      </c>
      <c r="G1487" s="8">
        <f>_xlfn.RANK.EQ(inventory[[#This Row],[Total Cost]],inventory[Total Cost],0)</f>
        <v>3330</v>
      </c>
      <c r="H1487" s="8">
        <f>SUMIFS(inventory['# Units],inventory[Rank],"&lt;="&amp;inventory[[#This Row],['#]])</f>
        <v>40238</v>
      </c>
      <c r="I1487" s="9">
        <f>inventory[[#This Row],[c Units]]/MAX(inventory[c Units])</f>
        <v>0.48845565563621357</v>
      </c>
      <c r="J1487" s="10">
        <f>SUMIFS(inventory[Total Cost],inventory[Rank],"&lt;="&amp;inventory[[#This Row],['#]])</f>
        <v>2582156.2999999975</v>
      </c>
      <c r="K1487" s="9">
        <f>inventory[[#This Row],[c Cost]]/MAX(inventory[c Cost])</f>
        <v>0.975390336499115</v>
      </c>
      <c r="L1487" s="11" t="str">
        <f>IF(inventory[[#This Row],[c Units %]]&lt;=$O$7,$N$7,IF(inventory[[#This Row],[c Units %]]&lt;=$O$8,$N$8,$N$9))</f>
        <v>C</v>
      </c>
    </row>
    <row r="1488" spans="2:12" x14ac:dyDescent="0.25">
      <c r="B1488" s="1">
        <v>1482</v>
      </c>
      <c r="C1488" t="s">
        <v>1482</v>
      </c>
      <c r="D1488" s="2">
        <v>5.0999999999999996</v>
      </c>
      <c r="E1488" s="15">
        <v>9</v>
      </c>
      <c r="F1488" s="14">
        <f>inventory[[#This Row],[Unit Cost]]*inventory[[#This Row],['# Units]]</f>
        <v>45.9</v>
      </c>
      <c r="G1488" s="8">
        <f>_xlfn.RANK.EQ(inventory[[#This Row],[Total Cost]],inventory[Total Cost],0)</f>
        <v>1921</v>
      </c>
      <c r="H1488" s="8">
        <f>SUMIFS(inventory['# Units],inventory[Rank],"&lt;="&amp;inventory[[#This Row],['#]])</f>
        <v>40260</v>
      </c>
      <c r="I1488" s="9">
        <f>inventory[[#This Row],[c Units]]/MAX(inventory[c Units])</f>
        <v>0.48872271723032851</v>
      </c>
      <c r="J1488" s="10">
        <f>SUMIFS(inventory[Total Cost],inventory[Rank],"&lt;="&amp;inventory[[#This Row],['#]])</f>
        <v>2582237.6999999974</v>
      </c>
      <c r="K1488" s="9">
        <f>inventory[[#This Row],[c Cost]]/MAX(inventory[c Cost])</f>
        <v>0.97542108474366973</v>
      </c>
      <c r="L1488" s="11" t="str">
        <f>IF(inventory[[#This Row],[c Units %]]&lt;=$O$7,$N$7,IF(inventory[[#This Row],[c Units %]]&lt;=$O$8,$N$8,$N$9))</f>
        <v>C</v>
      </c>
    </row>
    <row r="1489" spans="2:12" x14ac:dyDescent="0.25">
      <c r="B1489" s="1">
        <v>1483</v>
      </c>
      <c r="C1489" t="s">
        <v>1483</v>
      </c>
      <c r="D1489" s="2">
        <v>4.0999999999999996</v>
      </c>
      <c r="E1489" s="15">
        <v>13</v>
      </c>
      <c r="F1489" s="14">
        <f>inventory[[#This Row],[Unit Cost]]*inventory[[#This Row],['# Units]]</f>
        <v>53.3</v>
      </c>
      <c r="G1489" s="8">
        <f>_xlfn.RANK.EQ(inventory[[#This Row],[Total Cost]],inventory[Total Cost],0)</f>
        <v>1786</v>
      </c>
      <c r="H1489" s="8">
        <f>SUMIFS(inventory['# Units],inventory[Rank],"&lt;="&amp;inventory[[#This Row],['#]])</f>
        <v>40263</v>
      </c>
      <c r="I1489" s="9">
        <f>inventory[[#This Row],[c Units]]/MAX(inventory[c Units])</f>
        <v>0.48875913472043508</v>
      </c>
      <c r="J1489" s="10">
        <f>SUMIFS(inventory[Total Cost],inventory[Rank],"&lt;="&amp;inventory[[#This Row],['#]])</f>
        <v>2582318.9999999972</v>
      </c>
      <c r="K1489" s="9">
        <f>inventory[[#This Row],[c Cost]]/MAX(inventory[c Cost])</f>
        <v>0.97545179521396819</v>
      </c>
      <c r="L1489" s="11" t="str">
        <f>IF(inventory[[#This Row],[c Units %]]&lt;=$O$7,$N$7,IF(inventory[[#This Row],[c Units %]]&lt;=$O$8,$N$8,$N$9))</f>
        <v>C</v>
      </c>
    </row>
    <row r="1490" spans="2:12" x14ac:dyDescent="0.25">
      <c r="B1490" s="1">
        <v>1484</v>
      </c>
      <c r="C1490" t="s">
        <v>1484</v>
      </c>
      <c r="D1490" s="2">
        <v>4</v>
      </c>
      <c r="E1490" s="15">
        <v>29</v>
      </c>
      <c r="F1490" s="14">
        <f>inventory[[#This Row],[Unit Cost]]*inventory[[#This Row],['# Units]]</f>
        <v>116</v>
      </c>
      <c r="G1490" s="8">
        <f>_xlfn.RANK.EQ(inventory[[#This Row],[Total Cost]],inventory[Total Cost],0)</f>
        <v>1267</v>
      </c>
      <c r="H1490" s="8">
        <f>SUMIFS(inventory['# Units],inventory[Rank],"&lt;="&amp;inventory[[#This Row],['#]])</f>
        <v>40371</v>
      </c>
      <c r="I1490" s="9">
        <f>inventory[[#This Row],[c Units]]/MAX(inventory[c Units])</f>
        <v>0.49007016436427203</v>
      </c>
      <c r="J1490" s="10">
        <f>SUMIFS(inventory[Total Cost],inventory[Rank],"&lt;="&amp;inventory[[#This Row],['#]])</f>
        <v>2582480.9999999972</v>
      </c>
      <c r="K1490" s="9">
        <f>inventory[[#This Row],[c Cost]]/MAX(inventory[c Cost])</f>
        <v>0.97551298950902809</v>
      </c>
      <c r="L1490" s="11" t="str">
        <f>IF(inventory[[#This Row],[c Units %]]&lt;=$O$7,$N$7,IF(inventory[[#This Row],[c Units %]]&lt;=$O$8,$N$8,$N$9))</f>
        <v>C</v>
      </c>
    </row>
    <row r="1491" spans="2:12" x14ac:dyDescent="0.25">
      <c r="B1491" s="1">
        <v>1485</v>
      </c>
      <c r="C1491" t="s">
        <v>1485</v>
      </c>
      <c r="D1491" s="2">
        <v>3.8</v>
      </c>
      <c r="E1491" s="15">
        <v>25</v>
      </c>
      <c r="F1491" s="14">
        <f>inventory[[#This Row],[Unit Cost]]*inventory[[#This Row],['# Units]]</f>
        <v>95</v>
      </c>
      <c r="G1491" s="8">
        <f>_xlfn.RANK.EQ(inventory[[#This Row],[Total Cost]],inventory[Total Cost],0)</f>
        <v>1376</v>
      </c>
      <c r="H1491" s="8">
        <f>SUMIFS(inventory['# Units],inventory[Rank],"&lt;="&amp;inventory[[#This Row],['#]])</f>
        <v>40371</v>
      </c>
      <c r="I1491" s="9">
        <f>inventory[[#This Row],[c Units]]/MAX(inventory[c Units])</f>
        <v>0.49007016436427203</v>
      </c>
      <c r="J1491" s="10">
        <f>SUMIFS(inventory[Total Cost],inventory[Rank],"&lt;="&amp;inventory[[#This Row],['#]])</f>
        <v>2582480.9999999972</v>
      </c>
      <c r="K1491" s="9">
        <f>inventory[[#This Row],[c Cost]]/MAX(inventory[c Cost])</f>
        <v>0.97551298950902809</v>
      </c>
      <c r="L1491" s="11" t="str">
        <f>IF(inventory[[#This Row],[c Units %]]&lt;=$O$7,$N$7,IF(inventory[[#This Row],[c Units %]]&lt;=$O$8,$N$8,$N$9))</f>
        <v>C</v>
      </c>
    </row>
    <row r="1492" spans="2:12" x14ac:dyDescent="0.25">
      <c r="B1492" s="1">
        <v>1486</v>
      </c>
      <c r="C1492" t="s">
        <v>1486</v>
      </c>
      <c r="D1492" s="2">
        <v>4.5999999999999996</v>
      </c>
      <c r="E1492" s="15">
        <v>11</v>
      </c>
      <c r="F1492" s="14">
        <f>inventory[[#This Row],[Unit Cost]]*inventory[[#This Row],['# Units]]</f>
        <v>50.599999999999994</v>
      </c>
      <c r="G1492" s="8">
        <f>_xlfn.RANK.EQ(inventory[[#This Row],[Total Cost]],inventory[Total Cost],0)</f>
        <v>1840</v>
      </c>
      <c r="H1492" s="8">
        <f>SUMIFS(inventory['# Units],inventory[Rank],"&lt;="&amp;inventory[[#This Row],['#]])</f>
        <v>40379</v>
      </c>
      <c r="I1492" s="9">
        <f>inventory[[#This Row],[c Units]]/MAX(inventory[c Units])</f>
        <v>0.49016727767122292</v>
      </c>
      <c r="J1492" s="10">
        <f>SUMIFS(inventory[Total Cost],inventory[Rank],"&lt;="&amp;inventory[[#This Row],['#]])</f>
        <v>2582561.799999997</v>
      </c>
      <c r="K1492" s="9">
        <f>inventory[[#This Row],[c Cost]]/MAX(inventory[c Cost])</f>
        <v>0.97554351110804549</v>
      </c>
      <c r="L1492" s="11" t="str">
        <f>IF(inventory[[#This Row],[c Units %]]&lt;=$O$7,$N$7,IF(inventory[[#This Row],[c Units %]]&lt;=$O$8,$N$8,$N$9))</f>
        <v>C</v>
      </c>
    </row>
    <row r="1493" spans="2:12" x14ac:dyDescent="0.25">
      <c r="B1493" s="1">
        <v>1487</v>
      </c>
      <c r="C1493" t="s">
        <v>1487</v>
      </c>
      <c r="D1493" s="2">
        <v>4.8</v>
      </c>
      <c r="E1493" s="15">
        <v>1</v>
      </c>
      <c r="F1493" s="14">
        <f>inventory[[#This Row],[Unit Cost]]*inventory[[#This Row],['# Units]]</f>
        <v>4.8</v>
      </c>
      <c r="G1493" s="8">
        <f>_xlfn.RANK.EQ(inventory[[#This Row],[Total Cost]],inventory[Total Cost],0)</f>
        <v>3814</v>
      </c>
      <c r="H1493" s="8">
        <f>SUMIFS(inventory['# Units],inventory[Rank],"&lt;="&amp;inventory[[#This Row],['#]])</f>
        <v>40494</v>
      </c>
      <c r="I1493" s="9">
        <f>inventory[[#This Row],[c Units]]/MAX(inventory[c Units])</f>
        <v>0.49156328145864187</v>
      </c>
      <c r="J1493" s="10">
        <f>SUMIFS(inventory[Total Cost],inventory[Rank],"&lt;="&amp;inventory[[#This Row],['#]])</f>
        <v>2582642.299999997</v>
      </c>
      <c r="K1493" s="9">
        <f>inventory[[#This Row],[c Cost]]/MAX(inventory[c Cost])</f>
        <v>0.97557391938429439</v>
      </c>
      <c r="L1493" s="11" t="str">
        <f>IF(inventory[[#This Row],[c Units %]]&lt;=$O$7,$N$7,IF(inventory[[#This Row],[c Units %]]&lt;=$O$8,$N$8,$N$9))</f>
        <v>C</v>
      </c>
    </row>
    <row r="1494" spans="2:12" x14ac:dyDescent="0.25">
      <c r="B1494" s="1">
        <v>1488</v>
      </c>
      <c r="C1494" t="s">
        <v>1488</v>
      </c>
      <c r="D1494" s="2">
        <v>5.0999999999999996</v>
      </c>
      <c r="E1494" s="15">
        <v>9</v>
      </c>
      <c r="F1494" s="14">
        <f>inventory[[#This Row],[Unit Cost]]*inventory[[#This Row],['# Units]]</f>
        <v>45.9</v>
      </c>
      <c r="G1494" s="8">
        <f>_xlfn.RANK.EQ(inventory[[#This Row],[Total Cost]],inventory[Total Cost],0)</f>
        <v>1921</v>
      </c>
      <c r="H1494" s="8">
        <f>SUMIFS(inventory['# Units],inventory[Rank],"&lt;="&amp;inventory[[#This Row],['#]])</f>
        <v>40519</v>
      </c>
      <c r="I1494" s="9">
        <f>inventory[[#This Row],[c Units]]/MAX(inventory[c Units])</f>
        <v>0.49186676054286338</v>
      </c>
      <c r="J1494" s="10">
        <f>SUMIFS(inventory[Total Cost],inventory[Rank],"&lt;="&amp;inventory[[#This Row],['#]])</f>
        <v>2582722.299999997</v>
      </c>
      <c r="K1494" s="9">
        <f>inventory[[#This Row],[c Cost]]/MAX(inventory[c Cost])</f>
        <v>0.97560413878926222</v>
      </c>
      <c r="L1494" s="11" t="str">
        <f>IF(inventory[[#This Row],[c Units %]]&lt;=$O$7,$N$7,IF(inventory[[#This Row],[c Units %]]&lt;=$O$8,$N$8,$N$9))</f>
        <v>C</v>
      </c>
    </row>
    <row r="1495" spans="2:12" x14ac:dyDescent="0.25">
      <c r="B1495" s="1">
        <v>1489</v>
      </c>
      <c r="C1495" t="s">
        <v>1489</v>
      </c>
      <c r="D1495" s="2">
        <v>3.6</v>
      </c>
      <c r="E1495" s="15">
        <v>24</v>
      </c>
      <c r="F1495" s="14">
        <f>inventory[[#This Row],[Unit Cost]]*inventory[[#This Row],['# Units]]</f>
        <v>86.4</v>
      </c>
      <c r="G1495" s="8">
        <f>_xlfn.RANK.EQ(inventory[[#This Row],[Total Cost]],inventory[Total Cost],0)</f>
        <v>1438</v>
      </c>
      <c r="H1495" s="8">
        <f>SUMIFS(inventory['# Units],inventory[Rank],"&lt;="&amp;inventory[[#This Row],['#]])</f>
        <v>40673</v>
      </c>
      <c r="I1495" s="9">
        <f>inventory[[#This Row],[c Units]]/MAX(inventory[c Units])</f>
        <v>0.49373619170166794</v>
      </c>
      <c r="J1495" s="10">
        <f>SUMIFS(inventory[Total Cost],inventory[Rank],"&lt;="&amp;inventory[[#This Row],['#]])</f>
        <v>2582881.8999999966</v>
      </c>
      <c r="K1495" s="9">
        <f>inventory[[#This Row],[c Cost]]/MAX(inventory[c Cost])</f>
        <v>0.97566442650217289</v>
      </c>
      <c r="L1495" s="11" t="str">
        <f>IF(inventory[[#This Row],[c Units %]]&lt;=$O$7,$N$7,IF(inventory[[#This Row],[c Units %]]&lt;=$O$8,$N$8,$N$9))</f>
        <v>C</v>
      </c>
    </row>
    <row r="1496" spans="2:12" x14ac:dyDescent="0.25">
      <c r="B1496" s="1">
        <v>1490</v>
      </c>
      <c r="C1496" t="s">
        <v>1490</v>
      </c>
      <c r="D1496" s="2">
        <v>5.3</v>
      </c>
      <c r="E1496" s="15">
        <v>1</v>
      </c>
      <c r="F1496" s="14">
        <f>inventory[[#This Row],[Unit Cost]]*inventory[[#This Row],['# Units]]</f>
        <v>5.3</v>
      </c>
      <c r="G1496" s="8">
        <f>_xlfn.RANK.EQ(inventory[[#This Row],[Total Cost]],inventory[Total Cost],0)</f>
        <v>3754</v>
      </c>
      <c r="H1496" s="8">
        <f>SUMIFS(inventory['# Units],inventory[Rank],"&lt;="&amp;inventory[[#This Row],['#]])</f>
        <v>40673</v>
      </c>
      <c r="I1496" s="9">
        <f>inventory[[#This Row],[c Units]]/MAX(inventory[c Units])</f>
        <v>0.49373619170166794</v>
      </c>
      <c r="J1496" s="10">
        <f>SUMIFS(inventory[Total Cost],inventory[Rank],"&lt;="&amp;inventory[[#This Row],['#]])</f>
        <v>2582881.8999999966</v>
      </c>
      <c r="K1496" s="9">
        <f>inventory[[#This Row],[c Cost]]/MAX(inventory[c Cost])</f>
        <v>0.97566442650217289</v>
      </c>
      <c r="L1496" s="11" t="str">
        <f>IF(inventory[[#This Row],[c Units %]]&lt;=$O$7,$N$7,IF(inventory[[#This Row],[c Units %]]&lt;=$O$8,$N$8,$N$9))</f>
        <v>C</v>
      </c>
    </row>
    <row r="1497" spans="2:12" x14ac:dyDescent="0.25">
      <c r="B1497" s="1">
        <v>1491</v>
      </c>
      <c r="C1497" t="s">
        <v>1491</v>
      </c>
      <c r="D1497" s="2">
        <v>5.2</v>
      </c>
      <c r="E1497" s="15">
        <v>31</v>
      </c>
      <c r="F1497" s="14">
        <f>inventory[[#This Row],[Unit Cost]]*inventory[[#This Row],['# Units]]</f>
        <v>161.20000000000002</v>
      </c>
      <c r="G1497" s="8">
        <f>_xlfn.RANK.EQ(inventory[[#This Row],[Total Cost]],inventory[Total Cost],0)</f>
        <v>1107</v>
      </c>
      <c r="H1497" s="8">
        <f>SUMIFS(inventory['# Units],inventory[Rank],"&lt;="&amp;inventory[[#This Row],['#]])</f>
        <v>40720</v>
      </c>
      <c r="I1497" s="9">
        <f>inventory[[#This Row],[c Units]]/MAX(inventory[c Units])</f>
        <v>0.49430673238000439</v>
      </c>
      <c r="J1497" s="10">
        <f>SUMIFS(inventory[Total Cost],inventory[Rank],"&lt;="&amp;inventory[[#This Row],['#]])</f>
        <v>2583040.299999997</v>
      </c>
      <c r="K1497" s="9">
        <f>inventory[[#This Row],[c Cost]]/MAX(inventory[c Cost])</f>
        <v>0.97572426092400932</v>
      </c>
      <c r="L1497" s="11" t="str">
        <f>IF(inventory[[#This Row],[c Units %]]&lt;=$O$7,$N$7,IF(inventory[[#This Row],[c Units %]]&lt;=$O$8,$N$8,$N$9))</f>
        <v>C</v>
      </c>
    </row>
    <row r="1498" spans="2:12" x14ac:dyDescent="0.25">
      <c r="B1498" s="1">
        <v>1492</v>
      </c>
      <c r="C1498" t="s">
        <v>1492</v>
      </c>
      <c r="D1498" s="2">
        <v>5</v>
      </c>
      <c r="E1498" s="15">
        <v>17</v>
      </c>
      <c r="F1498" s="14">
        <f>inventory[[#This Row],[Unit Cost]]*inventory[[#This Row],['# Units]]</f>
        <v>85</v>
      </c>
      <c r="G1498" s="8">
        <f>_xlfn.RANK.EQ(inventory[[#This Row],[Total Cost]],inventory[Total Cost],0)</f>
        <v>1447</v>
      </c>
      <c r="H1498" s="8">
        <f>SUMIFS(inventory['# Units],inventory[Rank],"&lt;="&amp;inventory[[#This Row],['#]])</f>
        <v>40720</v>
      </c>
      <c r="I1498" s="9">
        <f>inventory[[#This Row],[c Units]]/MAX(inventory[c Units])</f>
        <v>0.49430673238000439</v>
      </c>
      <c r="J1498" s="10">
        <f>SUMIFS(inventory[Total Cost],inventory[Rank],"&lt;="&amp;inventory[[#This Row],['#]])</f>
        <v>2583040.299999997</v>
      </c>
      <c r="K1498" s="9">
        <f>inventory[[#This Row],[c Cost]]/MAX(inventory[c Cost])</f>
        <v>0.97572426092400932</v>
      </c>
      <c r="L1498" s="11" t="str">
        <f>IF(inventory[[#This Row],[c Units %]]&lt;=$O$7,$N$7,IF(inventory[[#This Row],[c Units %]]&lt;=$O$8,$N$8,$N$9))</f>
        <v>C</v>
      </c>
    </row>
    <row r="1499" spans="2:12" x14ac:dyDescent="0.25">
      <c r="B1499" s="1">
        <v>1493</v>
      </c>
      <c r="C1499" t="s">
        <v>1493</v>
      </c>
      <c r="D1499" s="2">
        <v>4.9000000000000004</v>
      </c>
      <c r="E1499" s="15">
        <v>19</v>
      </c>
      <c r="F1499" s="14">
        <f>inventory[[#This Row],[Unit Cost]]*inventory[[#This Row],['# Units]]</f>
        <v>93.100000000000009</v>
      </c>
      <c r="G1499" s="8">
        <f>_xlfn.RANK.EQ(inventory[[#This Row],[Total Cost]],inventory[Total Cost],0)</f>
        <v>1388</v>
      </c>
      <c r="H1499" s="8">
        <f>SUMIFS(inventory['# Units],inventory[Rank],"&lt;="&amp;inventory[[#This Row],['#]])</f>
        <v>40744</v>
      </c>
      <c r="I1499" s="9">
        <f>inventory[[#This Row],[c Units]]/MAX(inventory[c Units])</f>
        <v>0.49459807230085701</v>
      </c>
      <c r="J1499" s="10">
        <f>SUMIFS(inventory[Total Cost],inventory[Rank],"&lt;="&amp;inventory[[#This Row],['#]])</f>
        <v>2583198.6999999974</v>
      </c>
      <c r="K1499" s="9">
        <f>inventory[[#This Row],[c Cost]]/MAX(inventory[c Cost])</f>
        <v>0.97578409534584576</v>
      </c>
      <c r="L1499" s="11" t="str">
        <f>IF(inventory[[#This Row],[c Units %]]&lt;=$O$7,$N$7,IF(inventory[[#This Row],[c Units %]]&lt;=$O$8,$N$8,$N$9))</f>
        <v>C</v>
      </c>
    </row>
    <row r="1500" spans="2:12" x14ac:dyDescent="0.25">
      <c r="B1500" s="1">
        <v>1494</v>
      </c>
      <c r="C1500" t="s">
        <v>1494</v>
      </c>
      <c r="D1500" s="2">
        <v>4</v>
      </c>
      <c r="E1500" s="15">
        <v>8</v>
      </c>
      <c r="F1500" s="14">
        <f>inventory[[#This Row],[Unit Cost]]*inventory[[#This Row],['# Units]]</f>
        <v>32</v>
      </c>
      <c r="G1500" s="8">
        <f>_xlfn.RANK.EQ(inventory[[#This Row],[Total Cost]],inventory[Total Cost],0)</f>
        <v>2239</v>
      </c>
      <c r="H1500" s="8">
        <f>SUMIFS(inventory['# Units],inventory[Rank],"&lt;="&amp;inventory[[#This Row],['#]])</f>
        <v>40744</v>
      </c>
      <c r="I1500" s="9">
        <f>inventory[[#This Row],[c Units]]/MAX(inventory[c Units])</f>
        <v>0.49459807230085701</v>
      </c>
      <c r="J1500" s="10">
        <f>SUMIFS(inventory[Total Cost],inventory[Rank],"&lt;="&amp;inventory[[#This Row],['#]])</f>
        <v>2583198.6999999974</v>
      </c>
      <c r="K1500" s="9">
        <f>inventory[[#This Row],[c Cost]]/MAX(inventory[c Cost])</f>
        <v>0.97578409534584576</v>
      </c>
      <c r="L1500" s="11" t="str">
        <f>IF(inventory[[#This Row],[c Units %]]&lt;=$O$7,$N$7,IF(inventory[[#This Row],[c Units %]]&lt;=$O$8,$N$8,$N$9))</f>
        <v>C</v>
      </c>
    </row>
    <row r="1501" spans="2:12" x14ac:dyDescent="0.25">
      <c r="B1501" s="1">
        <v>1495</v>
      </c>
      <c r="C1501" t="s">
        <v>1495</v>
      </c>
      <c r="D1501" s="2">
        <v>3.8</v>
      </c>
      <c r="E1501" s="15">
        <v>22</v>
      </c>
      <c r="F1501" s="14">
        <f>inventory[[#This Row],[Unit Cost]]*inventory[[#This Row],['# Units]]</f>
        <v>83.6</v>
      </c>
      <c r="G1501" s="8">
        <f>_xlfn.RANK.EQ(inventory[[#This Row],[Total Cost]],inventory[Total Cost],0)</f>
        <v>1462</v>
      </c>
      <c r="H1501" s="8">
        <f>SUMIFS(inventory['# Units],inventory[Rank],"&lt;="&amp;inventory[[#This Row],['#]])</f>
        <v>40793</v>
      </c>
      <c r="I1501" s="9">
        <f>inventory[[#This Row],[c Units]]/MAX(inventory[c Units])</f>
        <v>0.49519289130593119</v>
      </c>
      <c r="J1501" s="10">
        <f>SUMIFS(inventory[Total Cost],inventory[Rank],"&lt;="&amp;inventory[[#This Row],['#]])</f>
        <v>2583277.0999999973</v>
      </c>
      <c r="K1501" s="9">
        <f>inventory[[#This Row],[c Cost]]/MAX(inventory[c Cost])</f>
        <v>0.97581371036271414</v>
      </c>
      <c r="L1501" s="11" t="str">
        <f>IF(inventory[[#This Row],[c Units %]]&lt;=$O$7,$N$7,IF(inventory[[#This Row],[c Units %]]&lt;=$O$8,$N$8,$N$9))</f>
        <v>C</v>
      </c>
    </row>
    <row r="1502" spans="2:12" x14ac:dyDescent="0.25">
      <c r="B1502" s="1">
        <v>1496</v>
      </c>
      <c r="C1502" t="s">
        <v>1496</v>
      </c>
      <c r="D1502" s="2">
        <v>3.2</v>
      </c>
      <c r="E1502" s="15">
        <v>19</v>
      </c>
      <c r="F1502" s="14">
        <f>inventory[[#This Row],[Unit Cost]]*inventory[[#This Row],['# Units]]</f>
        <v>60.800000000000004</v>
      </c>
      <c r="G1502" s="8">
        <f>_xlfn.RANK.EQ(inventory[[#This Row],[Total Cost]],inventory[Total Cost],0)</f>
        <v>1673</v>
      </c>
      <c r="H1502" s="8">
        <f>SUMIFS(inventory['# Units],inventory[Rank],"&lt;="&amp;inventory[[#This Row],['#]])</f>
        <v>40807</v>
      </c>
      <c r="I1502" s="9">
        <f>inventory[[#This Row],[c Units]]/MAX(inventory[c Units])</f>
        <v>0.49536283959309524</v>
      </c>
      <c r="J1502" s="10">
        <f>SUMIFS(inventory[Total Cost],inventory[Rank],"&lt;="&amp;inventory[[#This Row],['#]])</f>
        <v>2583355.4999999972</v>
      </c>
      <c r="K1502" s="9">
        <f>inventory[[#This Row],[c Cost]]/MAX(inventory[c Cost])</f>
        <v>0.97584332537958263</v>
      </c>
      <c r="L1502" s="11" t="str">
        <f>IF(inventory[[#This Row],[c Units %]]&lt;=$O$7,$N$7,IF(inventory[[#This Row],[c Units %]]&lt;=$O$8,$N$8,$N$9))</f>
        <v>C</v>
      </c>
    </row>
    <row r="1503" spans="2:12" x14ac:dyDescent="0.25">
      <c r="B1503" s="1">
        <v>1497</v>
      </c>
      <c r="C1503" t="s">
        <v>1497</v>
      </c>
      <c r="D1503" s="2">
        <v>4.5</v>
      </c>
      <c r="E1503" s="15">
        <v>17</v>
      </c>
      <c r="F1503" s="14">
        <f>inventory[[#This Row],[Unit Cost]]*inventory[[#This Row],['# Units]]</f>
        <v>76.5</v>
      </c>
      <c r="G1503" s="8">
        <f>_xlfn.RANK.EQ(inventory[[#This Row],[Total Cost]],inventory[Total Cost],0)</f>
        <v>1517</v>
      </c>
      <c r="H1503" s="8">
        <f>SUMIFS(inventory['# Units],inventory[Rank],"&lt;="&amp;inventory[[#This Row],['#]])</f>
        <v>40899</v>
      </c>
      <c r="I1503" s="9">
        <f>inventory[[#This Row],[c Units]]/MAX(inventory[c Units])</f>
        <v>0.4964796426230304</v>
      </c>
      <c r="J1503" s="10">
        <f>SUMIFS(inventory[Total Cost],inventory[Rank],"&lt;="&amp;inventory[[#This Row],['#]])</f>
        <v>2583590.0999999978</v>
      </c>
      <c r="K1503" s="9">
        <f>inventory[[#This Row],[c Cost]]/MAX(inventory[c Cost])</f>
        <v>0.97593194378465098</v>
      </c>
      <c r="L1503" s="11" t="str">
        <f>IF(inventory[[#This Row],[c Units %]]&lt;=$O$7,$N$7,IF(inventory[[#This Row],[c Units %]]&lt;=$O$8,$N$8,$N$9))</f>
        <v>C</v>
      </c>
    </row>
    <row r="1504" spans="2:12" x14ac:dyDescent="0.25">
      <c r="B1504" s="1">
        <v>1498</v>
      </c>
      <c r="C1504" t="s">
        <v>1498</v>
      </c>
      <c r="D1504" s="2">
        <v>2.7</v>
      </c>
      <c r="E1504" s="15">
        <v>27</v>
      </c>
      <c r="F1504" s="14">
        <f>inventory[[#This Row],[Unit Cost]]*inventory[[#This Row],['# Units]]</f>
        <v>72.900000000000006</v>
      </c>
      <c r="G1504" s="8">
        <f>_xlfn.RANK.EQ(inventory[[#This Row],[Total Cost]],inventory[Total Cost],0)</f>
        <v>1542</v>
      </c>
      <c r="H1504" s="8">
        <f>SUMIFS(inventory['# Units],inventory[Rank],"&lt;="&amp;inventory[[#This Row],['#]])</f>
        <v>40899</v>
      </c>
      <c r="I1504" s="9">
        <f>inventory[[#This Row],[c Units]]/MAX(inventory[c Units])</f>
        <v>0.4964796426230304</v>
      </c>
      <c r="J1504" s="10">
        <f>SUMIFS(inventory[Total Cost],inventory[Rank],"&lt;="&amp;inventory[[#This Row],['#]])</f>
        <v>2583590.0999999978</v>
      </c>
      <c r="K1504" s="9">
        <f>inventory[[#This Row],[c Cost]]/MAX(inventory[c Cost])</f>
        <v>0.97593194378465098</v>
      </c>
      <c r="L1504" s="11" t="str">
        <f>IF(inventory[[#This Row],[c Units %]]&lt;=$O$7,$N$7,IF(inventory[[#This Row],[c Units %]]&lt;=$O$8,$N$8,$N$9))</f>
        <v>C</v>
      </c>
    </row>
    <row r="1505" spans="2:12" x14ac:dyDescent="0.25">
      <c r="B1505" s="1">
        <v>1499</v>
      </c>
      <c r="C1505" t="s">
        <v>1499</v>
      </c>
      <c r="D1505" s="2">
        <v>5</v>
      </c>
      <c r="E1505" s="15">
        <v>17</v>
      </c>
      <c r="F1505" s="14">
        <f>inventory[[#This Row],[Unit Cost]]*inventory[[#This Row],['# Units]]</f>
        <v>85</v>
      </c>
      <c r="G1505" s="8">
        <f>_xlfn.RANK.EQ(inventory[[#This Row],[Total Cost]],inventory[Total Cost],0)</f>
        <v>1447</v>
      </c>
      <c r="H1505" s="8">
        <f>SUMIFS(inventory['# Units],inventory[Rank],"&lt;="&amp;inventory[[#This Row],['#]])</f>
        <v>40899</v>
      </c>
      <c r="I1505" s="9">
        <f>inventory[[#This Row],[c Units]]/MAX(inventory[c Units])</f>
        <v>0.4964796426230304</v>
      </c>
      <c r="J1505" s="10">
        <f>SUMIFS(inventory[Total Cost],inventory[Rank],"&lt;="&amp;inventory[[#This Row],['#]])</f>
        <v>2583590.0999999978</v>
      </c>
      <c r="K1505" s="9">
        <f>inventory[[#This Row],[c Cost]]/MAX(inventory[c Cost])</f>
        <v>0.97593194378465098</v>
      </c>
      <c r="L1505" s="11" t="str">
        <f>IF(inventory[[#This Row],[c Units %]]&lt;=$O$7,$N$7,IF(inventory[[#This Row],[c Units %]]&lt;=$O$8,$N$8,$N$9))</f>
        <v>C</v>
      </c>
    </row>
    <row r="1506" spans="2:12" x14ac:dyDescent="0.25">
      <c r="B1506" s="1">
        <v>1500</v>
      </c>
      <c r="C1506" t="s">
        <v>1500</v>
      </c>
      <c r="D1506" s="2">
        <v>5</v>
      </c>
      <c r="E1506" s="15">
        <v>2</v>
      </c>
      <c r="F1506" s="14">
        <f>inventory[[#This Row],[Unit Cost]]*inventory[[#This Row],['# Units]]</f>
        <v>10</v>
      </c>
      <c r="G1506" s="8">
        <f>_xlfn.RANK.EQ(inventory[[#This Row],[Total Cost]],inventory[Total Cost],0)</f>
        <v>3300</v>
      </c>
      <c r="H1506" s="8">
        <f>SUMIFS(inventory['# Units],inventory[Rank],"&lt;="&amp;inventory[[#This Row],['#]])</f>
        <v>41027</v>
      </c>
      <c r="I1506" s="9">
        <f>inventory[[#This Row],[c Units]]/MAX(inventory[c Units])</f>
        <v>0.49803345553424461</v>
      </c>
      <c r="J1506" s="10">
        <f>SUMIFS(inventory[Total Cost],inventory[Rank],"&lt;="&amp;inventory[[#This Row],['#]])</f>
        <v>2583980.0999999978</v>
      </c>
      <c r="K1506" s="9">
        <f>inventory[[#This Row],[c Cost]]/MAX(inventory[c Cost])</f>
        <v>0.97607926338386919</v>
      </c>
      <c r="L1506" s="11" t="str">
        <f>IF(inventory[[#This Row],[c Units %]]&lt;=$O$7,$N$7,IF(inventory[[#This Row],[c Units %]]&lt;=$O$8,$N$8,$N$9))</f>
        <v>C</v>
      </c>
    </row>
    <row r="1507" spans="2:12" x14ac:dyDescent="0.25">
      <c r="B1507" s="1">
        <v>1501</v>
      </c>
      <c r="C1507" t="s">
        <v>1501</v>
      </c>
      <c r="D1507" s="2">
        <v>1.8</v>
      </c>
      <c r="E1507" s="15">
        <v>24</v>
      </c>
      <c r="F1507" s="14">
        <f>inventory[[#This Row],[Unit Cost]]*inventory[[#This Row],['# Units]]</f>
        <v>43.2</v>
      </c>
      <c r="G1507" s="8">
        <f>_xlfn.RANK.EQ(inventory[[#This Row],[Total Cost]],inventory[Total Cost],0)</f>
        <v>1976</v>
      </c>
      <c r="H1507" s="8">
        <f>SUMIFS(inventory['# Units],inventory[Rank],"&lt;="&amp;inventory[[#This Row],['#]])</f>
        <v>41027</v>
      </c>
      <c r="I1507" s="9">
        <f>inventory[[#This Row],[c Units]]/MAX(inventory[c Units])</f>
        <v>0.49803345553424461</v>
      </c>
      <c r="J1507" s="10">
        <f>SUMIFS(inventory[Total Cost],inventory[Rank],"&lt;="&amp;inventory[[#This Row],['#]])</f>
        <v>2583980.0999999978</v>
      </c>
      <c r="K1507" s="9">
        <f>inventory[[#This Row],[c Cost]]/MAX(inventory[c Cost])</f>
        <v>0.97607926338386919</v>
      </c>
      <c r="L1507" s="11" t="str">
        <f>IF(inventory[[#This Row],[c Units %]]&lt;=$O$7,$N$7,IF(inventory[[#This Row],[c Units %]]&lt;=$O$8,$N$8,$N$9))</f>
        <v>C</v>
      </c>
    </row>
    <row r="1508" spans="2:12" x14ac:dyDescent="0.25">
      <c r="B1508" s="1">
        <v>1502</v>
      </c>
      <c r="C1508" t="s">
        <v>1502</v>
      </c>
      <c r="D1508" s="2">
        <v>4.7</v>
      </c>
      <c r="E1508" s="15">
        <v>10</v>
      </c>
      <c r="F1508" s="14">
        <f>inventory[[#This Row],[Unit Cost]]*inventory[[#This Row],['# Units]]</f>
        <v>47</v>
      </c>
      <c r="G1508" s="8">
        <f>_xlfn.RANK.EQ(inventory[[#This Row],[Total Cost]],inventory[Total Cost],0)</f>
        <v>1895</v>
      </c>
      <c r="H1508" s="8">
        <f>SUMIFS(inventory['# Units],inventory[Rank],"&lt;="&amp;inventory[[#This Row],['#]])</f>
        <v>41027</v>
      </c>
      <c r="I1508" s="9">
        <f>inventory[[#This Row],[c Units]]/MAX(inventory[c Units])</f>
        <v>0.49803345553424461</v>
      </c>
      <c r="J1508" s="10">
        <f>SUMIFS(inventory[Total Cost],inventory[Rank],"&lt;="&amp;inventory[[#This Row],['#]])</f>
        <v>2583980.0999999978</v>
      </c>
      <c r="K1508" s="9">
        <f>inventory[[#This Row],[c Cost]]/MAX(inventory[c Cost])</f>
        <v>0.97607926338386919</v>
      </c>
      <c r="L1508" s="11" t="str">
        <f>IF(inventory[[#This Row],[c Units %]]&lt;=$O$7,$N$7,IF(inventory[[#This Row],[c Units %]]&lt;=$O$8,$N$8,$N$9))</f>
        <v>C</v>
      </c>
    </row>
    <row r="1509" spans="2:12" x14ac:dyDescent="0.25">
      <c r="B1509" s="1">
        <v>1503</v>
      </c>
      <c r="C1509" t="s">
        <v>1503</v>
      </c>
      <c r="D1509" s="2">
        <v>4.7</v>
      </c>
      <c r="E1509" s="15">
        <v>56</v>
      </c>
      <c r="F1509" s="14">
        <f>inventory[[#This Row],[Unit Cost]]*inventory[[#This Row],['# Units]]</f>
        <v>263.2</v>
      </c>
      <c r="G1509" s="8">
        <f>_xlfn.RANK.EQ(inventory[[#This Row],[Total Cost]],inventory[Total Cost],0)</f>
        <v>914</v>
      </c>
      <c r="H1509" s="8">
        <f>SUMIFS(inventory['# Units],inventory[Rank],"&lt;="&amp;inventory[[#This Row],['#]])</f>
        <v>41027</v>
      </c>
      <c r="I1509" s="9">
        <f>inventory[[#This Row],[c Units]]/MAX(inventory[c Units])</f>
        <v>0.49803345553424461</v>
      </c>
      <c r="J1509" s="10">
        <f>SUMIFS(inventory[Total Cost],inventory[Rank],"&lt;="&amp;inventory[[#This Row],['#]])</f>
        <v>2583980.0999999978</v>
      </c>
      <c r="K1509" s="9">
        <f>inventory[[#This Row],[c Cost]]/MAX(inventory[c Cost])</f>
        <v>0.97607926338386919</v>
      </c>
      <c r="L1509" s="11" t="str">
        <f>IF(inventory[[#This Row],[c Units %]]&lt;=$O$7,$N$7,IF(inventory[[#This Row],[c Units %]]&lt;=$O$8,$N$8,$N$9))</f>
        <v>C</v>
      </c>
    </row>
    <row r="1510" spans="2:12" x14ac:dyDescent="0.25">
      <c r="B1510" s="1">
        <v>1504</v>
      </c>
      <c r="C1510" t="s">
        <v>1504</v>
      </c>
      <c r="D1510" s="2">
        <v>4.5999999999999996</v>
      </c>
      <c r="E1510" s="15">
        <v>43</v>
      </c>
      <c r="F1510" s="14">
        <f>inventory[[#This Row],[Unit Cost]]*inventory[[#This Row],['# Units]]</f>
        <v>197.79999999999998</v>
      </c>
      <c r="G1510" s="8">
        <f>_xlfn.RANK.EQ(inventory[[#This Row],[Total Cost]],inventory[Total Cost],0)</f>
        <v>1031</v>
      </c>
      <c r="H1510" s="8">
        <f>SUMIFS(inventory['# Units],inventory[Rank],"&lt;="&amp;inventory[[#This Row],['#]])</f>
        <v>41027</v>
      </c>
      <c r="I1510" s="9">
        <f>inventory[[#This Row],[c Units]]/MAX(inventory[c Units])</f>
        <v>0.49803345553424461</v>
      </c>
      <c r="J1510" s="10">
        <f>SUMIFS(inventory[Total Cost],inventory[Rank],"&lt;="&amp;inventory[[#This Row],['#]])</f>
        <v>2583980.0999999978</v>
      </c>
      <c r="K1510" s="9">
        <f>inventory[[#This Row],[c Cost]]/MAX(inventory[c Cost])</f>
        <v>0.97607926338386919</v>
      </c>
      <c r="L1510" s="11" t="str">
        <f>IF(inventory[[#This Row],[c Units %]]&lt;=$O$7,$N$7,IF(inventory[[#This Row],[c Units %]]&lt;=$O$8,$N$8,$N$9))</f>
        <v>C</v>
      </c>
    </row>
    <row r="1511" spans="2:12" x14ac:dyDescent="0.25">
      <c r="B1511" s="1">
        <v>1505</v>
      </c>
      <c r="C1511" t="s">
        <v>1505</v>
      </c>
      <c r="D1511" s="2">
        <v>5.2</v>
      </c>
      <c r="E1511" s="15">
        <v>8</v>
      </c>
      <c r="F1511" s="14">
        <f>inventory[[#This Row],[Unit Cost]]*inventory[[#This Row],['# Units]]</f>
        <v>41.6</v>
      </c>
      <c r="G1511" s="8">
        <f>_xlfn.RANK.EQ(inventory[[#This Row],[Total Cost]],inventory[Total Cost],0)</f>
        <v>2015</v>
      </c>
      <c r="H1511" s="8">
        <f>SUMIFS(inventory['# Units],inventory[Rank],"&lt;="&amp;inventory[[#This Row],['#]])</f>
        <v>41046</v>
      </c>
      <c r="I1511" s="9">
        <f>inventory[[#This Row],[c Units]]/MAX(inventory[c Units])</f>
        <v>0.49826409963825291</v>
      </c>
      <c r="J1511" s="10">
        <f>SUMIFS(inventory[Total Cost],inventory[Rank],"&lt;="&amp;inventory[[#This Row],['#]])</f>
        <v>2584057.9999999977</v>
      </c>
      <c r="K1511" s="9">
        <f>inventory[[#This Row],[c Cost]]/MAX(inventory[c Cost])</f>
        <v>0.97610868952945651</v>
      </c>
      <c r="L1511" s="11" t="str">
        <f>IF(inventory[[#This Row],[c Units %]]&lt;=$O$7,$N$7,IF(inventory[[#This Row],[c Units %]]&lt;=$O$8,$N$8,$N$9))</f>
        <v>C</v>
      </c>
    </row>
    <row r="1512" spans="2:12" x14ac:dyDescent="0.25">
      <c r="B1512" s="1">
        <v>1506</v>
      </c>
      <c r="C1512" t="s">
        <v>1506</v>
      </c>
      <c r="D1512" s="2">
        <v>5</v>
      </c>
      <c r="E1512" s="15">
        <v>35</v>
      </c>
      <c r="F1512" s="14">
        <f>inventory[[#This Row],[Unit Cost]]*inventory[[#This Row],['# Units]]</f>
        <v>175</v>
      </c>
      <c r="G1512" s="8">
        <f>_xlfn.RANK.EQ(inventory[[#This Row],[Total Cost]],inventory[Total Cost],0)</f>
        <v>1076</v>
      </c>
      <c r="H1512" s="8">
        <f>SUMIFS(inventory['# Units],inventory[Rank],"&lt;="&amp;inventory[[#This Row],['#]])</f>
        <v>41067</v>
      </c>
      <c r="I1512" s="9">
        <f>inventory[[#This Row],[c Units]]/MAX(inventory[c Units])</f>
        <v>0.49851902206899901</v>
      </c>
      <c r="J1512" s="10">
        <f>SUMIFS(inventory[Total Cost],inventory[Rank],"&lt;="&amp;inventory[[#This Row],['#]])</f>
        <v>2584135.6999999979</v>
      </c>
      <c r="K1512" s="9">
        <f>inventory[[#This Row],[c Cost]]/MAX(inventory[c Cost])</f>
        <v>0.9761380401265316</v>
      </c>
      <c r="L1512" s="11" t="str">
        <f>IF(inventory[[#This Row],[c Units %]]&lt;=$O$7,$N$7,IF(inventory[[#This Row],[c Units %]]&lt;=$O$8,$N$8,$N$9))</f>
        <v>C</v>
      </c>
    </row>
    <row r="1513" spans="2:12" x14ac:dyDescent="0.25">
      <c r="B1513" s="1">
        <v>1507</v>
      </c>
      <c r="C1513" t="s">
        <v>1507</v>
      </c>
      <c r="D1513" s="2">
        <v>4.8</v>
      </c>
      <c r="E1513" s="15">
        <v>11</v>
      </c>
      <c r="F1513" s="14">
        <f>inventory[[#This Row],[Unit Cost]]*inventory[[#This Row],['# Units]]</f>
        <v>52.8</v>
      </c>
      <c r="G1513" s="8">
        <f>_xlfn.RANK.EQ(inventory[[#This Row],[Total Cost]],inventory[Total Cost],0)</f>
        <v>1795</v>
      </c>
      <c r="H1513" s="8">
        <f>SUMIFS(inventory['# Units],inventory[Rank],"&lt;="&amp;inventory[[#This Row],['#]])</f>
        <v>41098</v>
      </c>
      <c r="I1513" s="9">
        <f>inventory[[#This Row],[c Units]]/MAX(inventory[c Units])</f>
        <v>0.49889533613343368</v>
      </c>
      <c r="J1513" s="10">
        <f>SUMIFS(inventory[Total Cost],inventory[Rank],"&lt;="&amp;inventory[[#This Row],['#]])</f>
        <v>2584213.1999999979</v>
      </c>
      <c r="K1513" s="9">
        <f>inventory[[#This Row],[c Cost]]/MAX(inventory[c Cost])</f>
        <v>0.97616731517509425</v>
      </c>
      <c r="L1513" s="11" t="str">
        <f>IF(inventory[[#This Row],[c Units %]]&lt;=$O$7,$N$7,IF(inventory[[#This Row],[c Units %]]&lt;=$O$8,$N$8,$N$9))</f>
        <v>C</v>
      </c>
    </row>
    <row r="1514" spans="2:12" x14ac:dyDescent="0.25">
      <c r="B1514" s="1">
        <v>1508</v>
      </c>
      <c r="C1514" t="s">
        <v>1508</v>
      </c>
      <c r="D1514" s="2">
        <v>4.8</v>
      </c>
      <c r="E1514" s="15">
        <v>11</v>
      </c>
      <c r="F1514" s="14">
        <f>inventory[[#This Row],[Unit Cost]]*inventory[[#This Row],['# Units]]</f>
        <v>52.8</v>
      </c>
      <c r="G1514" s="8">
        <f>_xlfn.RANK.EQ(inventory[[#This Row],[Total Cost]],inventory[Total Cost],0)</f>
        <v>1795</v>
      </c>
      <c r="H1514" s="8">
        <f>SUMIFS(inventory['# Units],inventory[Rank],"&lt;="&amp;inventory[[#This Row],['#]])</f>
        <v>41107</v>
      </c>
      <c r="I1514" s="9">
        <f>inventory[[#This Row],[c Units]]/MAX(inventory[c Units])</f>
        <v>0.49900458860375341</v>
      </c>
      <c r="J1514" s="10">
        <f>SUMIFS(inventory[Total Cost],inventory[Rank],"&lt;="&amp;inventory[[#This Row],['#]])</f>
        <v>2584290.5999999978</v>
      </c>
      <c r="K1514" s="9">
        <f>inventory[[#This Row],[c Cost]]/MAX(inventory[c Cost])</f>
        <v>0.97619655244940051</v>
      </c>
      <c r="L1514" s="11" t="str">
        <f>IF(inventory[[#This Row],[c Units %]]&lt;=$O$7,$N$7,IF(inventory[[#This Row],[c Units %]]&lt;=$O$8,$N$8,$N$9))</f>
        <v>C</v>
      </c>
    </row>
    <row r="1515" spans="2:12" x14ac:dyDescent="0.25">
      <c r="B1515" s="1">
        <v>1509</v>
      </c>
      <c r="C1515" t="s">
        <v>1509</v>
      </c>
      <c r="D1515" s="2">
        <v>5.0999999999999996</v>
      </c>
      <c r="E1515" s="15">
        <v>6</v>
      </c>
      <c r="F1515" s="14">
        <f>inventory[[#This Row],[Unit Cost]]*inventory[[#This Row],['# Units]]</f>
        <v>30.599999999999998</v>
      </c>
      <c r="G1515" s="8">
        <f>_xlfn.RANK.EQ(inventory[[#This Row],[Total Cost]],inventory[Total Cost],0)</f>
        <v>2279</v>
      </c>
      <c r="H1515" s="8">
        <f>SUMIFS(inventory['# Units],inventory[Rank],"&lt;="&amp;inventory[[#This Row],['#]])</f>
        <v>41139</v>
      </c>
      <c r="I1515" s="9">
        <f>inventory[[#This Row],[c Units]]/MAX(inventory[c Units])</f>
        <v>0.49939304183155697</v>
      </c>
      <c r="J1515" s="10">
        <f>SUMIFS(inventory[Total Cost],inventory[Rank],"&lt;="&amp;inventory[[#This Row],['#]])</f>
        <v>2584521.5999999978</v>
      </c>
      <c r="K1515" s="9">
        <f>inventory[[#This Row],[c Cost]]/MAX(inventory[c Cost])</f>
        <v>0.97628381098124517</v>
      </c>
      <c r="L1515" s="11" t="str">
        <f>IF(inventory[[#This Row],[c Units %]]&lt;=$O$7,$N$7,IF(inventory[[#This Row],[c Units %]]&lt;=$O$8,$N$8,$N$9))</f>
        <v>C</v>
      </c>
    </row>
    <row r="1516" spans="2:12" x14ac:dyDescent="0.25">
      <c r="B1516" s="1">
        <v>1510</v>
      </c>
      <c r="C1516" t="s">
        <v>1510</v>
      </c>
      <c r="D1516" s="2">
        <v>4.0999999999999996</v>
      </c>
      <c r="E1516" s="15">
        <v>4</v>
      </c>
      <c r="F1516" s="14">
        <f>inventory[[#This Row],[Unit Cost]]*inventory[[#This Row],['# Units]]</f>
        <v>16.399999999999999</v>
      </c>
      <c r="G1516" s="8">
        <f>_xlfn.RANK.EQ(inventory[[#This Row],[Total Cost]],inventory[Total Cost],0)</f>
        <v>2890</v>
      </c>
      <c r="H1516" s="8">
        <f>SUMIFS(inventory['# Units],inventory[Rank],"&lt;="&amp;inventory[[#This Row],['#]])</f>
        <v>41139</v>
      </c>
      <c r="I1516" s="9">
        <f>inventory[[#This Row],[c Units]]/MAX(inventory[c Units])</f>
        <v>0.49939304183155697</v>
      </c>
      <c r="J1516" s="10">
        <f>SUMIFS(inventory[Total Cost],inventory[Rank],"&lt;="&amp;inventory[[#This Row],['#]])</f>
        <v>2584521.5999999978</v>
      </c>
      <c r="K1516" s="9">
        <f>inventory[[#This Row],[c Cost]]/MAX(inventory[c Cost])</f>
        <v>0.97628381098124517</v>
      </c>
      <c r="L1516" s="11" t="str">
        <f>IF(inventory[[#This Row],[c Units %]]&lt;=$O$7,$N$7,IF(inventory[[#This Row],[c Units %]]&lt;=$O$8,$N$8,$N$9))</f>
        <v>C</v>
      </c>
    </row>
    <row r="1517" spans="2:12" x14ac:dyDescent="0.25">
      <c r="B1517" s="1">
        <v>1511</v>
      </c>
      <c r="C1517" t="s">
        <v>1511</v>
      </c>
      <c r="D1517" s="2">
        <v>4.3</v>
      </c>
      <c r="E1517" s="15">
        <v>5</v>
      </c>
      <c r="F1517" s="14">
        <f>inventory[[#This Row],[Unit Cost]]*inventory[[#This Row],['# Units]]</f>
        <v>21.5</v>
      </c>
      <c r="G1517" s="8">
        <f>_xlfn.RANK.EQ(inventory[[#This Row],[Total Cost]],inventory[Total Cost],0)</f>
        <v>2627</v>
      </c>
      <c r="H1517" s="8">
        <f>SUMIFS(inventory['# Units],inventory[Rank],"&lt;="&amp;inventory[[#This Row],['#]])</f>
        <v>41139</v>
      </c>
      <c r="I1517" s="9">
        <f>inventory[[#This Row],[c Units]]/MAX(inventory[c Units])</f>
        <v>0.49939304183155697</v>
      </c>
      <c r="J1517" s="10">
        <f>SUMIFS(inventory[Total Cost],inventory[Rank],"&lt;="&amp;inventory[[#This Row],['#]])</f>
        <v>2584521.5999999978</v>
      </c>
      <c r="K1517" s="9">
        <f>inventory[[#This Row],[c Cost]]/MAX(inventory[c Cost])</f>
        <v>0.97628381098124517</v>
      </c>
      <c r="L1517" s="11" t="str">
        <f>IF(inventory[[#This Row],[c Units %]]&lt;=$O$7,$N$7,IF(inventory[[#This Row],[c Units %]]&lt;=$O$8,$N$8,$N$9))</f>
        <v>C</v>
      </c>
    </row>
    <row r="1518" spans="2:12" x14ac:dyDescent="0.25">
      <c r="B1518" s="1">
        <v>1512</v>
      </c>
      <c r="C1518" t="s">
        <v>1512</v>
      </c>
      <c r="D1518" s="2">
        <v>4.8</v>
      </c>
      <c r="E1518" s="15">
        <v>6</v>
      </c>
      <c r="F1518" s="14">
        <f>inventory[[#This Row],[Unit Cost]]*inventory[[#This Row],['# Units]]</f>
        <v>28.799999999999997</v>
      </c>
      <c r="G1518" s="8">
        <f>_xlfn.RANK.EQ(inventory[[#This Row],[Total Cost]],inventory[Total Cost],0)</f>
        <v>2338</v>
      </c>
      <c r="H1518" s="8">
        <f>SUMIFS(inventory['# Units],inventory[Rank],"&lt;="&amp;inventory[[#This Row],['#]])</f>
        <v>41283</v>
      </c>
      <c r="I1518" s="9">
        <f>inventory[[#This Row],[c Units]]/MAX(inventory[c Units])</f>
        <v>0.5011410813566729</v>
      </c>
      <c r="J1518" s="10">
        <f>SUMIFS(inventory[Total Cost],inventory[Rank],"&lt;="&amp;inventory[[#This Row],['#]])</f>
        <v>2584905.5999999968</v>
      </c>
      <c r="K1518" s="9">
        <f>inventory[[#This Row],[c Cost]]/MAX(inventory[c Cost])</f>
        <v>0.97642886412509033</v>
      </c>
      <c r="L1518" s="11" t="str">
        <f>IF(inventory[[#This Row],[c Units %]]&lt;=$O$7,$N$7,IF(inventory[[#This Row],[c Units %]]&lt;=$O$8,$N$8,$N$9))</f>
        <v>C</v>
      </c>
    </row>
    <row r="1519" spans="2:12" x14ac:dyDescent="0.25">
      <c r="B1519" s="1">
        <v>1513</v>
      </c>
      <c r="C1519" t="s">
        <v>1513</v>
      </c>
      <c r="D1519" s="2">
        <v>4</v>
      </c>
      <c r="E1519" s="15">
        <v>15</v>
      </c>
      <c r="F1519" s="14">
        <f>inventory[[#This Row],[Unit Cost]]*inventory[[#This Row],['# Units]]</f>
        <v>60</v>
      </c>
      <c r="G1519" s="8">
        <f>_xlfn.RANK.EQ(inventory[[#This Row],[Total Cost]],inventory[Total Cost],0)</f>
        <v>1680</v>
      </c>
      <c r="H1519" s="8">
        <f>SUMIFS(inventory['# Units],inventory[Rank],"&lt;="&amp;inventory[[#This Row],['#]])</f>
        <v>41283</v>
      </c>
      <c r="I1519" s="9">
        <f>inventory[[#This Row],[c Units]]/MAX(inventory[c Units])</f>
        <v>0.5011410813566729</v>
      </c>
      <c r="J1519" s="10">
        <f>SUMIFS(inventory[Total Cost],inventory[Rank],"&lt;="&amp;inventory[[#This Row],['#]])</f>
        <v>2584905.5999999968</v>
      </c>
      <c r="K1519" s="9">
        <f>inventory[[#This Row],[c Cost]]/MAX(inventory[c Cost])</f>
        <v>0.97642886412509033</v>
      </c>
      <c r="L1519" s="11" t="str">
        <f>IF(inventory[[#This Row],[c Units %]]&lt;=$O$7,$N$7,IF(inventory[[#This Row],[c Units %]]&lt;=$O$8,$N$8,$N$9))</f>
        <v>C</v>
      </c>
    </row>
    <row r="1520" spans="2:12" x14ac:dyDescent="0.25">
      <c r="B1520" s="1">
        <v>1514</v>
      </c>
      <c r="C1520" t="s">
        <v>1514</v>
      </c>
      <c r="D1520" s="2">
        <v>4.3</v>
      </c>
      <c r="E1520" s="15">
        <v>20</v>
      </c>
      <c r="F1520" s="14">
        <f>inventory[[#This Row],[Unit Cost]]*inventory[[#This Row],['# Units]]</f>
        <v>86</v>
      </c>
      <c r="G1520" s="8">
        <f>_xlfn.RANK.EQ(inventory[[#This Row],[Total Cost]],inventory[Total Cost],0)</f>
        <v>1441</v>
      </c>
      <c r="H1520" s="8">
        <f>SUMIFS(inventory['# Units],inventory[Rank],"&lt;="&amp;inventory[[#This Row],['#]])</f>
        <v>41283</v>
      </c>
      <c r="I1520" s="9">
        <f>inventory[[#This Row],[c Units]]/MAX(inventory[c Units])</f>
        <v>0.5011410813566729</v>
      </c>
      <c r="J1520" s="10">
        <f>SUMIFS(inventory[Total Cost],inventory[Rank],"&lt;="&amp;inventory[[#This Row],['#]])</f>
        <v>2584905.5999999968</v>
      </c>
      <c r="K1520" s="9">
        <f>inventory[[#This Row],[c Cost]]/MAX(inventory[c Cost])</f>
        <v>0.97642886412509033</v>
      </c>
      <c r="L1520" s="11" t="str">
        <f>IF(inventory[[#This Row],[c Units %]]&lt;=$O$7,$N$7,IF(inventory[[#This Row],[c Units %]]&lt;=$O$8,$N$8,$N$9))</f>
        <v>C</v>
      </c>
    </row>
    <row r="1521" spans="2:12" x14ac:dyDescent="0.25">
      <c r="B1521" s="1">
        <v>1515</v>
      </c>
      <c r="C1521" t="s">
        <v>1515</v>
      </c>
      <c r="D1521" s="2">
        <v>4.0999999999999996</v>
      </c>
      <c r="E1521" s="15">
        <v>20</v>
      </c>
      <c r="F1521" s="14">
        <f>inventory[[#This Row],[Unit Cost]]*inventory[[#This Row],['# Units]]</f>
        <v>82</v>
      </c>
      <c r="G1521" s="8">
        <f>_xlfn.RANK.EQ(inventory[[#This Row],[Total Cost]],inventory[Total Cost],0)</f>
        <v>1470</v>
      </c>
      <c r="H1521" s="8">
        <f>SUMIFS(inventory['# Units],inventory[Rank],"&lt;="&amp;inventory[[#This Row],['#]])</f>
        <v>41283</v>
      </c>
      <c r="I1521" s="9">
        <f>inventory[[#This Row],[c Units]]/MAX(inventory[c Units])</f>
        <v>0.5011410813566729</v>
      </c>
      <c r="J1521" s="10">
        <f>SUMIFS(inventory[Total Cost],inventory[Rank],"&lt;="&amp;inventory[[#This Row],['#]])</f>
        <v>2584905.5999999968</v>
      </c>
      <c r="K1521" s="9">
        <f>inventory[[#This Row],[c Cost]]/MAX(inventory[c Cost])</f>
        <v>0.97642886412509033</v>
      </c>
      <c r="L1521" s="11" t="str">
        <f>IF(inventory[[#This Row],[c Units %]]&lt;=$O$7,$N$7,IF(inventory[[#This Row],[c Units %]]&lt;=$O$8,$N$8,$N$9))</f>
        <v>C</v>
      </c>
    </row>
    <row r="1522" spans="2:12" x14ac:dyDescent="0.25">
      <c r="B1522" s="1">
        <v>1516</v>
      </c>
      <c r="C1522" t="s">
        <v>1516</v>
      </c>
      <c r="D1522" s="2">
        <v>4.5999999999999996</v>
      </c>
      <c r="E1522" s="15">
        <v>15</v>
      </c>
      <c r="F1522" s="14">
        <f>inventory[[#This Row],[Unit Cost]]*inventory[[#This Row],['# Units]]</f>
        <v>69</v>
      </c>
      <c r="G1522" s="8">
        <f>_xlfn.RANK.EQ(inventory[[#This Row],[Total Cost]],inventory[Total Cost],0)</f>
        <v>1588</v>
      </c>
      <c r="H1522" s="8">
        <f>SUMIFS(inventory['# Units],inventory[Rank],"&lt;="&amp;inventory[[#This Row],['#]])</f>
        <v>41283</v>
      </c>
      <c r="I1522" s="9">
        <f>inventory[[#This Row],[c Units]]/MAX(inventory[c Units])</f>
        <v>0.5011410813566729</v>
      </c>
      <c r="J1522" s="10">
        <f>SUMIFS(inventory[Total Cost],inventory[Rank],"&lt;="&amp;inventory[[#This Row],['#]])</f>
        <v>2584905.5999999968</v>
      </c>
      <c r="K1522" s="9">
        <f>inventory[[#This Row],[c Cost]]/MAX(inventory[c Cost])</f>
        <v>0.97642886412509033</v>
      </c>
      <c r="L1522" s="11" t="str">
        <f>IF(inventory[[#This Row],[c Units %]]&lt;=$O$7,$N$7,IF(inventory[[#This Row],[c Units %]]&lt;=$O$8,$N$8,$N$9))</f>
        <v>C</v>
      </c>
    </row>
    <row r="1523" spans="2:12" x14ac:dyDescent="0.25">
      <c r="B1523" s="1">
        <v>1517</v>
      </c>
      <c r="C1523" t="s">
        <v>1517</v>
      </c>
      <c r="D1523" s="2">
        <v>4.7</v>
      </c>
      <c r="E1523" s="15">
        <v>22</v>
      </c>
      <c r="F1523" s="14">
        <f>inventory[[#This Row],[Unit Cost]]*inventory[[#This Row],['# Units]]</f>
        <v>103.4</v>
      </c>
      <c r="G1523" s="8">
        <f>_xlfn.RANK.EQ(inventory[[#This Row],[Total Cost]],inventory[Total Cost],0)</f>
        <v>1330</v>
      </c>
      <c r="H1523" s="8">
        <f>SUMIFS(inventory['# Units],inventory[Rank],"&lt;="&amp;inventory[[#This Row],['#]])</f>
        <v>41441</v>
      </c>
      <c r="I1523" s="9">
        <f>inventory[[#This Row],[c Units]]/MAX(inventory[c Units])</f>
        <v>0.50305906916895282</v>
      </c>
      <c r="J1523" s="10">
        <f>SUMIFS(inventory[Total Cost],inventory[Rank],"&lt;="&amp;inventory[[#This Row],['#]])</f>
        <v>2585211.5999999968</v>
      </c>
      <c r="K1523" s="9">
        <f>inventory[[#This Row],[c Cost]]/MAX(inventory[c Cost])</f>
        <v>0.97654445334909235</v>
      </c>
      <c r="L1523" s="11" t="str">
        <f>IF(inventory[[#This Row],[c Units %]]&lt;=$O$7,$N$7,IF(inventory[[#This Row],[c Units %]]&lt;=$O$8,$N$8,$N$9))</f>
        <v>C</v>
      </c>
    </row>
    <row r="1524" spans="2:12" x14ac:dyDescent="0.25">
      <c r="B1524" s="1">
        <v>1518</v>
      </c>
      <c r="C1524" t="s">
        <v>1518</v>
      </c>
      <c r="D1524" s="2">
        <v>4.9000000000000004</v>
      </c>
      <c r="E1524" s="15">
        <v>15</v>
      </c>
      <c r="F1524" s="14">
        <f>inventory[[#This Row],[Unit Cost]]*inventory[[#This Row],['# Units]]</f>
        <v>73.5</v>
      </c>
      <c r="G1524" s="8">
        <f>_xlfn.RANK.EQ(inventory[[#This Row],[Total Cost]],inventory[Total Cost],0)</f>
        <v>1540</v>
      </c>
      <c r="H1524" s="8">
        <f>SUMIFS(inventory['# Units],inventory[Rank],"&lt;="&amp;inventory[[#This Row],['#]])</f>
        <v>41441</v>
      </c>
      <c r="I1524" s="9">
        <f>inventory[[#This Row],[c Units]]/MAX(inventory[c Units])</f>
        <v>0.50305906916895282</v>
      </c>
      <c r="J1524" s="10">
        <f>SUMIFS(inventory[Total Cost],inventory[Rank],"&lt;="&amp;inventory[[#This Row],['#]])</f>
        <v>2585211.5999999968</v>
      </c>
      <c r="K1524" s="9">
        <f>inventory[[#This Row],[c Cost]]/MAX(inventory[c Cost])</f>
        <v>0.97654445334909235</v>
      </c>
      <c r="L1524" s="11" t="str">
        <f>IF(inventory[[#This Row],[c Units %]]&lt;=$O$7,$N$7,IF(inventory[[#This Row],[c Units %]]&lt;=$O$8,$N$8,$N$9))</f>
        <v>C</v>
      </c>
    </row>
    <row r="1525" spans="2:12" x14ac:dyDescent="0.25">
      <c r="B1525" s="1">
        <v>1519</v>
      </c>
      <c r="C1525" t="s">
        <v>1519</v>
      </c>
      <c r="D1525" s="2">
        <v>4.9000000000000004</v>
      </c>
      <c r="E1525" s="15">
        <v>68</v>
      </c>
      <c r="F1525" s="14">
        <f>inventory[[#This Row],[Unit Cost]]*inventory[[#This Row],['# Units]]</f>
        <v>333.20000000000005</v>
      </c>
      <c r="G1525" s="8">
        <f>_xlfn.RANK.EQ(inventory[[#This Row],[Total Cost]],inventory[Total Cost],0)</f>
        <v>816</v>
      </c>
      <c r="H1525" s="8">
        <f>SUMIFS(inventory['# Units],inventory[Rank],"&lt;="&amp;inventory[[#This Row],['#]])</f>
        <v>41441</v>
      </c>
      <c r="I1525" s="9">
        <f>inventory[[#This Row],[c Units]]/MAX(inventory[c Units])</f>
        <v>0.50305906916895282</v>
      </c>
      <c r="J1525" s="10">
        <f>SUMIFS(inventory[Total Cost],inventory[Rank],"&lt;="&amp;inventory[[#This Row],['#]])</f>
        <v>2585211.5999999968</v>
      </c>
      <c r="K1525" s="9">
        <f>inventory[[#This Row],[c Cost]]/MAX(inventory[c Cost])</f>
        <v>0.97654445334909235</v>
      </c>
      <c r="L1525" s="11" t="str">
        <f>IF(inventory[[#This Row],[c Units %]]&lt;=$O$7,$N$7,IF(inventory[[#This Row],[c Units %]]&lt;=$O$8,$N$8,$N$9))</f>
        <v>C</v>
      </c>
    </row>
    <row r="1526" spans="2:12" x14ac:dyDescent="0.25">
      <c r="B1526" s="1">
        <v>1520</v>
      </c>
      <c r="C1526" t="s">
        <v>1520</v>
      </c>
      <c r="D1526" s="2">
        <v>5</v>
      </c>
      <c r="E1526" s="15">
        <v>4</v>
      </c>
      <c r="F1526" s="14">
        <f>inventory[[#This Row],[Unit Cost]]*inventory[[#This Row],['# Units]]</f>
        <v>20</v>
      </c>
      <c r="G1526" s="8">
        <f>_xlfn.RANK.EQ(inventory[[#This Row],[Total Cost]],inventory[Total Cost],0)</f>
        <v>2687</v>
      </c>
      <c r="H1526" s="8">
        <f>SUMIFS(inventory['# Units],inventory[Rank],"&lt;="&amp;inventory[[#This Row],['#]])</f>
        <v>41441</v>
      </c>
      <c r="I1526" s="9">
        <f>inventory[[#This Row],[c Units]]/MAX(inventory[c Units])</f>
        <v>0.50305906916895282</v>
      </c>
      <c r="J1526" s="10">
        <f>SUMIFS(inventory[Total Cost],inventory[Rank],"&lt;="&amp;inventory[[#This Row],['#]])</f>
        <v>2585211.5999999968</v>
      </c>
      <c r="K1526" s="9">
        <f>inventory[[#This Row],[c Cost]]/MAX(inventory[c Cost])</f>
        <v>0.97654445334909235</v>
      </c>
      <c r="L1526" s="11" t="str">
        <f>IF(inventory[[#This Row],[c Units %]]&lt;=$O$7,$N$7,IF(inventory[[#This Row],[c Units %]]&lt;=$O$8,$N$8,$N$9))</f>
        <v>C</v>
      </c>
    </row>
    <row r="1527" spans="2:12" x14ac:dyDescent="0.25">
      <c r="B1527" s="1">
        <v>1521</v>
      </c>
      <c r="C1527" t="s">
        <v>1521</v>
      </c>
      <c r="D1527" s="2">
        <v>5.0999999999999996</v>
      </c>
      <c r="E1527" s="15">
        <v>16</v>
      </c>
      <c r="F1527" s="14">
        <f>inventory[[#This Row],[Unit Cost]]*inventory[[#This Row],['# Units]]</f>
        <v>81.599999999999994</v>
      </c>
      <c r="G1527" s="8">
        <f>_xlfn.RANK.EQ(inventory[[#This Row],[Total Cost]],inventory[Total Cost],0)</f>
        <v>1478</v>
      </c>
      <c r="H1527" s="8">
        <f>SUMIFS(inventory['# Units],inventory[Rank],"&lt;="&amp;inventory[[#This Row],['#]])</f>
        <v>41490</v>
      </c>
      <c r="I1527" s="9">
        <f>inventory[[#This Row],[c Units]]/MAX(inventory[c Units])</f>
        <v>0.50365388817402701</v>
      </c>
      <c r="J1527" s="10">
        <f>SUMIFS(inventory[Total Cost],inventory[Rank],"&lt;="&amp;inventory[[#This Row],['#]])</f>
        <v>2585439.5999999968</v>
      </c>
      <c r="K1527" s="9">
        <f>inventory[[#This Row],[c Cost]]/MAX(inventory[c Cost])</f>
        <v>0.97663057865325065</v>
      </c>
      <c r="L1527" s="11" t="str">
        <f>IF(inventory[[#This Row],[c Units %]]&lt;=$O$7,$N$7,IF(inventory[[#This Row],[c Units %]]&lt;=$O$8,$N$8,$N$9))</f>
        <v>C</v>
      </c>
    </row>
    <row r="1528" spans="2:12" x14ac:dyDescent="0.25">
      <c r="B1528" s="1">
        <v>1522</v>
      </c>
      <c r="C1528" t="s">
        <v>1522</v>
      </c>
      <c r="D1528" s="2">
        <v>4.9000000000000004</v>
      </c>
      <c r="E1528" s="15">
        <v>17</v>
      </c>
      <c r="F1528" s="14">
        <f>inventory[[#This Row],[Unit Cost]]*inventory[[#This Row],['# Units]]</f>
        <v>83.300000000000011</v>
      </c>
      <c r="G1528" s="8">
        <f>_xlfn.RANK.EQ(inventory[[#This Row],[Total Cost]],inventory[Total Cost],0)</f>
        <v>1464</v>
      </c>
      <c r="H1528" s="8">
        <f>SUMIFS(inventory['# Units],inventory[Rank],"&lt;="&amp;inventory[[#This Row],['#]])</f>
        <v>41490</v>
      </c>
      <c r="I1528" s="9">
        <f>inventory[[#This Row],[c Units]]/MAX(inventory[c Units])</f>
        <v>0.50365388817402701</v>
      </c>
      <c r="J1528" s="10">
        <f>SUMIFS(inventory[Total Cost],inventory[Rank],"&lt;="&amp;inventory[[#This Row],['#]])</f>
        <v>2585439.5999999968</v>
      </c>
      <c r="K1528" s="9">
        <f>inventory[[#This Row],[c Cost]]/MAX(inventory[c Cost])</f>
        <v>0.97663057865325065</v>
      </c>
      <c r="L1528" s="11" t="str">
        <f>IF(inventory[[#This Row],[c Units %]]&lt;=$O$7,$N$7,IF(inventory[[#This Row],[c Units %]]&lt;=$O$8,$N$8,$N$9))</f>
        <v>C</v>
      </c>
    </row>
    <row r="1529" spans="2:12" x14ac:dyDescent="0.25">
      <c r="B1529" s="1">
        <v>1523</v>
      </c>
      <c r="C1529" t="s">
        <v>1523</v>
      </c>
      <c r="D1529" s="2">
        <v>4.5</v>
      </c>
      <c r="E1529" s="15">
        <v>26</v>
      </c>
      <c r="F1529" s="14">
        <f>inventory[[#This Row],[Unit Cost]]*inventory[[#This Row],['# Units]]</f>
        <v>117</v>
      </c>
      <c r="G1529" s="8">
        <f>_xlfn.RANK.EQ(inventory[[#This Row],[Total Cost]],inventory[Total Cost],0)</f>
        <v>1262</v>
      </c>
      <c r="H1529" s="8">
        <f>SUMIFS(inventory['# Units],inventory[Rank],"&lt;="&amp;inventory[[#This Row],['#]])</f>
        <v>41490</v>
      </c>
      <c r="I1529" s="9">
        <f>inventory[[#This Row],[c Units]]/MAX(inventory[c Units])</f>
        <v>0.50365388817402701</v>
      </c>
      <c r="J1529" s="10">
        <f>SUMIFS(inventory[Total Cost],inventory[Rank],"&lt;="&amp;inventory[[#This Row],['#]])</f>
        <v>2585439.5999999968</v>
      </c>
      <c r="K1529" s="9">
        <f>inventory[[#This Row],[c Cost]]/MAX(inventory[c Cost])</f>
        <v>0.97663057865325065</v>
      </c>
      <c r="L1529" s="11" t="str">
        <f>IF(inventory[[#This Row],[c Units %]]&lt;=$O$7,$N$7,IF(inventory[[#This Row],[c Units %]]&lt;=$O$8,$N$8,$N$9))</f>
        <v>C</v>
      </c>
    </row>
    <row r="1530" spans="2:12" x14ac:dyDescent="0.25">
      <c r="B1530" s="1">
        <v>1524</v>
      </c>
      <c r="C1530" t="s">
        <v>1524</v>
      </c>
      <c r="D1530" s="2">
        <v>4.9000000000000004</v>
      </c>
      <c r="E1530" s="15">
        <v>8</v>
      </c>
      <c r="F1530" s="14">
        <f>inventory[[#This Row],[Unit Cost]]*inventory[[#This Row],['# Units]]</f>
        <v>39.200000000000003</v>
      </c>
      <c r="G1530" s="8">
        <f>_xlfn.RANK.EQ(inventory[[#This Row],[Total Cost]],inventory[Total Cost],0)</f>
        <v>2064</v>
      </c>
      <c r="H1530" s="8">
        <f>SUMIFS(inventory['# Units],inventory[Rank],"&lt;="&amp;inventory[[#This Row],['#]])</f>
        <v>41547</v>
      </c>
      <c r="I1530" s="9">
        <f>inventory[[#This Row],[c Units]]/MAX(inventory[c Units])</f>
        <v>0.50434582048605214</v>
      </c>
      <c r="J1530" s="10">
        <f>SUMIFS(inventory[Total Cost],inventory[Rank],"&lt;="&amp;inventory[[#This Row],['#]])</f>
        <v>2585590.799999997</v>
      </c>
      <c r="K1530" s="9">
        <f>inventory[[#This Row],[c Cost]]/MAX(inventory[c Cost])</f>
        <v>0.97668769332863992</v>
      </c>
      <c r="L1530" s="11" t="str">
        <f>IF(inventory[[#This Row],[c Units %]]&lt;=$O$7,$N$7,IF(inventory[[#This Row],[c Units %]]&lt;=$O$8,$N$8,$N$9))</f>
        <v>C</v>
      </c>
    </row>
    <row r="1531" spans="2:12" x14ac:dyDescent="0.25">
      <c r="B1531" s="1">
        <v>1525</v>
      </c>
      <c r="C1531" t="s">
        <v>1525</v>
      </c>
      <c r="D1531" s="2">
        <v>4.7</v>
      </c>
      <c r="E1531" s="15">
        <v>8</v>
      </c>
      <c r="F1531" s="14">
        <f>inventory[[#This Row],[Unit Cost]]*inventory[[#This Row],['# Units]]</f>
        <v>37.6</v>
      </c>
      <c r="G1531" s="8">
        <f>_xlfn.RANK.EQ(inventory[[#This Row],[Total Cost]],inventory[Total Cost],0)</f>
        <v>2098</v>
      </c>
      <c r="H1531" s="8">
        <f>SUMIFS(inventory['# Units],inventory[Rank],"&lt;="&amp;inventory[[#This Row],['#]])</f>
        <v>41547</v>
      </c>
      <c r="I1531" s="9">
        <f>inventory[[#This Row],[c Units]]/MAX(inventory[c Units])</f>
        <v>0.50434582048605214</v>
      </c>
      <c r="J1531" s="10">
        <f>SUMIFS(inventory[Total Cost],inventory[Rank],"&lt;="&amp;inventory[[#This Row],['#]])</f>
        <v>2585590.799999997</v>
      </c>
      <c r="K1531" s="9">
        <f>inventory[[#This Row],[c Cost]]/MAX(inventory[c Cost])</f>
        <v>0.97668769332863992</v>
      </c>
      <c r="L1531" s="11" t="str">
        <f>IF(inventory[[#This Row],[c Units %]]&lt;=$O$7,$N$7,IF(inventory[[#This Row],[c Units %]]&lt;=$O$8,$N$8,$N$9))</f>
        <v>C</v>
      </c>
    </row>
    <row r="1532" spans="2:12" x14ac:dyDescent="0.25">
      <c r="B1532" s="1">
        <v>1526</v>
      </c>
      <c r="C1532" t="s">
        <v>1526</v>
      </c>
      <c r="D1532" s="2">
        <v>4.5</v>
      </c>
      <c r="E1532" s="15">
        <v>22</v>
      </c>
      <c r="F1532" s="14">
        <f>inventory[[#This Row],[Unit Cost]]*inventory[[#This Row],['# Units]]</f>
        <v>99</v>
      </c>
      <c r="G1532" s="8">
        <f>_xlfn.RANK.EQ(inventory[[#This Row],[Total Cost]],inventory[Total Cost],0)</f>
        <v>1351</v>
      </c>
      <c r="H1532" s="8">
        <f>SUMIFS(inventory['# Units],inventory[Rank],"&lt;="&amp;inventory[[#This Row],['#]])</f>
        <v>41559</v>
      </c>
      <c r="I1532" s="9">
        <f>inventory[[#This Row],[c Units]]/MAX(inventory[c Units])</f>
        <v>0.50449149044647845</v>
      </c>
      <c r="J1532" s="10">
        <f>SUMIFS(inventory[Total Cost],inventory[Rank],"&lt;="&amp;inventory[[#This Row],['#]])</f>
        <v>2585666.3999999971</v>
      </c>
      <c r="K1532" s="9">
        <f>inventory[[#This Row],[c Cost]]/MAX(inventory[c Cost])</f>
        <v>0.9767162506663345</v>
      </c>
      <c r="L1532" s="11" t="str">
        <f>IF(inventory[[#This Row],[c Units %]]&lt;=$O$7,$N$7,IF(inventory[[#This Row],[c Units %]]&lt;=$O$8,$N$8,$N$9))</f>
        <v>C</v>
      </c>
    </row>
    <row r="1533" spans="2:12" x14ac:dyDescent="0.25">
      <c r="B1533" s="1">
        <v>1527</v>
      </c>
      <c r="C1533" t="s">
        <v>1527</v>
      </c>
      <c r="D1533" s="2">
        <v>3.6</v>
      </c>
      <c r="E1533" s="15">
        <v>8</v>
      </c>
      <c r="F1533" s="14">
        <f>inventory[[#This Row],[Unit Cost]]*inventory[[#This Row],['# Units]]</f>
        <v>28.8</v>
      </c>
      <c r="G1533" s="8">
        <f>_xlfn.RANK.EQ(inventory[[#This Row],[Total Cost]],inventory[Total Cost],0)</f>
        <v>2332</v>
      </c>
      <c r="H1533" s="8">
        <f>SUMIFS(inventory['# Units],inventory[Rank],"&lt;="&amp;inventory[[#This Row],['#]])</f>
        <v>41567</v>
      </c>
      <c r="I1533" s="9">
        <f>inventory[[#This Row],[c Units]]/MAX(inventory[c Units])</f>
        <v>0.50458860375342929</v>
      </c>
      <c r="J1533" s="10">
        <f>SUMIFS(inventory[Total Cost],inventory[Rank],"&lt;="&amp;inventory[[#This Row],['#]])</f>
        <v>2585741.5999999973</v>
      </c>
      <c r="K1533" s="9">
        <f>inventory[[#This Row],[c Cost]]/MAX(inventory[c Cost])</f>
        <v>0.9767446569070044</v>
      </c>
      <c r="L1533" s="11" t="str">
        <f>IF(inventory[[#This Row],[c Units %]]&lt;=$O$7,$N$7,IF(inventory[[#This Row],[c Units %]]&lt;=$O$8,$N$8,$N$9))</f>
        <v>C</v>
      </c>
    </row>
    <row r="1534" spans="2:12" x14ac:dyDescent="0.25">
      <c r="B1534" s="1">
        <v>1528</v>
      </c>
      <c r="C1534" t="s">
        <v>1528</v>
      </c>
      <c r="D1534" s="2">
        <v>4.3</v>
      </c>
      <c r="E1534" s="15">
        <v>20</v>
      </c>
      <c r="F1534" s="14">
        <f>inventory[[#This Row],[Unit Cost]]*inventory[[#This Row],['# Units]]</f>
        <v>86</v>
      </c>
      <c r="G1534" s="8">
        <f>_xlfn.RANK.EQ(inventory[[#This Row],[Total Cost]],inventory[Total Cost],0)</f>
        <v>1441</v>
      </c>
      <c r="H1534" s="8">
        <f>SUMIFS(inventory['# Units],inventory[Rank],"&lt;="&amp;inventory[[#This Row],['#]])</f>
        <v>41627</v>
      </c>
      <c r="I1534" s="9">
        <f>inventory[[#This Row],[c Units]]/MAX(inventory[c Units])</f>
        <v>0.50531695355556094</v>
      </c>
      <c r="J1534" s="10">
        <f>SUMIFS(inventory[Total Cost],inventory[Rank],"&lt;="&amp;inventory[[#This Row],['#]])</f>
        <v>2585891.5999999973</v>
      </c>
      <c r="K1534" s="9">
        <f>inventory[[#This Row],[c Cost]]/MAX(inventory[c Cost])</f>
        <v>0.976801318291319</v>
      </c>
      <c r="L1534" s="11" t="str">
        <f>IF(inventory[[#This Row],[c Units %]]&lt;=$O$7,$N$7,IF(inventory[[#This Row],[c Units %]]&lt;=$O$8,$N$8,$N$9))</f>
        <v>C</v>
      </c>
    </row>
    <row r="1535" spans="2:12" x14ac:dyDescent="0.25">
      <c r="B1535" s="1">
        <v>1529</v>
      </c>
      <c r="C1535" t="s">
        <v>1529</v>
      </c>
      <c r="D1535" s="2">
        <v>4.7</v>
      </c>
      <c r="E1535" s="15">
        <v>14</v>
      </c>
      <c r="F1535" s="14">
        <f>inventory[[#This Row],[Unit Cost]]*inventory[[#This Row],['# Units]]</f>
        <v>65.8</v>
      </c>
      <c r="G1535" s="8">
        <f>_xlfn.RANK.EQ(inventory[[#This Row],[Total Cost]],inventory[Total Cost],0)</f>
        <v>1621</v>
      </c>
      <c r="H1535" s="8">
        <f>SUMIFS(inventory['# Units],inventory[Rank],"&lt;="&amp;inventory[[#This Row],['#]])</f>
        <v>41627</v>
      </c>
      <c r="I1535" s="9">
        <f>inventory[[#This Row],[c Units]]/MAX(inventory[c Units])</f>
        <v>0.50531695355556094</v>
      </c>
      <c r="J1535" s="10">
        <f>SUMIFS(inventory[Total Cost],inventory[Rank],"&lt;="&amp;inventory[[#This Row],['#]])</f>
        <v>2585891.5999999973</v>
      </c>
      <c r="K1535" s="9">
        <f>inventory[[#This Row],[c Cost]]/MAX(inventory[c Cost])</f>
        <v>0.976801318291319</v>
      </c>
      <c r="L1535" s="11" t="str">
        <f>IF(inventory[[#This Row],[c Units %]]&lt;=$O$7,$N$7,IF(inventory[[#This Row],[c Units %]]&lt;=$O$8,$N$8,$N$9))</f>
        <v>C</v>
      </c>
    </row>
    <row r="1536" spans="2:12" x14ac:dyDescent="0.25">
      <c r="B1536" s="1">
        <v>1530</v>
      </c>
      <c r="C1536" t="s">
        <v>1530</v>
      </c>
      <c r="D1536" s="2">
        <v>4.4000000000000004</v>
      </c>
      <c r="E1536" s="15">
        <v>6</v>
      </c>
      <c r="F1536" s="14">
        <f>inventory[[#This Row],[Unit Cost]]*inventory[[#This Row],['# Units]]</f>
        <v>26.400000000000002</v>
      </c>
      <c r="G1536" s="8">
        <f>_xlfn.RANK.EQ(inventory[[#This Row],[Total Cost]],inventory[Total Cost],0)</f>
        <v>2408</v>
      </c>
      <c r="H1536" s="8">
        <f>SUMIFS(inventory['# Units],inventory[Rank],"&lt;="&amp;inventory[[#This Row],['#]])</f>
        <v>41634</v>
      </c>
      <c r="I1536" s="9">
        <f>inventory[[#This Row],[c Units]]/MAX(inventory[c Units])</f>
        <v>0.50540192769914294</v>
      </c>
      <c r="J1536" s="10">
        <f>SUMIFS(inventory[Total Cost],inventory[Rank],"&lt;="&amp;inventory[[#This Row],['#]])</f>
        <v>2585966.4999999972</v>
      </c>
      <c r="K1536" s="9">
        <f>inventory[[#This Row],[c Cost]]/MAX(inventory[c Cost])</f>
        <v>0.97682961120922007</v>
      </c>
      <c r="L1536" s="11" t="str">
        <f>IF(inventory[[#This Row],[c Units %]]&lt;=$O$7,$N$7,IF(inventory[[#This Row],[c Units %]]&lt;=$O$8,$N$8,$N$9))</f>
        <v>C</v>
      </c>
    </row>
    <row r="1537" spans="2:12" x14ac:dyDescent="0.25">
      <c r="B1537" s="1">
        <v>1531</v>
      </c>
      <c r="C1537" t="s">
        <v>1531</v>
      </c>
      <c r="D1537" s="2">
        <v>4.5</v>
      </c>
      <c r="E1537" s="15">
        <v>13</v>
      </c>
      <c r="F1537" s="14">
        <f>inventory[[#This Row],[Unit Cost]]*inventory[[#This Row],['# Units]]</f>
        <v>58.5</v>
      </c>
      <c r="G1537" s="8">
        <f>_xlfn.RANK.EQ(inventory[[#This Row],[Total Cost]],inventory[Total Cost],0)</f>
        <v>1705</v>
      </c>
      <c r="H1537" s="8">
        <f>SUMIFS(inventory['# Units],inventory[Rank],"&lt;="&amp;inventory[[#This Row],['#]])</f>
        <v>41696</v>
      </c>
      <c r="I1537" s="9">
        <f>inventory[[#This Row],[c Units]]/MAX(inventory[c Units])</f>
        <v>0.50615455582801239</v>
      </c>
      <c r="J1537" s="10">
        <f>SUMIFS(inventory[Total Cost],inventory[Rank],"&lt;="&amp;inventory[[#This Row],['#]])</f>
        <v>2586264.0999999968</v>
      </c>
      <c r="K1537" s="9">
        <f>inventory[[#This Row],[c Cost]]/MAX(inventory[c Cost])</f>
        <v>0.97694202739570035</v>
      </c>
      <c r="L1537" s="11" t="str">
        <f>IF(inventory[[#This Row],[c Units %]]&lt;=$O$7,$N$7,IF(inventory[[#This Row],[c Units %]]&lt;=$O$8,$N$8,$N$9))</f>
        <v>C</v>
      </c>
    </row>
    <row r="1538" spans="2:12" x14ac:dyDescent="0.25">
      <c r="B1538" s="1">
        <v>1532</v>
      </c>
      <c r="C1538" t="s">
        <v>1532</v>
      </c>
      <c r="D1538" s="2">
        <v>4.8</v>
      </c>
      <c r="E1538" s="15">
        <v>25</v>
      </c>
      <c r="F1538" s="14">
        <f>inventory[[#This Row],[Unit Cost]]*inventory[[#This Row],['# Units]]</f>
        <v>120</v>
      </c>
      <c r="G1538" s="8">
        <f>_xlfn.RANK.EQ(inventory[[#This Row],[Total Cost]],inventory[Total Cost],0)</f>
        <v>1247</v>
      </c>
      <c r="H1538" s="8">
        <f>SUMIFS(inventory['# Units],inventory[Rank],"&lt;="&amp;inventory[[#This Row],['#]])</f>
        <v>41696</v>
      </c>
      <c r="I1538" s="9">
        <f>inventory[[#This Row],[c Units]]/MAX(inventory[c Units])</f>
        <v>0.50615455582801239</v>
      </c>
      <c r="J1538" s="10">
        <f>SUMIFS(inventory[Total Cost],inventory[Rank],"&lt;="&amp;inventory[[#This Row],['#]])</f>
        <v>2586264.0999999968</v>
      </c>
      <c r="K1538" s="9">
        <f>inventory[[#This Row],[c Cost]]/MAX(inventory[c Cost])</f>
        <v>0.97694202739570035</v>
      </c>
      <c r="L1538" s="11" t="str">
        <f>IF(inventory[[#This Row],[c Units %]]&lt;=$O$7,$N$7,IF(inventory[[#This Row],[c Units %]]&lt;=$O$8,$N$8,$N$9))</f>
        <v>C</v>
      </c>
    </row>
    <row r="1539" spans="2:12" x14ac:dyDescent="0.25">
      <c r="B1539" s="1">
        <v>1533</v>
      </c>
      <c r="C1539" t="s">
        <v>1533</v>
      </c>
      <c r="D1539" s="2">
        <v>4.8</v>
      </c>
      <c r="E1539" s="15">
        <v>30</v>
      </c>
      <c r="F1539" s="14">
        <f>inventory[[#This Row],[Unit Cost]]*inventory[[#This Row],['# Units]]</f>
        <v>144</v>
      </c>
      <c r="G1539" s="8">
        <f>_xlfn.RANK.EQ(inventory[[#This Row],[Total Cost]],inventory[Total Cost],0)</f>
        <v>1159</v>
      </c>
      <c r="H1539" s="8">
        <f>SUMIFS(inventory['# Units],inventory[Rank],"&lt;="&amp;inventory[[#This Row],['#]])</f>
        <v>41696</v>
      </c>
      <c r="I1539" s="9">
        <f>inventory[[#This Row],[c Units]]/MAX(inventory[c Units])</f>
        <v>0.50615455582801239</v>
      </c>
      <c r="J1539" s="10">
        <f>SUMIFS(inventory[Total Cost],inventory[Rank],"&lt;="&amp;inventory[[#This Row],['#]])</f>
        <v>2586264.0999999968</v>
      </c>
      <c r="K1539" s="9">
        <f>inventory[[#This Row],[c Cost]]/MAX(inventory[c Cost])</f>
        <v>0.97694202739570035</v>
      </c>
      <c r="L1539" s="11" t="str">
        <f>IF(inventory[[#This Row],[c Units %]]&lt;=$O$7,$N$7,IF(inventory[[#This Row],[c Units %]]&lt;=$O$8,$N$8,$N$9))</f>
        <v>C</v>
      </c>
    </row>
    <row r="1540" spans="2:12" x14ac:dyDescent="0.25">
      <c r="B1540" s="1">
        <v>1534</v>
      </c>
      <c r="C1540" t="s">
        <v>1534</v>
      </c>
      <c r="D1540" s="2">
        <v>4.7</v>
      </c>
      <c r="E1540" s="15">
        <v>19</v>
      </c>
      <c r="F1540" s="14">
        <f>inventory[[#This Row],[Unit Cost]]*inventory[[#This Row],['# Units]]</f>
        <v>89.3</v>
      </c>
      <c r="G1540" s="8">
        <f>_xlfn.RANK.EQ(inventory[[#This Row],[Total Cost]],inventory[Total Cost],0)</f>
        <v>1411</v>
      </c>
      <c r="H1540" s="8">
        <f>SUMIFS(inventory['# Units],inventory[Rank],"&lt;="&amp;inventory[[#This Row],['#]])</f>
        <v>41696</v>
      </c>
      <c r="I1540" s="9">
        <f>inventory[[#This Row],[c Units]]/MAX(inventory[c Units])</f>
        <v>0.50615455582801239</v>
      </c>
      <c r="J1540" s="10">
        <f>SUMIFS(inventory[Total Cost],inventory[Rank],"&lt;="&amp;inventory[[#This Row],['#]])</f>
        <v>2586264.0999999968</v>
      </c>
      <c r="K1540" s="9">
        <f>inventory[[#This Row],[c Cost]]/MAX(inventory[c Cost])</f>
        <v>0.97694202739570035</v>
      </c>
      <c r="L1540" s="11" t="str">
        <f>IF(inventory[[#This Row],[c Units %]]&lt;=$O$7,$N$7,IF(inventory[[#This Row],[c Units %]]&lt;=$O$8,$N$8,$N$9))</f>
        <v>C</v>
      </c>
    </row>
    <row r="1541" spans="2:12" x14ac:dyDescent="0.25">
      <c r="B1541" s="1">
        <v>1535</v>
      </c>
      <c r="C1541" t="s">
        <v>1535</v>
      </c>
      <c r="D1541" s="2">
        <v>4.9000000000000004</v>
      </c>
      <c r="E1541" s="15">
        <v>24</v>
      </c>
      <c r="F1541" s="14">
        <f>inventory[[#This Row],[Unit Cost]]*inventory[[#This Row],['# Units]]</f>
        <v>117.60000000000001</v>
      </c>
      <c r="G1541" s="8">
        <f>_xlfn.RANK.EQ(inventory[[#This Row],[Total Cost]],inventory[Total Cost],0)</f>
        <v>1259</v>
      </c>
      <c r="H1541" s="8">
        <f>SUMIFS(inventory['# Units],inventory[Rank],"&lt;="&amp;inventory[[#This Row],['#]])</f>
        <v>41727</v>
      </c>
      <c r="I1541" s="9">
        <f>inventory[[#This Row],[c Units]]/MAX(inventory[c Units])</f>
        <v>0.506530869892447</v>
      </c>
      <c r="J1541" s="10">
        <f>SUMIFS(inventory[Total Cost],inventory[Rank],"&lt;="&amp;inventory[[#This Row],['#]])</f>
        <v>2586338.4999999967</v>
      </c>
      <c r="K1541" s="9">
        <f>inventory[[#This Row],[c Cost]]/MAX(inventory[c Cost])</f>
        <v>0.97697013144232037</v>
      </c>
      <c r="L1541" s="11" t="str">
        <f>IF(inventory[[#This Row],[c Units %]]&lt;=$O$7,$N$7,IF(inventory[[#This Row],[c Units %]]&lt;=$O$8,$N$8,$N$9))</f>
        <v>C</v>
      </c>
    </row>
    <row r="1542" spans="2:12" x14ac:dyDescent="0.25">
      <c r="B1542" s="1">
        <v>1536</v>
      </c>
      <c r="C1542" t="s">
        <v>1536</v>
      </c>
      <c r="D1542" s="2">
        <v>4.8</v>
      </c>
      <c r="E1542" s="15">
        <v>30</v>
      </c>
      <c r="F1542" s="14">
        <f>inventory[[#This Row],[Unit Cost]]*inventory[[#This Row],['# Units]]</f>
        <v>144</v>
      </c>
      <c r="G1542" s="8">
        <f>_xlfn.RANK.EQ(inventory[[#This Row],[Total Cost]],inventory[Total Cost],0)</f>
        <v>1159</v>
      </c>
      <c r="H1542" s="8">
        <f>SUMIFS(inventory['# Units],inventory[Rank],"&lt;="&amp;inventory[[#This Row],['#]])</f>
        <v>41741</v>
      </c>
      <c r="I1542" s="9">
        <f>inventory[[#This Row],[c Units]]/MAX(inventory[c Units])</f>
        <v>0.5067008181796111</v>
      </c>
      <c r="J1542" s="10">
        <f>SUMIFS(inventory[Total Cost],inventory[Rank],"&lt;="&amp;inventory[[#This Row],['#]])</f>
        <v>2586412.6999999969</v>
      </c>
      <c r="K1542" s="9">
        <f>inventory[[#This Row],[c Cost]]/MAX(inventory[c Cost])</f>
        <v>0.97699815994042805</v>
      </c>
      <c r="L1542" s="11" t="str">
        <f>IF(inventory[[#This Row],[c Units %]]&lt;=$O$7,$N$7,IF(inventory[[#This Row],[c Units %]]&lt;=$O$8,$N$8,$N$9))</f>
        <v>C</v>
      </c>
    </row>
    <row r="1543" spans="2:12" x14ac:dyDescent="0.25">
      <c r="B1543" s="1">
        <v>1537</v>
      </c>
      <c r="C1543" t="s">
        <v>1537</v>
      </c>
      <c r="D1543" s="2">
        <v>4.9000000000000004</v>
      </c>
      <c r="E1543" s="15">
        <v>12</v>
      </c>
      <c r="F1543" s="14">
        <f>inventory[[#This Row],[Unit Cost]]*inventory[[#This Row],['# Units]]</f>
        <v>58.800000000000004</v>
      </c>
      <c r="G1543" s="8">
        <f>_xlfn.RANK.EQ(inventory[[#This Row],[Total Cost]],inventory[Total Cost],0)</f>
        <v>1700</v>
      </c>
      <c r="H1543" s="8">
        <f>SUMIFS(inventory['# Units],inventory[Rank],"&lt;="&amp;inventory[[#This Row],['#]])</f>
        <v>41754</v>
      </c>
      <c r="I1543" s="9">
        <f>inventory[[#This Row],[c Units]]/MAX(inventory[c Units])</f>
        <v>0.50685862730340625</v>
      </c>
      <c r="J1543" s="10">
        <f>SUMIFS(inventory[Total Cost],inventory[Rank],"&lt;="&amp;inventory[[#This Row],['#]])</f>
        <v>2586486.799999997</v>
      </c>
      <c r="K1543" s="9">
        <f>inventory[[#This Row],[c Cost]]/MAX(inventory[c Cost])</f>
        <v>0.97702615066427956</v>
      </c>
      <c r="L1543" s="11" t="str">
        <f>IF(inventory[[#This Row],[c Units %]]&lt;=$O$7,$N$7,IF(inventory[[#This Row],[c Units %]]&lt;=$O$8,$N$8,$N$9))</f>
        <v>C</v>
      </c>
    </row>
    <row r="1544" spans="2:12" x14ac:dyDescent="0.25">
      <c r="B1544" s="1">
        <v>1538</v>
      </c>
      <c r="C1544" t="s">
        <v>1538</v>
      </c>
      <c r="D1544" s="2">
        <v>4</v>
      </c>
      <c r="E1544" s="15">
        <v>33</v>
      </c>
      <c r="F1544" s="14">
        <f>inventory[[#This Row],[Unit Cost]]*inventory[[#This Row],['# Units]]</f>
        <v>132</v>
      </c>
      <c r="G1544" s="8">
        <f>_xlfn.RANK.EQ(inventory[[#This Row],[Total Cost]],inventory[Total Cost],0)</f>
        <v>1196</v>
      </c>
      <c r="H1544" s="8">
        <f>SUMIFS(inventory['# Units],inventory[Rank],"&lt;="&amp;inventory[[#This Row],['#]])</f>
        <v>41793</v>
      </c>
      <c r="I1544" s="9">
        <f>inventory[[#This Row],[c Units]]/MAX(inventory[c Units])</f>
        <v>0.50733205467479181</v>
      </c>
      <c r="J1544" s="10">
        <f>SUMIFS(inventory[Total Cost],inventory[Rank],"&lt;="&amp;inventory[[#This Row],['#]])</f>
        <v>2586560.8999999971</v>
      </c>
      <c r="K1544" s="9">
        <f>inventory[[#This Row],[c Cost]]/MAX(inventory[c Cost])</f>
        <v>0.97705414138813107</v>
      </c>
      <c r="L1544" s="11" t="str">
        <f>IF(inventory[[#This Row],[c Units %]]&lt;=$O$7,$N$7,IF(inventory[[#This Row],[c Units %]]&lt;=$O$8,$N$8,$N$9))</f>
        <v>C</v>
      </c>
    </row>
    <row r="1545" spans="2:12" x14ac:dyDescent="0.25">
      <c r="B1545" s="1">
        <v>1539</v>
      </c>
      <c r="C1545" t="s">
        <v>1539</v>
      </c>
      <c r="D1545" s="2">
        <v>4.8</v>
      </c>
      <c r="E1545" s="15">
        <v>5</v>
      </c>
      <c r="F1545" s="14">
        <f>inventory[[#This Row],[Unit Cost]]*inventory[[#This Row],['# Units]]</f>
        <v>24</v>
      </c>
      <c r="G1545" s="8">
        <f>_xlfn.RANK.EQ(inventory[[#This Row],[Total Cost]],inventory[Total Cost],0)</f>
        <v>2494</v>
      </c>
      <c r="H1545" s="8">
        <f>SUMIFS(inventory['# Units],inventory[Rank],"&lt;="&amp;inventory[[#This Row],['#]])</f>
        <v>41813</v>
      </c>
      <c r="I1545" s="9">
        <f>inventory[[#This Row],[c Units]]/MAX(inventory[c Units])</f>
        <v>0.50757483794216907</v>
      </c>
      <c r="J1545" s="10">
        <f>SUMIFS(inventory[Total Cost],inventory[Rank],"&lt;="&amp;inventory[[#This Row],['#]])</f>
        <v>2586634.8999999971</v>
      </c>
      <c r="K1545" s="9">
        <f>inventory[[#This Row],[c Cost]]/MAX(inventory[c Cost])</f>
        <v>0.9770820943377263</v>
      </c>
      <c r="L1545" s="11" t="str">
        <f>IF(inventory[[#This Row],[c Units %]]&lt;=$O$7,$N$7,IF(inventory[[#This Row],[c Units %]]&lt;=$O$8,$N$8,$N$9))</f>
        <v>C</v>
      </c>
    </row>
    <row r="1546" spans="2:12" x14ac:dyDescent="0.25">
      <c r="B1546" s="1">
        <v>1540</v>
      </c>
      <c r="C1546" t="s">
        <v>1540</v>
      </c>
      <c r="D1546" s="2">
        <v>4.9000000000000004</v>
      </c>
      <c r="E1546" s="15">
        <v>40</v>
      </c>
      <c r="F1546" s="14">
        <f>inventory[[#This Row],[Unit Cost]]*inventory[[#This Row],['# Units]]</f>
        <v>196</v>
      </c>
      <c r="G1546" s="8">
        <f>_xlfn.RANK.EQ(inventory[[#This Row],[Total Cost]],inventory[Total Cost],0)</f>
        <v>1033</v>
      </c>
      <c r="H1546" s="8">
        <f>SUMIFS(inventory['# Units],inventory[Rank],"&lt;="&amp;inventory[[#This Row],['#]])</f>
        <v>41849</v>
      </c>
      <c r="I1546" s="9">
        <f>inventory[[#This Row],[c Units]]/MAX(inventory[c Units])</f>
        <v>0.50801184782344799</v>
      </c>
      <c r="J1546" s="10">
        <f>SUMIFS(inventory[Total Cost],inventory[Rank],"&lt;="&amp;inventory[[#This Row],['#]])</f>
        <v>2586781.8999999971</v>
      </c>
      <c r="K1546" s="9">
        <f>inventory[[#This Row],[c Cost]]/MAX(inventory[c Cost])</f>
        <v>0.97713762249435465</v>
      </c>
      <c r="L1546" s="11" t="str">
        <f>IF(inventory[[#This Row],[c Units %]]&lt;=$O$7,$N$7,IF(inventory[[#This Row],[c Units %]]&lt;=$O$8,$N$8,$N$9))</f>
        <v>C</v>
      </c>
    </row>
    <row r="1547" spans="2:12" x14ac:dyDescent="0.25">
      <c r="B1547" s="1">
        <v>1541</v>
      </c>
      <c r="C1547" t="s">
        <v>1541</v>
      </c>
      <c r="D1547" s="2">
        <v>4.9000000000000004</v>
      </c>
      <c r="E1547" s="15">
        <v>7</v>
      </c>
      <c r="F1547" s="14">
        <f>inventory[[#This Row],[Unit Cost]]*inventory[[#This Row],['# Units]]</f>
        <v>34.300000000000004</v>
      </c>
      <c r="G1547" s="8">
        <f>_xlfn.RANK.EQ(inventory[[#This Row],[Total Cost]],inventory[Total Cost],0)</f>
        <v>2178</v>
      </c>
      <c r="H1547" s="8">
        <f>SUMIFS(inventory['# Units],inventory[Rank],"&lt;="&amp;inventory[[#This Row],['#]])</f>
        <v>41849</v>
      </c>
      <c r="I1547" s="9">
        <f>inventory[[#This Row],[c Units]]/MAX(inventory[c Units])</f>
        <v>0.50801184782344799</v>
      </c>
      <c r="J1547" s="10">
        <f>SUMIFS(inventory[Total Cost],inventory[Rank],"&lt;="&amp;inventory[[#This Row],['#]])</f>
        <v>2586781.8999999971</v>
      </c>
      <c r="K1547" s="9">
        <f>inventory[[#This Row],[c Cost]]/MAX(inventory[c Cost])</f>
        <v>0.97713762249435465</v>
      </c>
      <c r="L1547" s="11" t="str">
        <f>IF(inventory[[#This Row],[c Units %]]&lt;=$O$7,$N$7,IF(inventory[[#This Row],[c Units %]]&lt;=$O$8,$N$8,$N$9))</f>
        <v>C</v>
      </c>
    </row>
    <row r="1548" spans="2:12" x14ac:dyDescent="0.25">
      <c r="B1548" s="1">
        <v>1542</v>
      </c>
      <c r="C1548" t="s">
        <v>1542</v>
      </c>
      <c r="D1548" s="2">
        <v>4.2</v>
      </c>
      <c r="E1548" s="15">
        <v>41</v>
      </c>
      <c r="F1548" s="14">
        <f>inventory[[#This Row],[Unit Cost]]*inventory[[#This Row],['# Units]]</f>
        <v>172.20000000000002</v>
      </c>
      <c r="G1548" s="8">
        <f>_xlfn.RANK.EQ(inventory[[#This Row],[Total Cost]],inventory[Total Cost],0)</f>
        <v>1086</v>
      </c>
      <c r="H1548" s="8">
        <f>SUMIFS(inventory['# Units],inventory[Rank],"&lt;="&amp;inventory[[#This Row],['#]])</f>
        <v>41876</v>
      </c>
      <c r="I1548" s="9">
        <f>inventory[[#This Row],[c Units]]/MAX(inventory[c Units])</f>
        <v>0.50833960523440724</v>
      </c>
      <c r="J1548" s="10">
        <f>SUMIFS(inventory[Total Cost],inventory[Rank],"&lt;="&amp;inventory[[#This Row],['#]])</f>
        <v>2586854.799999997</v>
      </c>
      <c r="K1548" s="9">
        <f>inventory[[#This Row],[c Cost]]/MAX(inventory[c Cost])</f>
        <v>0.9771651599271316</v>
      </c>
      <c r="L1548" s="11" t="str">
        <f>IF(inventory[[#This Row],[c Units %]]&lt;=$O$7,$N$7,IF(inventory[[#This Row],[c Units %]]&lt;=$O$8,$N$8,$N$9))</f>
        <v>C</v>
      </c>
    </row>
    <row r="1549" spans="2:12" x14ac:dyDescent="0.25">
      <c r="B1549" s="1">
        <v>1543</v>
      </c>
      <c r="C1549" t="s">
        <v>1543</v>
      </c>
      <c r="D1549" s="2">
        <v>4.8</v>
      </c>
      <c r="E1549" s="15">
        <v>8</v>
      </c>
      <c r="F1549" s="14">
        <f>inventory[[#This Row],[Unit Cost]]*inventory[[#This Row],['# Units]]</f>
        <v>38.4</v>
      </c>
      <c r="G1549" s="8">
        <f>_xlfn.RANK.EQ(inventory[[#This Row],[Total Cost]],inventory[Total Cost],0)</f>
        <v>2080</v>
      </c>
      <c r="H1549" s="8">
        <f>SUMIFS(inventory['# Units],inventory[Rank],"&lt;="&amp;inventory[[#This Row],['#]])</f>
        <v>41894</v>
      </c>
      <c r="I1549" s="9">
        <f>inventory[[#This Row],[c Units]]/MAX(inventory[c Units])</f>
        <v>0.50855811017504671</v>
      </c>
      <c r="J1549" s="10">
        <f>SUMIFS(inventory[Total Cost],inventory[Rank],"&lt;="&amp;inventory[[#This Row],['#]])</f>
        <v>2587000.5999999968</v>
      </c>
      <c r="K1549" s="9">
        <f>inventory[[#This Row],[c Cost]]/MAX(inventory[c Cost])</f>
        <v>0.97722023479268538</v>
      </c>
      <c r="L1549" s="11" t="str">
        <f>IF(inventory[[#This Row],[c Units %]]&lt;=$O$7,$N$7,IF(inventory[[#This Row],[c Units %]]&lt;=$O$8,$N$8,$N$9))</f>
        <v>C</v>
      </c>
    </row>
    <row r="1550" spans="2:12" x14ac:dyDescent="0.25">
      <c r="B1550" s="1">
        <v>1544</v>
      </c>
      <c r="C1550" t="s">
        <v>1544</v>
      </c>
      <c r="D1550" s="2">
        <v>4.8</v>
      </c>
      <c r="E1550" s="15">
        <v>29</v>
      </c>
      <c r="F1550" s="14">
        <f>inventory[[#This Row],[Unit Cost]]*inventory[[#This Row],['# Units]]</f>
        <v>139.19999999999999</v>
      </c>
      <c r="G1550" s="8">
        <f>_xlfn.RANK.EQ(inventory[[#This Row],[Total Cost]],inventory[Total Cost],0)</f>
        <v>1174</v>
      </c>
      <c r="H1550" s="8">
        <f>SUMIFS(inventory['# Units],inventory[Rank],"&lt;="&amp;inventory[[#This Row],['#]])</f>
        <v>41894</v>
      </c>
      <c r="I1550" s="9">
        <f>inventory[[#This Row],[c Units]]/MAX(inventory[c Units])</f>
        <v>0.50855811017504671</v>
      </c>
      <c r="J1550" s="10">
        <f>SUMIFS(inventory[Total Cost],inventory[Rank],"&lt;="&amp;inventory[[#This Row],['#]])</f>
        <v>2587000.5999999968</v>
      </c>
      <c r="K1550" s="9">
        <f>inventory[[#This Row],[c Cost]]/MAX(inventory[c Cost])</f>
        <v>0.97722023479268538</v>
      </c>
      <c r="L1550" s="11" t="str">
        <f>IF(inventory[[#This Row],[c Units %]]&lt;=$O$7,$N$7,IF(inventory[[#This Row],[c Units %]]&lt;=$O$8,$N$8,$N$9))</f>
        <v>C</v>
      </c>
    </row>
    <row r="1551" spans="2:12" x14ac:dyDescent="0.25">
      <c r="B1551" s="1">
        <v>1545</v>
      </c>
      <c r="C1551" t="s">
        <v>1545</v>
      </c>
      <c r="D1551" s="2">
        <v>4.7</v>
      </c>
      <c r="E1551" s="15">
        <v>23</v>
      </c>
      <c r="F1551" s="14">
        <f>inventory[[#This Row],[Unit Cost]]*inventory[[#This Row],['# Units]]</f>
        <v>108.10000000000001</v>
      </c>
      <c r="G1551" s="8">
        <f>_xlfn.RANK.EQ(inventory[[#This Row],[Total Cost]],inventory[Total Cost],0)</f>
        <v>1304</v>
      </c>
      <c r="H1551" s="8">
        <f>SUMIFS(inventory['# Units],inventory[Rank],"&lt;="&amp;inventory[[#This Row],['#]])</f>
        <v>41967</v>
      </c>
      <c r="I1551" s="9">
        <f>inventory[[#This Row],[c Units]]/MAX(inventory[c Units])</f>
        <v>0.50944426910097351</v>
      </c>
      <c r="J1551" s="10">
        <f>SUMIFS(inventory[Total Cost],inventory[Rank],"&lt;="&amp;inventory[[#This Row],['#]])</f>
        <v>2587291.7999999961</v>
      </c>
      <c r="K1551" s="9">
        <f>inventory[[#This Row],[c Cost]]/MAX(inventory[c Cost])</f>
        <v>0.97733023342676795</v>
      </c>
      <c r="L1551" s="11" t="str">
        <f>IF(inventory[[#This Row],[c Units %]]&lt;=$O$7,$N$7,IF(inventory[[#This Row],[c Units %]]&lt;=$O$8,$N$8,$N$9))</f>
        <v>C</v>
      </c>
    </row>
    <row r="1552" spans="2:12" x14ac:dyDescent="0.25">
      <c r="B1552" s="1">
        <v>1546</v>
      </c>
      <c r="C1552" t="s">
        <v>1546</v>
      </c>
      <c r="D1552" s="2">
        <v>4.4000000000000004</v>
      </c>
      <c r="E1552" s="15">
        <v>14</v>
      </c>
      <c r="F1552" s="14">
        <f>inventory[[#This Row],[Unit Cost]]*inventory[[#This Row],['# Units]]</f>
        <v>61.600000000000009</v>
      </c>
      <c r="G1552" s="8">
        <f>_xlfn.RANK.EQ(inventory[[#This Row],[Total Cost]],inventory[Total Cost],0)</f>
        <v>1661</v>
      </c>
      <c r="H1552" s="8">
        <f>SUMIFS(inventory['# Units],inventory[Rank],"&lt;="&amp;inventory[[#This Row],['#]])</f>
        <v>41967</v>
      </c>
      <c r="I1552" s="9">
        <f>inventory[[#This Row],[c Units]]/MAX(inventory[c Units])</f>
        <v>0.50944426910097351</v>
      </c>
      <c r="J1552" s="10">
        <f>SUMIFS(inventory[Total Cost],inventory[Rank],"&lt;="&amp;inventory[[#This Row],['#]])</f>
        <v>2587291.7999999961</v>
      </c>
      <c r="K1552" s="9">
        <f>inventory[[#This Row],[c Cost]]/MAX(inventory[c Cost])</f>
        <v>0.97733023342676795</v>
      </c>
      <c r="L1552" s="11" t="str">
        <f>IF(inventory[[#This Row],[c Units %]]&lt;=$O$7,$N$7,IF(inventory[[#This Row],[c Units %]]&lt;=$O$8,$N$8,$N$9))</f>
        <v>C</v>
      </c>
    </row>
    <row r="1553" spans="2:12" x14ac:dyDescent="0.25">
      <c r="B1553" s="1">
        <v>1547</v>
      </c>
      <c r="C1553" t="s">
        <v>1547</v>
      </c>
      <c r="D1553" s="2">
        <v>4.5</v>
      </c>
      <c r="E1553" s="15">
        <v>23</v>
      </c>
      <c r="F1553" s="14">
        <f>inventory[[#This Row],[Unit Cost]]*inventory[[#This Row],['# Units]]</f>
        <v>103.5</v>
      </c>
      <c r="G1553" s="8">
        <f>_xlfn.RANK.EQ(inventory[[#This Row],[Total Cost]],inventory[Total Cost],0)</f>
        <v>1326</v>
      </c>
      <c r="H1553" s="8">
        <f>SUMIFS(inventory['# Units],inventory[Rank],"&lt;="&amp;inventory[[#This Row],['#]])</f>
        <v>41967</v>
      </c>
      <c r="I1553" s="9">
        <f>inventory[[#This Row],[c Units]]/MAX(inventory[c Units])</f>
        <v>0.50944426910097351</v>
      </c>
      <c r="J1553" s="10">
        <f>SUMIFS(inventory[Total Cost],inventory[Rank],"&lt;="&amp;inventory[[#This Row],['#]])</f>
        <v>2587291.7999999961</v>
      </c>
      <c r="K1553" s="9">
        <f>inventory[[#This Row],[c Cost]]/MAX(inventory[c Cost])</f>
        <v>0.97733023342676795</v>
      </c>
      <c r="L1553" s="11" t="str">
        <f>IF(inventory[[#This Row],[c Units %]]&lt;=$O$7,$N$7,IF(inventory[[#This Row],[c Units %]]&lt;=$O$8,$N$8,$N$9))</f>
        <v>C</v>
      </c>
    </row>
    <row r="1554" spans="2:12" x14ac:dyDescent="0.25">
      <c r="B1554" s="1">
        <v>1548</v>
      </c>
      <c r="C1554" t="s">
        <v>1548</v>
      </c>
      <c r="D1554" s="2">
        <v>4.4000000000000004</v>
      </c>
      <c r="E1554" s="15">
        <v>9</v>
      </c>
      <c r="F1554" s="14">
        <f>inventory[[#This Row],[Unit Cost]]*inventory[[#This Row],['# Units]]</f>
        <v>39.6</v>
      </c>
      <c r="G1554" s="8">
        <f>_xlfn.RANK.EQ(inventory[[#This Row],[Total Cost]],inventory[Total Cost],0)</f>
        <v>2052</v>
      </c>
      <c r="H1554" s="8">
        <f>SUMIFS(inventory['# Units],inventory[Rank],"&lt;="&amp;inventory[[#This Row],['#]])</f>
        <v>41967</v>
      </c>
      <c r="I1554" s="9">
        <f>inventory[[#This Row],[c Units]]/MAX(inventory[c Units])</f>
        <v>0.50944426910097351</v>
      </c>
      <c r="J1554" s="10">
        <f>SUMIFS(inventory[Total Cost],inventory[Rank],"&lt;="&amp;inventory[[#This Row],['#]])</f>
        <v>2587291.7999999961</v>
      </c>
      <c r="K1554" s="9">
        <f>inventory[[#This Row],[c Cost]]/MAX(inventory[c Cost])</f>
        <v>0.97733023342676795</v>
      </c>
      <c r="L1554" s="11" t="str">
        <f>IF(inventory[[#This Row],[c Units %]]&lt;=$O$7,$N$7,IF(inventory[[#This Row],[c Units %]]&lt;=$O$8,$N$8,$N$9))</f>
        <v>C</v>
      </c>
    </row>
    <row r="1555" spans="2:12" x14ac:dyDescent="0.25">
      <c r="B1555" s="1">
        <v>1549</v>
      </c>
      <c r="C1555" t="s">
        <v>1549</v>
      </c>
      <c r="D1555" s="2">
        <v>4.5999999999999996</v>
      </c>
      <c r="E1555" s="15">
        <v>6</v>
      </c>
      <c r="F1555" s="14">
        <f>inventory[[#This Row],[Unit Cost]]*inventory[[#This Row],['# Units]]</f>
        <v>27.599999999999998</v>
      </c>
      <c r="G1555" s="8">
        <f>_xlfn.RANK.EQ(inventory[[#This Row],[Total Cost]],inventory[Total Cost],0)</f>
        <v>2374</v>
      </c>
      <c r="H1555" s="8">
        <f>SUMIFS(inventory['# Units],inventory[Rank],"&lt;="&amp;inventory[[#This Row],['#]])</f>
        <v>42011</v>
      </c>
      <c r="I1555" s="9">
        <f>inventory[[#This Row],[c Units]]/MAX(inventory[c Units])</f>
        <v>0.50997839228920339</v>
      </c>
      <c r="J1555" s="10">
        <f>SUMIFS(inventory[Total Cost],inventory[Rank],"&lt;="&amp;inventory[[#This Row],['#]])</f>
        <v>2587436.9999999963</v>
      </c>
      <c r="K1555" s="9">
        <f>inventory[[#This Row],[c Cost]]/MAX(inventory[c Cost])</f>
        <v>0.97738508164678461</v>
      </c>
      <c r="L1555" s="11" t="str">
        <f>IF(inventory[[#This Row],[c Units %]]&lt;=$O$7,$N$7,IF(inventory[[#This Row],[c Units %]]&lt;=$O$8,$N$8,$N$9))</f>
        <v>C</v>
      </c>
    </row>
    <row r="1556" spans="2:12" x14ac:dyDescent="0.25">
      <c r="B1556" s="1">
        <v>1550</v>
      </c>
      <c r="C1556" t="s">
        <v>1550</v>
      </c>
      <c r="D1556" s="2">
        <v>4.8</v>
      </c>
      <c r="E1556" s="15">
        <v>2</v>
      </c>
      <c r="F1556" s="14">
        <f>inventory[[#This Row],[Unit Cost]]*inventory[[#This Row],['# Units]]</f>
        <v>9.6</v>
      </c>
      <c r="G1556" s="8">
        <f>_xlfn.RANK.EQ(inventory[[#This Row],[Total Cost]],inventory[Total Cost],0)</f>
        <v>3357</v>
      </c>
      <c r="H1556" s="8">
        <f>SUMIFS(inventory['# Units],inventory[Rank],"&lt;="&amp;inventory[[#This Row],['#]])</f>
        <v>42011</v>
      </c>
      <c r="I1556" s="9">
        <f>inventory[[#This Row],[c Units]]/MAX(inventory[c Units])</f>
        <v>0.50997839228920339</v>
      </c>
      <c r="J1556" s="10">
        <f>SUMIFS(inventory[Total Cost],inventory[Rank],"&lt;="&amp;inventory[[#This Row],['#]])</f>
        <v>2587436.9999999963</v>
      </c>
      <c r="K1556" s="9">
        <f>inventory[[#This Row],[c Cost]]/MAX(inventory[c Cost])</f>
        <v>0.97738508164678461</v>
      </c>
      <c r="L1556" s="11" t="str">
        <f>IF(inventory[[#This Row],[c Units %]]&lt;=$O$7,$N$7,IF(inventory[[#This Row],[c Units %]]&lt;=$O$8,$N$8,$N$9))</f>
        <v>C</v>
      </c>
    </row>
    <row r="1557" spans="2:12" x14ac:dyDescent="0.25">
      <c r="B1557" s="1">
        <v>1551</v>
      </c>
      <c r="C1557" t="s">
        <v>1551</v>
      </c>
      <c r="D1557" s="2">
        <v>4.0999999999999996</v>
      </c>
      <c r="E1557" s="15">
        <v>4</v>
      </c>
      <c r="F1557" s="14">
        <f>inventory[[#This Row],[Unit Cost]]*inventory[[#This Row],['# Units]]</f>
        <v>16.399999999999999</v>
      </c>
      <c r="G1557" s="8">
        <f>_xlfn.RANK.EQ(inventory[[#This Row],[Total Cost]],inventory[Total Cost],0)</f>
        <v>2890</v>
      </c>
      <c r="H1557" s="8">
        <f>SUMIFS(inventory['# Units],inventory[Rank],"&lt;="&amp;inventory[[#This Row],['#]])</f>
        <v>42098</v>
      </c>
      <c r="I1557" s="9">
        <f>inventory[[#This Row],[c Units]]/MAX(inventory[c Units])</f>
        <v>0.51103449950229429</v>
      </c>
      <c r="J1557" s="10">
        <f>SUMIFS(inventory[Total Cost],inventory[Rank],"&lt;="&amp;inventory[[#This Row],['#]])</f>
        <v>2587654.4999999963</v>
      </c>
      <c r="K1557" s="9">
        <f>inventory[[#This Row],[c Cost]]/MAX(inventory[c Cost])</f>
        <v>0.977467240654041</v>
      </c>
      <c r="L1557" s="11" t="str">
        <f>IF(inventory[[#This Row],[c Units %]]&lt;=$O$7,$N$7,IF(inventory[[#This Row],[c Units %]]&lt;=$O$8,$N$8,$N$9))</f>
        <v>C</v>
      </c>
    </row>
    <row r="1558" spans="2:12" x14ac:dyDescent="0.25">
      <c r="B1558" s="1">
        <v>1552</v>
      </c>
      <c r="C1558" t="s">
        <v>1552</v>
      </c>
      <c r="D1558" s="2">
        <v>2.8</v>
      </c>
      <c r="E1558" s="15">
        <v>32</v>
      </c>
      <c r="F1558" s="14">
        <f>inventory[[#This Row],[Unit Cost]]*inventory[[#This Row],['# Units]]</f>
        <v>89.6</v>
      </c>
      <c r="G1558" s="8">
        <f>_xlfn.RANK.EQ(inventory[[#This Row],[Total Cost]],inventory[Total Cost],0)</f>
        <v>1410</v>
      </c>
      <c r="H1558" s="8">
        <f>SUMIFS(inventory['# Units],inventory[Rank],"&lt;="&amp;inventory[[#This Row],['#]])</f>
        <v>42098</v>
      </c>
      <c r="I1558" s="9">
        <f>inventory[[#This Row],[c Units]]/MAX(inventory[c Units])</f>
        <v>0.51103449950229429</v>
      </c>
      <c r="J1558" s="10">
        <f>SUMIFS(inventory[Total Cost],inventory[Rank],"&lt;="&amp;inventory[[#This Row],['#]])</f>
        <v>2587654.4999999963</v>
      </c>
      <c r="K1558" s="9">
        <f>inventory[[#This Row],[c Cost]]/MAX(inventory[c Cost])</f>
        <v>0.977467240654041</v>
      </c>
      <c r="L1558" s="11" t="str">
        <f>IF(inventory[[#This Row],[c Units %]]&lt;=$O$7,$N$7,IF(inventory[[#This Row],[c Units %]]&lt;=$O$8,$N$8,$N$9))</f>
        <v>C</v>
      </c>
    </row>
    <row r="1559" spans="2:12" x14ac:dyDescent="0.25">
      <c r="B1559" s="1">
        <v>1553</v>
      </c>
      <c r="C1559" t="s">
        <v>1553</v>
      </c>
      <c r="D1559" s="2">
        <v>3.7</v>
      </c>
      <c r="E1559" s="15">
        <v>12</v>
      </c>
      <c r="F1559" s="14">
        <f>inventory[[#This Row],[Unit Cost]]*inventory[[#This Row],['# Units]]</f>
        <v>44.400000000000006</v>
      </c>
      <c r="G1559" s="8">
        <f>_xlfn.RANK.EQ(inventory[[#This Row],[Total Cost]],inventory[Total Cost],0)</f>
        <v>1949</v>
      </c>
      <c r="H1559" s="8">
        <f>SUMIFS(inventory['# Units],inventory[Rank],"&lt;="&amp;inventory[[#This Row],['#]])</f>
        <v>42098</v>
      </c>
      <c r="I1559" s="9">
        <f>inventory[[#This Row],[c Units]]/MAX(inventory[c Units])</f>
        <v>0.51103449950229429</v>
      </c>
      <c r="J1559" s="10">
        <f>SUMIFS(inventory[Total Cost],inventory[Rank],"&lt;="&amp;inventory[[#This Row],['#]])</f>
        <v>2587654.4999999963</v>
      </c>
      <c r="K1559" s="9">
        <f>inventory[[#This Row],[c Cost]]/MAX(inventory[c Cost])</f>
        <v>0.977467240654041</v>
      </c>
      <c r="L1559" s="11" t="str">
        <f>IF(inventory[[#This Row],[c Units %]]&lt;=$O$7,$N$7,IF(inventory[[#This Row],[c Units %]]&lt;=$O$8,$N$8,$N$9))</f>
        <v>C</v>
      </c>
    </row>
    <row r="1560" spans="2:12" x14ac:dyDescent="0.25">
      <c r="B1560" s="1">
        <v>1554</v>
      </c>
      <c r="C1560" t="s">
        <v>1554</v>
      </c>
      <c r="D1560" s="2">
        <v>4</v>
      </c>
      <c r="E1560" s="15">
        <v>24</v>
      </c>
      <c r="F1560" s="14">
        <f>inventory[[#This Row],[Unit Cost]]*inventory[[#This Row],['# Units]]</f>
        <v>96</v>
      </c>
      <c r="G1560" s="8">
        <f>_xlfn.RANK.EQ(inventory[[#This Row],[Total Cost]],inventory[Total Cost],0)</f>
        <v>1368</v>
      </c>
      <c r="H1560" s="8">
        <f>SUMIFS(inventory['# Units],inventory[Rank],"&lt;="&amp;inventory[[#This Row],['#]])</f>
        <v>42117</v>
      </c>
      <c r="I1560" s="9">
        <f>inventory[[#This Row],[c Units]]/MAX(inventory[c Units])</f>
        <v>0.51126514360630271</v>
      </c>
      <c r="J1560" s="10">
        <f>SUMIFS(inventory[Total Cost],inventory[Rank],"&lt;="&amp;inventory[[#This Row],['#]])</f>
        <v>2587726.6999999965</v>
      </c>
      <c r="K1560" s="9">
        <f>inventory[[#This Row],[c Cost]]/MAX(inventory[c Cost])</f>
        <v>0.97749451366702444</v>
      </c>
      <c r="L1560" s="11" t="str">
        <f>IF(inventory[[#This Row],[c Units %]]&lt;=$O$7,$N$7,IF(inventory[[#This Row],[c Units %]]&lt;=$O$8,$N$8,$N$9))</f>
        <v>C</v>
      </c>
    </row>
    <row r="1561" spans="2:12" x14ac:dyDescent="0.25">
      <c r="B1561" s="1">
        <v>1555</v>
      </c>
      <c r="C1561" t="s">
        <v>1555</v>
      </c>
      <c r="D1561" s="2">
        <v>3.7</v>
      </c>
      <c r="E1561" s="15">
        <v>6</v>
      </c>
      <c r="F1561" s="14">
        <f>inventory[[#This Row],[Unit Cost]]*inventory[[#This Row],['# Units]]</f>
        <v>22.200000000000003</v>
      </c>
      <c r="G1561" s="8">
        <f>_xlfn.RANK.EQ(inventory[[#This Row],[Total Cost]],inventory[Total Cost],0)</f>
        <v>2580</v>
      </c>
      <c r="H1561" s="8">
        <f>SUMIFS(inventory['# Units],inventory[Rank],"&lt;="&amp;inventory[[#This Row],['#]])</f>
        <v>42435</v>
      </c>
      <c r="I1561" s="9">
        <f>inventory[[#This Row],[c Units]]/MAX(inventory[c Units])</f>
        <v>0.51512539755760034</v>
      </c>
      <c r="J1561" s="10">
        <f>SUMIFS(inventory[Total Cost],inventory[Rank],"&lt;="&amp;inventory[[#This Row],['#]])</f>
        <v>2588374.6999999965</v>
      </c>
      <c r="K1561" s="9">
        <f>inventory[[#This Row],[c Cost]]/MAX(inventory[c Cost])</f>
        <v>0.97773929084726385</v>
      </c>
      <c r="L1561" s="11" t="str">
        <f>IF(inventory[[#This Row],[c Units %]]&lt;=$O$7,$N$7,IF(inventory[[#This Row],[c Units %]]&lt;=$O$8,$N$8,$N$9))</f>
        <v>C</v>
      </c>
    </row>
    <row r="1562" spans="2:12" x14ac:dyDescent="0.25">
      <c r="B1562" s="1">
        <v>1556</v>
      </c>
      <c r="C1562" t="s">
        <v>1556</v>
      </c>
      <c r="D1562" s="2">
        <v>4.5999999999999996</v>
      </c>
      <c r="E1562" s="15">
        <v>11</v>
      </c>
      <c r="F1562" s="14">
        <f>inventory[[#This Row],[Unit Cost]]*inventory[[#This Row],['# Units]]</f>
        <v>50.599999999999994</v>
      </c>
      <c r="G1562" s="8">
        <f>_xlfn.RANK.EQ(inventory[[#This Row],[Total Cost]],inventory[Total Cost],0)</f>
        <v>1840</v>
      </c>
      <c r="H1562" s="8">
        <f>SUMIFS(inventory['# Units],inventory[Rank],"&lt;="&amp;inventory[[#This Row],['#]])</f>
        <v>42435</v>
      </c>
      <c r="I1562" s="9">
        <f>inventory[[#This Row],[c Units]]/MAX(inventory[c Units])</f>
        <v>0.51512539755760034</v>
      </c>
      <c r="J1562" s="10">
        <f>SUMIFS(inventory[Total Cost],inventory[Rank],"&lt;="&amp;inventory[[#This Row],['#]])</f>
        <v>2588374.6999999965</v>
      </c>
      <c r="K1562" s="9">
        <f>inventory[[#This Row],[c Cost]]/MAX(inventory[c Cost])</f>
        <v>0.97773929084726385</v>
      </c>
      <c r="L1562" s="11" t="str">
        <f>IF(inventory[[#This Row],[c Units %]]&lt;=$O$7,$N$7,IF(inventory[[#This Row],[c Units %]]&lt;=$O$8,$N$8,$N$9))</f>
        <v>C</v>
      </c>
    </row>
    <row r="1563" spans="2:12" x14ac:dyDescent="0.25">
      <c r="B1563" s="1">
        <v>1557</v>
      </c>
      <c r="C1563" t="s">
        <v>1557</v>
      </c>
      <c r="D1563" s="2">
        <v>4.7</v>
      </c>
      <c r="E1563" s="15">
        <v>62</v>
      </c>
      <c r="F1563" s="14">
        <f>inventory[[#This Row],[Unit Cost]]*inventory[[#This Row],['# Units]]</f>
        <v>291.40000000000003</v>
      </c>
      <c r="G1563" s="8">
        <f>_xlfn.RANK.EQ(inventory[[#This Row],[Total Cost]],inventory[Total Cost],0)</f>
        <v>876</v>
      </c>
      <c r="H1563" s="8">
        <f>SUMIFS(inventory['# Units],inventory[Rank],"&lt;="&amp;inventory[[#This Row],['#]])</f>
        <v>42435</v>
      </c>
      <c r="I1563" s="9">
        <f>inventory[[#This Row],[c Units]]/MAX(inventory[c Units])</f>
        <v>0.51512539755760034</v>
      </c>
      <c r="J1563" s="10">
        <f>SUMIFS(inventory[Total Cost],inventory[Rank],"&lt;="&amp;inventory[[#This Row],['#]])</f>
        <v>2588374.6999999965</v>
      </c>
      <c r="K1563" s="9">
        <f>inventory[[#This Row],[c Cost]]/MAX(inventory[c Cost])</f>
        <v>0.97773929084726385</v>
      </c>
      <c r="L1563" s="11" t="str">
        <f>IF(inventory[[#This Row],[c Units %]]&lt;=$O$7,$N$7,IF(inventory[[#This Row],[c Units %]]&lt;=$O$8,$N$8,$N$9))</f>
        <v>C</v>
      </c>
    </row>
    <row r="1564" spans="2:12" x14ac:dyDescent="0.25">
      <c r="B1564" s="1">
        <v>1558</v>
      </c>
      <c r="C1564" t="s">
        <v>1558</v>
      </c>
      <c r="D1564" s="2">
        <v>3.8</v>
      </c>
      <c r="E1564" s="15">
        <v>18</v>
      </c>
      <c r="F1564" s="14">
        <f>inventory[[#This Row],[Unit Cost]]*inventory[[#This Row],['# Units]]</f>
        <v>68.399999999999991</v>
      </c>
      <c r="G1564" s="8">
        <f>_xlfn.RANK.EQ(inventory[[#This Row],[Total Cost]],inventory[Total Cost],0)</f>
        <v>1594</v>
      </c>
      <c r="H1564" s="8">
        <f>SUMIFS(inventory['# Units],inventory[Rank],"&lt;="&amp;inventory[[#This Row],['#]])</f>
        <v>42435</v>
      </c>
      <c r="I1564" s="9">
        <f>inventory[[#This Row],[c Units]]/MAX(inventory[c Units])</f>
        <v>0.51512539755760034</v>
      </c>
      <c r="J1564" s="10">
        <f>SUMIFS(inventory[Total Cost],inventory[Rank],"&lt;="&amp;inventory[[#This Row],['#]])</f>
        <v>2588374.6999999965</v>
      </c>
      <c r="K1564" s="9">
        <f>inventory[[#This Row],[c Cost]]/MAX(inventory[c Cost])</f>
        <v>0.97773929084726385</v>
      </c>
      <c r="L1564" s="11" t="str">
        <f>IF(inventory[[#This Row],[c Units %]]&lt;=$O$7,$N$7,IF(inventory[[#This Row],[c Units %]]&lt;=$O$8,$N$8,$N$9))</f>
        <v>C</v>
      </c>
    </row>
    <row r="1565" spans="2:12" x14ac:dyDescent="0.25">
      <c r="B1565" s="1">
        <v>1559</v>
      </c>
      <c r="C1565" t="s">
        <v>1559</v>
      </c>
      <c r="D1565" s="2">
        <v>4.7</v>
      </c>
      <c r="E1565" s="15">
        <v>26</v>
      </c>
      <c r="F1565" s="14">
        <f>inventory[[#This Row],[Unit Cost]]*inventory[[#This Row],['# Units]]</f>
        <v>122.2</v>
      </c>
      <c r="G1565" s="8">
        <f>_xlfn.RANK.EQ(inventory[[#This Row],[Total Cost]],inventory[Total Cost],0)</f>
        <v>1239</v>
      </c>
      <c r="H1565" s="8">
        <f>SUMIFS(inventory['# Units],inventory[Rank],"&lt;="&amp;inventory[[#This Row],['#]])</f>
        <v>42435</v>
      </c>
      <c r="I1565" s="9">
        <f>inventory[[#This Row],[c Units]]/MAX(inventory[c Units])</f>
        <v>0.51512539755760034</v>
      </c>
      <c r="J1565" s="10">
        <f>SUMIFS(inventory[Total Cost],inventory[Rank],"&lt;="&amp;inventory[[#This Row],['#]])</f>
        <v>2588374.6999999965</v>
      </c>
      <c r="K1565" s="9">
        <f>inventory[[#This Row],[c Cost]]/MAX(inventory[c Cost])</f>
        <v>0.97773929084726385</v>
      </c>
      <c r="L1565" s="11" t="str">
        <f>IF(inventory[[#This Row],[c Units %]]&lt;=$O$7,$N$7,IF(inventory[[#This Row],[c Units %]]&lt;=$O$8,$N$8,$N$9))</f>
        <v>C</v>
      </c>
    </row>
    <row r="1566" spans="2:12" x14ac:dyDescent="0.25">
      <c r="B1566" s="1">
        <v>1560</v>
      </c>
      <c r="C1566" t="s">
        <v>1560</v>
      </c>
      <c r="D1566" s="2">
        <v>4</v>
      </c>
      <c r="E1566" s="15">
        <v>15</v>
      </c>
      <c r="F1566" s="14">
        <f>inventory[[#This Row],[Unit Cost]]*inventory[[#This Row],['# Units]]</f>
        <v>60</v>
      </c>
      <c r="G1566" s="8">
        <f>_xlfn.RANK.EQ(inventory[[#This Row],[Total Cost]],inventory[Total Cost],0)</f>
        <v>1680</v>
      </c>
      <c r="H1566" s="8">
        <f>SUMIFS(inventory['# Units],inventory[Rank],"&lt;="&amp;inventory[[#This Row],['#]])</f>
        <v>42435</v>
      </c>
      <c r="I1566" s="9">
        <f>inventory[[#This Row],[c Units]]/MAX(inventory[c Units])</f>
        <v>0.51512539755760034</v>
      </c>
      <c r="J1566" s="10">
        <f>SUMIFS(inventory[Total Cost],inventory[Rank],"&lt;="&amp;inventory[[#This Row],['#]])</f>
        <v>2588374.6999999965</v>
      </c>
      <c r="K1566" s="9">
        <f>inventory[[#This Row],[c Cost]]/MAX(inventory[c Cost])</f>
        <v>0.97773929084726385</v>
      </c>
      <c r="L1566" s="11" t="str">
        <f>IF(inventory[[#This Row],[c Units %]]&lt;=$O$7,$N$7,IF(inventory[[#This Row],[c Units %]]&lt;=$O$8,$N$8,$N$9))</f>
        <v>C</v>
      </c>
    </row>
    <row r="1567" spans="2:12" x14ac:dyDescent="0.25">
      <c r="B1567" s="1">
        <v>1561</v>
      </c>
      <c r="C1567" t="s">
        <v>1561</v>
      </c>
      <c r="D1567" s="2">
        <v>4.7</v>
      </c>
      <c r="E1567" s="15">
        <v>7</v>
      </c>
      <c r="F1567" s="14">
        <f>inventory[[#This Row],[Unit Cost]]*inventory[[#This Row],['# Units]]</f>
        <v>32.9</v>
      </c>
      <c r="G1567" s="8">
        <f>_xlfn.RANK.EQ(inventory[[#This Row],[Total Cost]],inventory[Total Cost],0)</f>
        <v>2215</v>
      </c>
      <c r="H1567" s="8">
        <f>SUMIFS(inventory['# Units],inventory[Rank],"&lt;="&amp;inventory[[#This Row],['#]])</f>
        <v>42435</v>
      </c>
      <c r="I1567" s="9">
        <f>inventory[[#This Row],[c Units]]/MAX(inventory[c Units])</f>
        <v>0.51512539755760034</v>
      </c>
      <c r="J1567" s="10">
        <f>SUMIFS(inventory[Total Cost],inventory[Rank],"&lt;="&amp;inventory[[#This Row],['#]])</f>
        <v>2588374.6999999965</v>
      </c>
      <c r="K1567" s="9">
        <f>inventory[[#This Row],[c Cost]]/MAX(inventory[c Cost])</f>
        <v>0.97773929084726385</v>
      </c>
      <c r="L1567" s="11" t="str">
        <f>IF(inventory[[#This Row],[c Units %]]&lt;=$O$7,$N$7,IF(inventory[[#This Row],[c Units %]]&lt;=$O$8,$N$8,$N$9))</f>
        <v>C</v>
      </c>
    </row>
    <row r="1568" spans="2:12" x14ac:dyDescent="0.25">
      <c r="B1568" s="1">
        <v>1562</v>
      </c>
      <c r="C1568" t="s">
        <v>1562</v>
      </c>
      <c r="D1568" s="2">
        <v>4.2</v>
      </c>
      <c r="E1568" s="15">
        <v>31</v>
      </c>
      <c r="F1568" s="14">
        <f>inventory[[#This Row],[Unit Cost]]*inventory[[#This Row],['# Units]]</f>
        <v>130.20000000000002</v>
      </c>
      <c r="G1568" s="8">
        <f>_xlfn.RANK.EQ(inventory[[#This Row],[Total Cost]],inventory[Total Cost],0)</f>
        <v>1203</v>
      </c>
      <c r="H1568" s="8">
        <f>SUMIFS(inventory['# Units],inventory[Rank],"&lt;="&amp;inventory[[#This Row],['#]])</f>
        <v>42435</v>
      </c>
      <c r="I1568" s="9">
        <f>inventory[[#This Row],[c Units]]/MAX(inventory[c Units])</f>
        <v>0.51512539755760034</v>
      </c>
      <c r="J1568" s="10">
        <f>SUMIFS(inventory[Total Cost],inventory[Rank],"&lt;="&amp;inventory[[#This Row],['#]])</f>
        <v>2588374.6999999965</v>
      </c>
      <c r="K1568" s="9">
        <f>inventory[[#This Row],[c Cost]]/MAX(inventory[c Cost])</f>
        <v>0.97773929084726385</v>
      </c>
      <c r="L1568" s="11" t="str">
        <f>IF(inventory[[#This Row],[c Units %]]&lt;=$O$7,$N$7,IF(inventory[[#This Row],[c Units %]]&lt;=$O$8,$N$8,$N$9))</f>
        <v>C</v>
      </c>
    </row>
    <row r="1569" spans="2:12" x14ac:dyDescent="0.25">
      <c r="B1569" s="1">
        <v>1563</v>
      </c>
      <c r="C1569" t="s">
        <v>1563</v>
      </c>
      <c r="D1569" s="2">
        <v>4.5</v>
      </c>
      <c r="E1569" s="15">
        <v>3</v>
      </c>
      <c r="F1569" s="14">
        <f>inventory[[#This Row],[Unit Cost]]*inventory[[#This Row],['# Units]]</f>
        <v>13.5</v>
      </c>
      <c r="G1569" s="8">
        <f>_xlfn.RANK.EQ(inventory[[#This Row],[Total Cost]],inventory[Total Cost],0)</f>
        <v>3058</v>
      </c>
      <c r="H1569" s="8">
        <f>SUMIFS(inventory['# Units],inventory[Rank],"&lt;="&amp;inventory[[#This Row],['#]])</f>
        <v>42435</v>
      </c>
      <c r="I1569" s="9">
        <f>inventory[[#This Row],[c Units]]/MAX(inventory[c Units])</f>
        <v>0.51512539755760034</v>
      </c>
      <c r="J1569" s="10">
        <f>SUMIFS(inventory[Total Cost],inventory[Rank],"&lt;="&amp;inventory[[#This Row],['#]])</f>
        <v>2588374.6999999965</v>
      </c>
      <c r="K1569" s="9">
        <f>inventory[[#This Row],[c Cost]]/MAX(inventory[c Cost])</f>
        <v>0.97773929084726385</v>
      </c>
      <c r="L1569" s="11" t="str">
        <f>IF(inventory[[#This Row],[c Units %]]&lt;=$O$7,$N$7,IF(inventory[[#This Row],[c Units %]]&lt;=$O$8,$N$8,$N$9))</f>
        <v>C</v>
      </c>
    </row>
    <row r="1570" spans="2:12" x14ac:dyDescent="0.25">
      <c r="B1570" s="1">
        <v>1564</v>
      </c>
      <c r="C1570" t="s">
        <v>1564</v>
      </c>
      <c r="D1570" s="2">
        <v>4.3</v>
      </c>
      <c r="E1570" s="15">
        <v>16</v>
      </c>
      <c r="F1570" s="14">
        <f>inventory[[#This Row],[Unit Cost]]*inventory[[#This Row],['# Units]]</f>
        <v>68.8</v>
      </c>
      <c r="G1570" s="8">
        <f>_xlfn.RANK.EQ(inventory[[#This Row],[Total Cost]],inventory[Total Cost],0)</f>
        <v>1591</v>
      </c>
      <c r="H1570" s="8">
        <f>SUMIFS(inventory['# Units],inventory[Rank],"&lt;="&amp;inventory[[#This Row],['#]])</f>
        <v>42503</v>
      </c>
      <c r="I1570" s="9">
        <f>inventory[[#This Row],[c Units]]/MAX(inventory[c Units])</f>
        <v>0.51595086066668283</v>
      </c>
      <c r="J1570" s="10">
        <f>SUMIFS(inventory[Total Cost],inventory[Rank],"&lt;="&amp;inventory[[#This Row],['#]])</f>
        <v>2588517.6999999965</v>
      </c>
      <c r="K1570" s="9">
        <f>inventory[[#This Row],[c Cost]]/MAX(inventory[c Cost])</f>
        <v>0.97779330803364384</v>
      </c>
      <c r="L1570" s="11" t="str">
        <f>IF(inventory[[#This Row],[c Units %]]&lt;=$O$7,$N$7,IF(inventory[[#This Row],[c Units %]]&lt;=$O$8,$N$8,$N$9))</f>
        <v>C</v>
      </c>
    </row>
    <row r="1571" spans="2:12" x14ac:dyDescent="0.25">
      <c r="B1571" s="1">
        <v>1565</v>
      </c>
      <c r="C1571" t="s">
        <v>1565</v>
      </c>
      <c r="D1571" s="2">
        <v>4.4000000000000004</v>
      </c>
      <c r="E1571" s="15">
        <v>7</v>
      </c>
      <c r="F1571" s="14">
        <f>inventory[[#This Row],[Unit Cost]]*inventory[[#This Row],['# Units]]</f>
        <v>30.800000000000004</v>
      </c>
      <c r="G1571" s="8">
        <f>_xlfn.RANK.EQ(inventory[[#This Row],[Total Cost]],inventory[Total Cost],0)</f>
        <v>2268</v>
      </c>
      <c r="H1571" s="8">
        <f>SUMIFS(inventory['# Units],inventory[Rank],"&lt;="&amp;inventory[[#This Row],['#]])</f>
        <v>42503</v>
      </c>
      <c r="I1571" s="9">
        <f>inventory[[#This Row],[c Units]]/MAX(inventory[c Units])</f>
        <v>0.51595086066668283</v>
      </c>
      <c r="J1571" s="10">
        <f>SUMIFS(inventory[Total Cost],inventory[Rank],"&lt;="&amp;inventory[[#This Row],['#]])</f>
        <v>2588517.6999999965</v>
      </c>
      <c r="K1571" s="9">
        <f>inventory[[#This Row],[c Cost]]/MAX(inventory[c Cost])</f>
        <v>0.97779330803364384</v>
      </c>
      <c r="L1571" s="11" t="str">
        <f>IF(inventory[[#This Row],[c Units %]]&lt;=$O$7,$N$7,IF(inventory[[#This Row],[c Units %]]&lt;=$O$8,$N$8,$N$9))</f>
        <v>C</v>
      </c>
    </row>
    <row r="1572" spans="2:12" x14ac:dyDescent="0.25">
      <c r="B1572" s="1">
        <v>1566</v>
      </c>
      <c r="C1572" t="s">
        <v>1566</v>
      </c>
      <c r="D1572" s="2">
        <v>4.3</v>
      </c>
      <c r="E1572" s="15">
        <v>6</v>
      </c>
      <c r="F1572" s="14">
        <f>inventory[[#This Row],[Unit Cost]]*inventory[[#This Row],['# Units]]</f>
        <v>25.799999999999997</v>
      </c>
      <c r="G1572" s="8">
        <f>_xlfn.RANK.EQ(inventory[[#This Row],[Total Cost]],inventory[Total Cost],0)</f>
        <v>2435</v>
      </c>
      <c r="H1572" s="8">
        <f>SUMIFS(inventory['# Units],inventory[Rank],"&lt;="&amp;inventory[[#This Row],['#]])</f>
        <v>42537</v>
      </c>
      <c r="I1572" s="9">
        <f>inventory[[#This Row],[c Units]]/MAX(inventory[c Units])</f>
        <v>0.51636359222122408</v>
      </c>
      <c r="J1572" s="10">
        <f>SUMIFS(inventory[Total Cost],inventory[Rank],"&lt;="&amp;inventory[[#This Row],['#]])</f>
        <v>2588589.0999999964</v>
      </c>
      <c r="K1572" s="9">
        <f>inventory[[#This Row],[c Cost]]/MAX(inventory[c Cost])</f>
        <v>0.97782027885257761</v>
      </c>
      <c r="L1572" s="11" t="str">
        <f>IF(inventory[[#This Row],[c Units %]]&lt;=$O$7,$N$7,IF(inventory[[#This Row],[c Units %]]&lt;=$O$8,$N$8,$N$9))</f>
        <v>C</v>
      </c>
    </row>
    <row r="1573" spans="2:12" x14ac:dyDescent="0.25">
      <c r="B1573" s="1">
        <v>1567</v>
      </c>
      <c r="C1573" t="s">
        <v>1567</v>
      </c>
      <c r="D1573" s="2">
        <v>3.7</v>
      </c>
      <c r="E1573" s="15">
        <v>8</v>
      </c>
      <c r="F1573" s="14">
        <f>inventory[[#This Row],[Unit Cost]]*inventory[[#This Row],['# Units]]</f>
        <v>29.6</v>
      </c>
      <c r="G1573" s="8">
        <f>_xlfn.RANK.EQ(inventory[[#This Row],[Total Cost]],inventory[Total Cost],0)</f>
        <v>2308</v>
      </c>
      <c r="H1573" s="8">
        <f>SUMIFS(inventory['# Units],inventory[Rank],"&lt;="&amp;inventory[[#This Row],['#]])</f>
        <v>42545</v>
      </c>
      <c r="I1573" s="9">
        <f>inventory[[#This Row],[c Units]]/MAX(inventory[c Units])</f>
        <v>0.51646070552817502</v>
      </c>
      <c r="J1573" s="10">
        <f>SUMIFS(inventory[Total Cost],inventory[Rank],"&lt;="&amp;inventory[[#This Row],['#]])</f>
        <v>2588660.2999999966</v>
      </c>
      <c r="K1573" s="9">
        <f>inventory[[#This Row],[c Cost]]/MAX(inventory[c Cost])</f>
        <v>0.97784717412299904</v>
      </c>
      <c r="L1573" s="11" t="str">
        <f>IF(inventory[[#This Row],[c Units %]]&lt;=$O$7,$N$7,IF(inventory[[#This Row],[c Units %]]&lt;=$O$8,$N$8,$N$9))</f>
        <v>C</v>
      </c>
    </row>
    <row r="1574" spans="2:12" x14ac:dyDescent="0.25">
      <c r="B1574" s="1">
        <v>1568</v>
      </c>
      <c r="C1574" t="s">
        <v>1568</v>
      </c>
      <c r="D1574" s="2">
        <v>3.2</v>
      </c>
      <c r="E1574" s="15">
        <v>14</v>
      </c>
      <c r="F1574" s="14">
        <f>inventory[[#This Row],[Unit Cost]]*inventory[[#This Row],['# Units]]</f>
        <v>44.800000000000004</v>
      </c>
      <c r="G1574" s="8">
        <f>_xlfn.RANK.EQ(inventory[[#This Row],[Total Cost]],inventory[Total Cost],0)</f>
        <v>1943</v>
      </c>
      <c r="H1574" s="8">
        <f>SUMIFS(inventory['# Units],inventory[Rank],"&lt;="&amp;inventory[[#This Row],['#]])</f>
        <v>42557</v>
      </c>
      <c r="I1574" s="9">
        <f>inventory[[#This Row],[c Units]]/MAX(inventory[c Units])</f>
        <v>0.51660637548860133</v>
      </c>
      <c r="J1574" s="10">
        <f>SUMIFS(inventory[Total Cost],inventory[Rank],"&lt;="&amp;inventory[[#This Row],['#]])</f>
        <v>2588731.0999999964</v>
      </c>
      <c r="K1574" s="9">
        <f>inventory[[#This Row],[c Cost]]/MAX(inventory[c Cost])</f>
        <v>0.97787391829639558</v>
      </c>
      <c r="L1574" s="11" t="str">
        <f>IF(inventory[[#This Row],[c Units %]]&lt;=$O$7,$N$7,IF(inventory[[#This Row],[c Units %]]&lt;=$O$8,$N$8,$N$9))</f>
        <v>C</v>
      </c>
    </row>
    <row r="1575" spans="2:12" x14ac:dyDescent="0.25">
      <c r="B1575" s="1">
        <v>1569</v>
      </c>
      <c r="C1575" t="s">
        <v>1569</v>
      </c>
      <c r="D1575" s="2">
        <v>4</v>
      </c>
      <c r="E1575" s="15">
        <v>21</v>
      </c>
      <c r="F1575" s="14">
        <f>inventory[[#This Row],[Unit Cost]]*inventory[[#This Row],['# Units]]</f>
        <v>84</v>
      </c>
      <c r="G1575" s="8">
        <f>_xlfn.RANK.EQ(inventory[[#This Row],[Total Cost]],inventory[Total Cost],0)</f>
        <v>1456</v>
      </c>
      <c r="H1575" s="8">
        <f>SUMIFS(inventory['# Units],inventory[Rank],"&lt;="&amp;inventory[[#This Row],['#]])</f>
        <v>42564</v>
      </c>
      <c r="I1575" s="9">
        <f>inventory[[#This Row],[c Units]]/MAX(inventory[c Units])</f>
        <v>0.51669134963218333</v>
      </c>
      <c r="J1575" s="10">
        <f>SUMIFS(inventory[Total Cost],inventory[Rank],"&lt;="&amp;inventory[[#This Row],['#]])</f>
        <v>2588801.7999999966</v>
      </c>
      <c r="K1575" s="9">
        <f>inventory[[#This Row],[c Cost]]/MAX(inventory[c Cost])</f>
        <v>0.97790062469553596</v>
      </c>
      <c r="L1575" s="11" t="str">
        <f>IF(inventory[[#This Row],[c Units %]]&lt;=$O$7,$N$7,IF(inventory[[#This Row],[c Units %]]&lt;=$O$8,$N$8,$N$9))</f>
        <v>C</v>
      </c>
    </row>
    <row r="1576" spans="2:12" x14ac:dyDescent="0.25">
      <c r="B1576" s="1">
        <v>1570</v>
      </c>
      <c r="C1576" t="s">
        <v>1570</v>
      </c>
      <c r="D1576" s="2">
        <v>3.6</v>
      </c>
      <c r="E1576" s="15">
        <v>11</v>
      </c>
      <c r="F1576" s="14">
        <f>inventory[[#This Row],[Unit Cost]]*inventory[[#This Row],['# Units]]</f>
        <v>39.6</v>
      </c>
      <c r="G1576" s="8">
        <f>_xlfn.RANK.EQ(inventory[[#This Row],[Total Cost]],inventory[Total Cost],0)</f>
        <v>2052</v>
      </c>
      <c r="H1576" s="8">
        <f>SUMIFS(inventory['# Units],inventory[Rank],"&lt;="&amp;inventory[[#This Row],['#]])</f>
        <v>42670</v>
      </c>
      <c r="I1576" s="9">
        <f>inventory[[#This Row],[c Units]]/MAX(inventory[c Units])</f>
        <v>0.51797810094928254</v>
      </c>
      <c r="J1576" s="10">
        <f>SUMIFS(inventory[Total Cost],inventory[Rank],"&lt;="&amp;inventory[[#This Row],['#]])</f>
        <v>2589153.7999999961</v>
      </c>
      <c r="K1576" s="9">
        <f>inventory[[#This Row],[c Cost]]/MAX(inventory[c Cost])</f>
        <v>0.97803359007739421</v>
      </c>
      <c r="L1576" s="11" t="str">
        <f>IF(inventory[[#This Row],[c Units %]]&lt;=$O$7,$N$7,IF(inventory[[#This Row],[c Units %]]&lt;=$O$8,$N$8,$N$9))</f>
        <v>C</v>
      </c>
    </row>
    <row r="1577" spans="2:12" x14ac:dyDescent="0.25">
      <c r="B1577" s="1">
        <v>1571</v>
      </c>
      <c r="C1577" t="s">
        <v>1571</v>
      </c>
      <c r="D1577" s="2">
        <v>4.3</v>
      </c>
      <c r="E1577" s="15">
        <v>19</v>
      </c>
      <c r="F1577" s="14">
        <f>inventory[[#This Row],[Unit Cost]]*inventory[[#This Row],['# Units]]</f>
        <v>81.7</v>
      </c>
      <c r="G1577" s="8">
        <f>_xlfn.RANK.EQ(inventory[[#This Row],[Total Cost]],inventory[Total Cost],0)</f>
        <v>1476</v>
      </c>
      <c r="H1577" s="8">
        <f>SUMIFS(inventory['# Units],inventory[Rank],"&lt;="&amp;inventory[[#This Row],['#]])</f>
        <v>42670</v>
      </c>
      <c r="I1577" s="9">
        <f>inventory[[#This Row],[c Units]]/MAX(inventory[c Units])</f>
        <v>0.51797810094928254</v>
      </c>
      <c r="J1577" s="10">
        <f>SUMIFS(inventory[Total Cost],inventory[Rank],"&lt;="&amp;inventory[[#This Row],['#]])</f>
        <v>2589153.7999999961</v>
      </c>
      <c r="K1577" s="9">
        <f>inventory[[#This Row],[c Cost]]/MAX(inventory[c Cost])</f>
        <v>0.97803359007739421</v>
      </c>
      <c r="L1577" s="11" t="str">
        <f>IF(inventory[[#This Row],[c Units %]]&lt;=$O$7,$N$7,IF(inventory[[#This Row],[c Units %]]&lt;=$O$8,$N$8,$N$9))</f>
        <v>C</v>
      </c>
    </row>
    <row r="1578" spans="2:12" x14ac:dyDescent="0.25">
      <c r="B1578" s="1">
        <v>1572</v>
      </c>
      <c r="C1578" t="s">
        <v>1572</v>
      </c>
      <c r="D1578" s="2">
        <v>3.5</v>
      </c>
      <c r="E1578" s="15">
        <v>12</v>
      </c>
      <c r="F1578" s="14">
        <f>inventory[[#This Row],[Unit Cost]]*inventory[[#This Row],['# Units]]</f>
        <v>42</v>
      </c>
      <c r="G1578" s="8">
        <f>_xlfn.RANK.EQ(inventory[[#This Row],[Total Cost]],inventory[Total Cost],0)</f>
        <v>1994</v>
      </c>
      <c r="H1578" s="8">
        <f>SUMIFS(inventory['# Units],inventory[Rank],"&lt;="&amp;inventory[[#This Row],['#]])</f>
        <v>42670</v>
      </c>
      <c r="I1578" s="9">
        <f>inventory[[#This Row],[c Units]]/MAX(inventory[c Units])</f>
        <v>0.51797810094928254</v>
      </c>
      <c r="J1578" s="10">
        <f>SUMIFS(inventory[Total Cost],inventory[Rank],"&lt;="&amp;inventory[[#This Row],['#]])</f>
        <v>2589153.7999999961</v>
      </c>
      <c r="K1578" s="9">
        <f>inventory[[#This Row],[c Cost]]/MAX(inventory[c Cost])</f>
        <v>0.97803359007739421</v>
      </c>
      <c r="L1578" s="11" t="str">
        <f>IF(inventory[[#This Row],[c Units %]]&lt;=$O$7,$N$7,IF(inventory[[#This Row],[c Units %]]&lt;=$O$8,$N$8,$N$9))</f>
        <v>C</v>
      </c>
    </row>
    <row r="1579" spans="2:12" x14ac:dyDescent="0.25">
      <c r="B1579" s="1">
        <v>1573</v>
      </c>
      <c r="C1579" t="s">
        <v>1573</v>
      </c>
      <c r="D1579" s="2">
        <v>3.1</v>
      </c>
      <c r="E1579" s="15">
        <v>12</v>
      </c>
      <c r="F1579" s="14">
        <f>inventory[[#This Row],[Unit Cost]]*inventory[[#This Row],['# Units]]</f>
        <v>37.200000000000003</v>
      </c>
      <c r="G1579" s="8">
        <f>_xlfn.RANK.EQ(inventory[[#This Row],[Total Cost]],inventory[Total Cost],0)</f>
        <v>2108</v>
      </c>
      <c r="H1579" s="8">
        <f>SUMIFS(inventory['# Units],inventory[Rank],"&lt;="&amp;inventory[[#This Row],['#]])</f>
        <v>42670</v>
      </c>
      <c r="I1579" s="9">
        <f>inventory[[#This Row],[c Units]]/MAX(inventory[c Units])</f>
        <v>0.51797810094928254</v>
      </c>
      <c r="J1579" s="10">
        <f>SUMIFS(inventory[Total Cost],inventory[Rank],"&lt;="&amp;inventory[[#This Row],['#]])</f>
        <v>2589153.7999999961</v>
      </c>
      <c r="K1579" s="9">
        <f>inventory[[#This Row],[c Cost]]/MAX(inventory[c Cost])</f>
        <v>0.97803359007739421</v>
      </c>
      <c r="L1579" s="11" t="str">
        <f>IF(inventory[[#This Row],[c Units %]]&lt;=$O$7,$N$7,IF(inventory[[#This Row],[c Units %]]&lt;=$O$8,$N$8,$N$9))</f>
        <v>C</v>
      </c>
    </row>
    <row r="1580" spans="2:12" x14ac:dyDescent="0.25">
      <c r="B1580" s="1">
        <v>1574</v>
      </c>
      <c r="C1580" t="s">
        <v>1574</v>
      </c>
      <c r="D1580" s="2">
        <v>2.2999999999999998</v>
      </c>
      <c r="E1580" s="15">
        <v>14</v>
      </c>
      <c r="F1580" s="14">
        <f>inventory[[#This Row],[Unit Cost]]*inventory[[#This Row],['# Units]]</f>
        <v>32.199999999999996</v>
      </c>
      <c r="G1580" s="8">
        <f>_xlfn.RANK.EQ(inventory[[#This Row],[Total Cost]],inventory[Total Cost],0)</f>
        <v>2234</v>
      </c>
      <c r="H1580" s="8">
        <f>SUMIFS(inventory['# Units],inventory[Rank],"&lt;="&amp;inventory[[#This Row],['#]])</f>
        <v>42670</v>
      </c>
      <c r="I1580" s="9">
        <f>inventory[[#This Row],[c Units]]/MAX(inventory[c Units])</f>
        <v>0.51797810094928254</v>
      </c>
      <c r="J1580" s="10">
        <f>SUMIFS(inventory[Total Cost],inventory[Rank],"&lt;="&amp;inventory[[#This Row],['#]])</f>
        <v>2589153.7999999961</v>
      </c>
      <c r="K1580" s="9">
        <f>inventory[[#This Row],[c Cost]]/MAX(inventory[c Cost])</f>
        <v>0.97803359007739421</v>
      </c>
      <c r="L1580" s="11" t="str">
        <f>IF(inventory[[#This Row],[c Units %]]&lt;=$O$7,$N$7,IF(inventory[[#This Row],[c Units %]]&lt;=$O$8,$N$8,$N$9))</f>
        <v>C</v>
      </c>
    </row>
    <row r="1581" spans="2:12" x14ac:dyDescent="0.25">
      <c r="B1581" s="1">
        <v>1575</v>
      </c>
      <c r="C1581" t="s">
        <v>1575</v>
      </c>
      <c r="D1581" s="2">
        <v>4.2</v>
      </c>
      <c r="E1581" s="15">
        <v>28</v>
      </c>
      <c r="F1581" s="14">
        <f>inventory[[#This Row],[Unit Cost]]*inventory[[#This Row],['# Units]]</f>
        <v>117.60000000000001</v>
      </c>
      <c r="G1581" s="8">
        <f>_xlfn.RANK.EQ(inventory[[#This Row],[Total Cost]],inventory[Total Cost],0)</f>
        <v>1259</v>
      </c>
      <c r="H1581" s="8">
        <f>SUMIFS(inventory['# Units],inventory[Rank],"&lt;="&amp;inventory[[#This Row],['#]])</f>
        <v>42806</v>
      </c>
      <c r="I1581" s="9">
        <f>inventory[[#This Row],[c Units]]/MAX(inventory[c Units])</f>
        <v>0.51962902716744763</v>
      </c>
      <c r="J1581" s="10">
        <f>SUMIFS(inventory[Total Cost],inventory[Rank],"&lt;="&amp;inventory[[#This Row],['#]])</f>
        <v>2589504.799999997</v>
      </c>
      <c r="K1581" s="9">
        <f>inventory[[#This Row],[c Cost]]/MAX(inventory[c Cost])</f>
        <v>0.9781661777166909</v>
      </c>
      <c r="L1581" s="11" t="str">
        <f>IF(inventory[[#This Row],[c Units %]]&lt;=$O$7,$N$7,IF(inventory[[#This Row],[c Units %]]&lt;=$O$8,$N$8,$N$9))</f>
        <v>C</v>
      </c>
    </row>
    <row r="1582" spans="2:12" x14ac:dyDescent="0.25">
      <c r="B1582" s="1">
        <v>1576</v>
      </c>
      <c r="C1582" t="s">
        <v>1576</v>
      </c>
      <c r="D1582" s="2">
        <v>4.5999999999999996</v>
      </c>
      <c r="E1582" s="15">
        <v>91</v>
      </c>
      <c r="F1582" s="14">
        <f>inventory[[#This Row],[Unit Cost]]*inventory[[#This Row],['# Units]]</f>
        <v>418.59999999999997</v>
      </c>
      <c r="G1582" s="8">
        <f>_xlfn.RANK.EQ(inventory[[#This Row],[Total Cost]],inventory[Total Cost],0)</f>
        <v>719</v>
      </c>
      <c r="H1582" s="8">
        <f>SUMIFS(inventory['# Units],inventory[Rank],"&lt;="&amp;inventory[[#This Row],['#]])</f>
        <v>42806</v>
      </c>
      <c r="I1582" s="9">
        <f>inventory[[#This Row],[c Units]]/MAX(inventory[c Units])</f>
        <v>0.51962902716744763</v>
      </c>
      <c r="J1582" s="10">
        <f>SUMIFS(inventory[Total Cost],inventory[Rank],"&lt;="&amp;inventory[[#This Row],['#]])</f>
        <v>2589504.799999997</v>
      </c>
      <c r="K1582" s="9">
        <f>inventory[[#This Row],[c Cost]]/MAX(inventory[c Cost])</f>
        <v>0.9781661777166909</v>
      </c>
      <c r="L1582" s="11" t="str">
        <f>IF(inventory[[#This Row],[c Units %]]&lt;=$O$7,$N$7,IF(inventory[[#This Row],[c Units %]]&lt;=$O$8,$N$8,$N$9))</f>
        <v>C</v>
      </c>
    </row>
    <row r="1583" spans="2:12" x14ac:dyDescent="0.25">
      <c r="B1583" s="1">
        <v>1577</v>
      </c>
      <c r="C1583" t="s">
        <v>1577</v>
      </c>
      <c r="D1583" s="2">
        <v>4.5999999999999996</v>
      </c>
      <c r="E1583" s="15">
        <v>12</v>
      </c>
      <c r="F1583" s="14">
        <f>inventory[[#This Row],[Unit Cost]]*inventory[[#This Row],['# Units]]</f>
        <v>55.199999999999996</v>
      </c>
      <c r="G1583" s="8">
        <f>_xlfn.RANK.EQ(inventory[[#This Row],[Total Cost]],inventory[Total Cost],0)</f>
        <v>1757</v>
      </c>
      <c r="H1583" s="8">
        <f>SUMIFS(inventory['# Units],inventory[Rank],"&lt;="&amp;inventory[[#This Row],['#]])</f>
        <v>42806</v>
      </c>
      <c r="I1583" s="9">
        <f>inventory[[#This Row],[c Units]]/MAX(inventory[c Units])</f>
        <v>0.51962902716744763</v>
      </c>
      <c r="J1583" s="10">
        <f>SUMIFS(inventory[Total Cost],inventory[Rank],"&lt;="&amp;inventory[[#This Row],['#]])</f>
        <v>2589504.799999997</v>
      </c>
      <c r="K1583" s="9">
        <f>inventory[[#This Row],[c Cost]]/MAX(inventory[c Cost])</f>
        <v>0.9781661777166909</v>
      </c>
      <c r="L1583" s="11" t="str">
        <f>IF(inventory[[#This Row],[c Units %]]&lt;=$O$7,$N$7,IF(inventory[[#This Row],[c Units %]]&lt;=$O$8,$N$8,$N$9))</f>
        <v>C</v>
      </c>
    </row>
    <row r="1584" spans="2:12" x14ac:dyDescent="0.25">
      <c r="B1584" s="1">
        <v>1578</v>
      </c>
      <c r="C1584" t="s">
        <v>1578</v>
      </c>
      <c r="D1584" s="2">
        <v>4.7</v>
      </c>
      <c r="E1584" s="15">
        <v>44</v>
      </c>
      <c r="F1584" s="14">
        <f>inventory[[#This Row],[Unit Cost]]*inventory[[#This Row],['# Units]]</f>
        <v>206.8</v>
      </c>
      <c r="G1584" s="8">
        <f>_xlfn.RANK.EQ(inventory[[#This Row],[Total Cost]],inventory[Total Cost],0)</f>
        <v>1016</v>
      </c>
      <c r="H1584" s="8">
        <f>SUMIFS(inventory['# Units],inventory[Rank],"&lt;="&amp;inventory[[#This Row],['#]])</f>
        <v>42806</v>
      </c>
      <c r="I1584" s="9">
        <f>inventory[[#This Row],[c Units]]/MAX(inventory[c Units])</f>
        <v>0.51962902716744763</v>
      </c>
      <c r="J1584" s="10">
        <f>SUMIFS(inventory[Total Cost],inventory[Rank],"&lt;="&amp;inventory[[#This Row],['#]])</f>
        <v>2589504.799999997</v>
      </c>
      <c r="K1584" s="9">
        <f>inventory[[#This Row],[c Cost]]/MAX(inventory[c Cost])</f>
        <v>0.9781661777166909</v>
      </c>
      <c r="L1584" s="11" t="str">
        <f>IF(inventory[[#This Row],[c Units %]]&lt;=$O$7,$N$7,IF(inventory[[#This Row],[c Units %]]&lt;=$O$8,$N$8,$N$9))</f>
        <v>C</v>
      </c>
    </row>
    <row r="1585" spans="2:12" x14ac:dyDescent="0.25">
      <c r="B1585" s="1">
        <v>1579</v>
      </c>
      <c r="C1585" t="s">
        <v>1579</v>
      </c>
      <c r="D1585" s="2">
        <v>4.2</v>
      </c>
      <c r="E1585" s="15">
        <v>47</v>
      </c>
      <c r="F1585" s="14">
        <f>inventory[[#This Row],[Unit Cost]]*inventory[[#This Row],['# Units]]</f>
        <v>197.4</v>
      </c>
      <c r="G1585" s="8">
        <f>_xlfn.RANK.EQ(inventory[[#This Row],[Total Cost]],inventory[Total Cost],0)</f>
        <v>1032</v>
      </c>
      <c r="H1585" s="8">
        <f>SUMIFS(inventory['# Units],inventory[Rank],"&lt;="&amp;inventory[[#This Row],['#]])</f>
        <v>42806</v>
      </c>
      <c r="I1585" s="9">
        <f>inventory[[#This Row],[c Units]]/MAX(inventory[c Units])</f>
        <v>0.51962902716744763</v>
      </c>
      <c r="J1585" s="10">
        <f>SUMIFS(inventory[Total Cost],inventory[Rank],"&lt;="&amp;inventory[[#This Row],['#]])</f>
        <v>2589504.799999997</v>
      </c>
      <c r="K1585" s="9">
        <f>inventory[[#This Row],[c Cost]]/MAX(inventory[c Cost])</f>
        <v>0.9781661777166909</v>
      </c>
      <c r="L1585" s="11" t="str">
        <f>IF(inventory[[#This Row],[c Units %]]&lt;=$O$7,$N$7,IF(inventory[[#This Row],[c Units %]]&lt;=$O$8,$N$8,$N$9))</f>
        <v>C</v>
      </c>
    </row>
    <row r="1586" spans="2:12" x14ac:dyDescent="0.25">
      <c r="B1586" s="1">
        <v>1580</v>
      </c>
      <c r="C1586" t="s">
        <v>1580</v>
      </c>
      <c r="D1586" s="2">
        <v>4.5</v>
      </c>
      <c r="E1586" s="15">
        <v>15</v>
      </c>
      <c r="F1586" s="14">
        <f>inventory[[#This Row],[Unit Cost]]*inventory[[#This Row],['# Units]]</f>
        <v>67.5</v>
      </c>
      <c r="G1586" s="8">
        <f>_xlfn.RANK.EQ(inventory[[#This Row],[Total Cost]],inventory[Total Cost],0)</f>
        <v>1599</v>
      </c>
      <c r="H1586" s="8">
        <f>SUMIFS(inventory['# Units],inventory[Rank],"&lt;="&amp;inventory[[#This Row],['#]])</f>
        <v>42826</v>
      </c>
      <c r="I1586" s="9">
        <f>inventory[[#This Row],[c Units]]/MAX(inventory[c Units])</f>
        <v>0.51987181043482478</v>
      </c>
      <c r="J1586" s="10">
        <f>SUMIFS(inventory[Total Cost],inventory[Rank],"&lt;="&amp;inventory[[#This Row],['#]])</f>
        <v>2589574.799999997</v>
      </c>
      <c r="K1586" s="9">
        <f>inventory[[#This Row],[c Cost]]/MAX(inventory[c Cost])</f>
        <v>0.97819261969603777</v>
      </c>
      <c r="L1586" s="11" t="str">
        <f>IF(inventory[[#This Row],[c Units %]]&lt;=$O$7,$N$7,IF(inventory[[#This Row],[c Units %]]&lt;=$O$8,$N$8,$N$9))</f>
        <v>C</v>
      </c>
    </row>
    <row r="1587" spans="2:12" x14ac:dyDescent="0.25">
      <c r="B1587" s="1">
        <v>1581</v>
      </c>
      <c r="C1587" t="s">
        <v>1581</v>
      </c>
      <c r="D1587" s="2">
        <v>3.7</v>
      </c>
      <c r="E1587" s="15">
        <v>14</v>
      </c>
      <c r="F1587" s="14">
        <f>inventory[[#This Row],[Unit Cost]]*inventory[[#This Row],['# Units]]</f>
        <v>51.800000000000004</v>
      </c>
      <c r="G1587" s="8">
        <f>_xlfn.RANK.EQ(inventory[[#This Row],[Total Cost]],inventory[Total Cost],0)</f>
        <v>1817</v>
      </c>
      <c r="H1587" s="8">
        <f>SUMIFS(inventory['# Units],inventory[Rank],"&lt;="&amp;inventory[[#This Row],['#]])</f>
        <v>42843</v>
      </c>
      <c r="I1587" s="9">
        <f>inventory[[#This Row],[c Units]]/MAX(inventory[c Units])</f>
        <v>0.52007817621209551</v>
      </c>
      <c r="J1587" s="10">
        <f>SUMIFS(inventory[Total Cost],inventory[Rank],"&lt;="&amp;inventory[[#This Row],['#]])</f>
        <v>2589644.4999999972</v>
      </c>
      <c r="K1587" s="9">
        <f>inventory[[#This Row],[c Cost]]/MAX(inventory[c Cost])</f>
        <v>0.97821894835261602</v>
      </c>
      <c r="L1587" s="11" t="str">
        <f>IF(inventory[[#This Row],[c Units %]]&lt;=$O$7,$N$7,IF(inventory[[#This Row],[c Units %]]&lt;=$O$8,$N$8,$N$9))</f>
        <v>C</v>
      </c>
    </row>
    <row r="1588" spans="2:12" x14ac:dyDescent="0.25">
      <c r="B1588" s="1">
        <v>1582</v>
      </c>
      <c r="C1588" t="s">
        <v>1582</v>
      </c>
      <c r="D1588" s="2">
        <v>2.8</v>
      </c>
      <c r="E1588" s="15">
        <v>5</v>
      </c>
      <c r="F1588" s="14">
        <f>inventory[[#This Row],[Unit Cost]]*inventory[[#This Row],['# Units]]</f>
        <v>14</v>
      </c>
      <c r="G1588" s="8">
        <f>_xlfn.RANK.EQ(inventory[[#This Row],[Total Cost]],inventory[Total Cost],0)</f>
        <v>3027</v>
      </c>
      <c r="H1588" s="8">
        <f>SUMIFS(inventory['# Units],inventory[Rank],"&lt;="&amp;inventory[[#This Row],['#]])</f>
        <v>42930</v>
      </c>
      <c r="I1588" s="9">
        <f>inventory[[#This Row],[c Units]]/MAX(inventory[c Units])</f>
        <v>0.52113428342518631</v>
      </c>
      <c r="J1588" s="10">
        <f>SUMIFS(inventory[Total Cost],inventory[Rank],"&lt;="&amp;inventory[[#This Row],['#]])</f>
        <v>2589783.6999999974</v>
      </c>
      <c r="K1588" s="9">
        <f>inventory[[#This Row],[c Cost]]/MAX(inventory[c Cost])</f>
        <v>0.97827153011726009</v>
      </c>
      <c r="L1588" s="11" t="str">
        <f>IF(inventory[[#This Row],[c Units %]]&lt;=$O$7,$N$7,IF(inventory[[#This Row],[c Units %]]&lt;=$O$8,$N$8,$N$9))</f>
        <v>C</v>
      </c>
    </row>
    <row r="1589" spans="2:12" x14ac:dyDescent="0.25">
      <c r="B1589" s="1">
        <v>1583</v>
      </c>
      <c r="C1589" t="s">
        <v>1583</v>
      </c>
      <c r="D1589" s="2">
        <v>3.5</v>
      </c>
      <c r="E1589" s="15">
        <v>18</v>
      </c>
      <c r="F1589" s="14">
        <f>inventory[[#This Row],[Unit Cost]]*inventory[[#This Row],['# Units]]</f>
        <v>63</v>
      </c>
      <c r="G1589" s="8">
        <f>_xlfn.RANK.EQ(inventory[[#This Row],[Total Cost]],inventory[Total Cost],0)</f>
        <v>1641</v>
      </c>
      <c r="H1589" s="8">
        <f>SUMIFS(inventory['# Units],inventory[Rank],"&lt;="&amp;inventory[[#This Row],['#]])</f>
        <v>42930</v>
      </c>
      <c r="I1589" s="9">
        <f>inventory[[#This Row],[c Units]]/MAX(inventory[c Units])</f>
        <v>0.52113428342518631</v>
      </c>
      <c r="J1589" s="10">
        <f>SUMIFS(inventory[Total Cost],inventory[Rank],"&lt;="&amp;inventory[[#This Row],['#]])</f>
        <v>2589783.6999999974</v>
      </c>
      <c r="K1589" s="9">
        <f>inventory[[#This Row],[c Cost]]/MAX(inventory[c Cost])</f>
        <v>0.97827153011726009</v>
      </c>
      <c r="L1589" s="11" t="str">
        <f>IF(inventory[[#This Row],[c Units %]]&lt;=$O$7,$N$7,IF(inventory[[#This Row],[c Units %]]&lt;=$O$8,$N$8,$N$9))</f>
        <v>C</v>
      </c>
    </row>
    <row r="1590" spans="2:12" x14ac:dyDescent="0.25">
      <c r="B1590" s="1">
        <v>1584</v>
      </c>
      <c r="C1590" t="s">
        <v>1584</v>
      </c>
      <c r="D1590" s="2">
        <v>3.9</v>
      </c>
      <c r="E1590" s="15">
        <v>18</v>
      </c>
      <c r="F1590" s="14">
        <f>inventory[[#This Row],[Unit Cost]]*inventory[[#This Row],['# Units]]</f>
        <v>70.2</v>
      </c>
      <c r="G1590" s="8">
        <f>_xlfn.RANK.EQ(inventory[[#This Row],[Total Cost]],inventory[Total Cost],0)</f>
        <v>1575</v>
      </c>
      <c r="H1590" s="8">
        <f>SUMIFS(inventory['# Units],inventory[Rank],"&lt;="&amp;inventory[[#This Row],['#]])</f>
        <v>43080</v>
      </c>
      <c r="I1590" s="9">
        <f>inventory[[#This Row],[c Units]]/MAX(inventory[c Units])</f>
        <v>0.52295515793051539</v>
      </c>
      <c r="J1590" s="10">
        <f>SUMIFS(inventory[Total Cost],inventory[Rank],"&lt;="&amp;inventory[[#This Row],['#]])</f>
        <v>2590060.8999999966</v>
      </c>
      <c r="K1590" s="9">
        <f>inventory[[#This Row],[c Cost]]/MAX(inventory[c Cost])</f>
        <v>0.97837624035547333</v>
      </c>
      <c r="L1590" s="11" t="str">
        <f>IF(inventory[[#This Row],[c Units %]]&lt;=$O$7,$N$7,IF(inventory[[#This Row],[c Units %]]&lt;=$O$8,$N$8,$N$9))</f>
        <v>C</v>
      </c>
    </row>
    <row r="1591" spans="2:12" x14ac:dyDescent="0.25">
      <c r="B1591" s="1">
        <v>1585</v>
      </c>
      <c r="C1591" t="s">
        <v>1585</v>
      </c>
      <c r="D1591" s="2">
        <v>2.4</v>
      </c>
      <c r="E1591" s="15">
        <v>17</v>
      </c>
      <c r="F1591" s="14">
        <f>inventory[[#This Row],[Unit Cost]]*inventory[[#This Row],['# Units]]</f>
        <v>40.799999999999997</v>
      </c>
      <c r="G1591" s="8">
        <f>_xlfn.RANK.EQ(inventory[[#This Row],[Total Cost]],inventory[Total Cost],0)</f>
        <v>2031</v>
      </c>
      <c r="H1591" s="8">
        <f>SUMIFS(inventory['# Units],inventory[Rank],"&lt;="&amp;inventory[[#This Row],['#]])</f>
        <v>43080</v>
      </c>
      <c r="I1591" s="9">
        <f>inventory[[#This Row],[c Units]]/MAX(inventory[c Units])</f>
        <v>0.52295515793051539</v>
      </c>
      <c r="J1591" s="10">
        <f>SUMIFS(inventory[Total Cost],inventory[Rank],"&lt;="&amp;inventory[[#This Row],['#]])</f>
        <v>2590060.8999999966</v>
      </c>
      <c r="K1591" s="9">
        <f>inventory[[#This Row],[c Cost]]/MAX(inventory[c Cost])</f>
        <v>0.97837624035547333</v>
      </c>
      <c r="L1591" s="11" t="str">
        <f>IF(inventory[[#This Row],[c Units %]]&lt;=$O$7,$N$7,IF(inventory[[#This Row],[c Units %]]&lt;=$O$8,$N$8,$N$9))</f>
        <v>C</v>
      </c>
    </row>
    <row r="1592" spans="2:12" x14ac:dyDescent="0.25">
      <c r="B1592" s="1">
        <v>1586</v>
      </c>
      <c r="C1592" t="s">
        <v>1586</v>
      </c>
      <c r="D1592" s="2">
        <v>4.3</v>
      </c>
      <c r="E1592" s="15">
        <v>7</v>
      </c>
      <c r="F1592" s="14">
        <f>inventory[[#This Row],[Unit Cost]]*inventory[[#This Row],['# Units]]</f>
        <v>30.099999999999998</v>
      </c>
      <c r="G1592" s="8">
        <f>_xlfn.RANK.EQ(inventory[[#This Row],[Total Cost]],inventory[Total Cost],0)</f>
        <v>2289</v>
      </c>
      <c r="H1592" s="8">
        <f>SUMIFS(inventory['# Units],inventory[Rank],"&lt;="&amp;inventory[[#This Row],['#]])</f>
        <v>43080</v>
      </c>
      <c r="I1592" s="9">
        <f>inventory[[#This Row],[c Units]]/MAX(inventory[c Units])</f>
        <v>0.52295515793051539</v>
      </c>
      <c r="J1592" s="10">
        <f>SUMIFS(inventory[Total Cost],inventory[Rank],"&lt;="&amp;inventory[[#This Row],['#]])</f>
        <v>2590060.8999999966</v>
      </c>
      <c r="K1592" s="9">
        <f>inventory[[#This Row],[c Cost]]/MAX(inventory[c Cost])</f>
        <v>0.97837624035547333</v>
      </c>
      <c r="L1592" s="11" t="str">
        <f>IF(inventory[[#This Row],[c Units %]]&lt;=$O$7,$N$7,IF(inventory[[#This Row],[c Units %]]&lt;=$O$8,$N$8,$N$9))</f>
        <v>C</v>
      </c>
    </row>
    <row r="1593" spans="2:12" x14ac:dyDescent="0.25">
      <c r="B1593" s="1">
        <v>1587</v>
      </c>
      <c r="C1593" t="s">
        <v>1587</v>
      </c>
      <c r="D1593" s="2">
        <v>4.5999999999999996</v>
      </c>
      <c r="E1593" s="15">
        <v>25</v>
      </c>
      <c r="F1593" s="14">
        <f>inventory[[#This Row],[Unit Cost]]*inventory[[#This Row],['# Units]]</f>
        <v>114.99999999999999</v>
      </c>
      <c r="G1593" s="8">
        <f>_xlfn.RANK.EQ(inventory[[#This Row],[Total Cost]],inventory[Total Cost],0)</f>
        <v>1273</v>
      </c>
      <c r="H1593" s="8">
        <f>SUMIFS(inventory['# Units],inventory[Rank],"&lt;="&amp;inventory[[#This Row],['#]])</f>
        <v>43080</v>
      </c>
      <c r="I1593" s="9">
        <f>inventory[[#This Row],[c Units]]/MAX(inventory[c Units])</f>
        <v>0.52295515793051539</v>
      </c>
      <c r="J1593" s="10">
        <f>SUMIFS(inventory[Total Cost],inventory[Rank],"&lt;="&amp;inventory[[#This Row],['#]])</f>
        <v>2590060.8999999966</v>
      </c>
      <c r="K1593" s="9">
        <f>inventory[[#This Row],[c Cost]]/MAX(inventory[c Cost])</f>
        <v>0.97837624035547333</v>
      </c>
      <c r="L1593" s="11" t="str">
        <f>IF(inventory[[#This Row],[c Units %]]&lt;=$O$7,$N$7,IF(inventory[[#This Row],[c Units %]]&lt;=$O$8,$N$8,$N$9))</f>
        <v>C</v>
      </c>
    </row>
    <row r="1594" spans="2:12" x14ac:dyDescent="0.25">
      <c r="B1594" s="1">
        <v>1588</v>
      </c>
      <c r="C1594" t="s">
        <v>1588</v>
      </c>
      <c r="D1594" s="2">
        <v>4.5999999999999996</v>
      </c>
      <c r="E1594" s="15">
        <v>65</v>
      </c>
      <c r="F1594" s="14">
        <f>inventory[[#This Row],[Unit Cost]]*inventory[[#This Row],['# Units]]</f>
        <v>299</v>
      </c>
      <c r="G1594" s="8">
        <f>_xlfn.RANK.EQ(inventory[[#This Row],[Total Cost]],inventory[Total Cost],0)</f>
        <v>859</v>
      </c>
      <c r="H1594" s="8">
        <f>SUMIFS(inventory['# Units],inventory[Rank],"&lt;="&amp;inventory[[#This Row],['#]])</f>
        <v>43141</v>
      </c>
      <c r="I1594" s="9">
        <f>inventory[[#This Row],[c Units]]/MAX(inventory[c Units])</f>
        <v>0.52369564689601589</v>
      </c>
      <c r="J1594" s="10">
        <f>SUMIFS(inventory[Total Cost],inventory[Rank],"&lt;="&amp;inventory[[#This Row],['#]])</f>
        <v>2590267.8999999966</v>
      </c>
      <c r="K1594" s="9">
        <f>inventory[[#This Row],[c Cost]]/MAX(inventory[c Cost])</f>
        <v>0.97845443306582758</v>
      </c>
      <c r="L1594" s="11" t="str">
        <f>IF(inventory[[#This Row],[c Units %]]&lt;=$O$7,$N$7,IF(inventory[[#This Row],[c Units %]]&lt;=$O$8,$N$8,$N$9))</f>
        <v>C</v>
      </c>
    </row>
    <row r="1595" spans="2:12" x14ac:dyDescent="0.25">
      <c r="B1595" s="1">
        <v>1589</v>
      </c>
      <c r="C1595" t="s">
        <v>1589</v>
      </c>
      <c r="D1595" s="2">
        <v>4.3</v>
      </c>
      <c r="E1595" s="15">
        <v>68</v>
      </c>
      <c r="F1595" s="14">
        <f>inventory[[#This Row],[Unit Cost]]*inventory[[#This Row],['# Units]]</f>
        <v>292.39999999999998</v>
      </c>
      <c r="G1595" s="8">
        <f>_xlfn.RANK.EQ(inventory[[#This Row],[Total Cost]],inventory[Total Cost],0)</f>
        <v>873</v>
      </c>
      <c r="H1595" s="8">
        <f>SUMIFS(inventory['# Units],inventory[Rank],"&lt;="&amp;inventory[[#This Row],['#]])</f>
        <v>43141</v>
      </c>
      <c r="I1595" s="9">
        <f>inventory[[#This Row],[c Units]]/MAX(inventory[c Units])</f>
        <v>0.52369564689601589</v>
      </c>
      <c r="J1595" s="10">
        <f>SUMIFS(inventory[Total Cost],inventory[Rank],"&lt;="&amp;inventory[[#This Row],['#]])</f>
        <v>2590267.8999999966</v>
      </c>
      <c r="K1595" s="9">
        <f>inventory[[#This Row],[c Cost]]/MAX(inventory[c Cost])</f>
        <v>0.97845443306582758</v>
      </c>
      <c r="L1595" s="11" t="str">
        <f>IF(inventory[[#This Row],[c Units %]]&lt;=$O$7,$N$7,IF(inventory[[#This Row],[c Units %]]&lt;=$O$8,$N$8,$N$9))</f>
        <v>C</v>
      </c>
    </row>
    <row r="1596" spans="2:12" x14ac:dyDescent="0.25">
      <c r="B1596" s="1">
        <v>1590</v>
      </c>
      <c r="C1596" t="s">
        <v>1590</v>
      </c>
      <c r="D1596" s="2">
        <v>4.7</v>
      </c>
      <c r="E1596" s="15">
        <v>6</v>
      </c>
      <c r="F1596" s="14">
        <f>inventory[[#This Row],[Unit Cost]]*inventory[[#This Row],['# Units]]</f>
        <v>28.200000000000003</v>
      </c>
      <c r="G1596" s="8">
        <f>_xlfn.RANK.EQ(inventory[[#This Row],[Total Cost]],inventory[Total Cost],0)</f>
        <v>2355</v>
      </c>
      <c r="H1596" s="8">
        <f>SUMIFS(inventory['# Units],inventory[Rank],"&lt;="&amp;inventory[[#This Row],['#]])</f>
        <v>43141</v>
      </c>
      <c r="I1596" s="9">
        <f>inventory[[#This Row],[c Units]]/MAX(inventory[c Units])</f>
        <v>0.52369564689601589</v>
      </c>
      <c r="J1596" s="10">
        <f>SUMIFS(inventory[Total Cost],inventory[Rank],"&lt;="&amp;inventory[[#This Row],['#]])</f>
        <v>2590267.8999999966</v>
      </c>
      <c r="K1596" s="9">
        <f>inventory[[#This Row],[c Cost]]/MAX(inventory[c Cost])</f>
        <v>0.97845443306582758</v>
      </c>
      <c r="L1596" s="11" t="str">
        <f>IF(inventory[[#This Row],[c Units %]]&lt;=$O$7,$N$7,IF(inventory[[#This Row],[c Units %]]&lt;=$O$8,$N$8,$N$9))</f>
        <v>C</v>
      </c>
    </row>
    <row r="1597" spans="2:12" x14ac:dyDescent="0.25">
      <c r="B1597" s="1">
        <v>1591</v>
      </c>
      <c r="C1597" t="s">
        <v>1591</v>
      </c>
      <c r="D1597" s="2">
        <v>4.4000000000000004</v>
      </c>
      <c r="E1597" s="15">
        <v>6</v>
      </c>
      <c r="F1597" s="14">
        <f>inventory[[#This Row],[Unit Cost]]*inventory[[#This Row],['# Units]]</f>
        <v>26.400000000000002</v>
      </c>
      <c r="G1597" s="8">
        <f>_xlfn.RANK.EQ(inventory[[#This Row],[Total Cost]],inventory[Total Cost],0)</f>
        <v>2408</v>
      </c>
      <c r="H1597" s="8">
        <f>SUMIFS(inventory['# Units],inventory[Rank],"&lt;="&amp;inventory[[#This Row],['#]])</f>
        <v>43200</v>
      </c>
      <c r="I1597" s="9">
        <f>inventory[[#This Row],[c Units]]/MAX(inventory[c Units])</f>
        <v>0.5244118575347787</v>
      </c>
      <c r="J1597" s="10">
        <f>SUMIFS(inventory[Total Cost],inventory[Rank],"&lt;="&amp;inventory[[#This Row],['#]])</f>
        <v>2590405.4999999963</v>
      </c>
      <c r="K1597" s="9">
        <f>inventory[[#This Row],[c Cost]]/MAX(inventory[c Cost])</f>
        <v>0.97850641044237219</v>
      </c>
      <c r="L1597" s="11" t="str">
        <f>IF(inventory[[#This Row],[c Units %]]&lt;=$O$7,$N$7,IF(inventory[[#This Row],[c Units %]]&lt;=$O$8,$N$8,$N$9))</f>
        <v>C</v>
      </c>
    </row>
    <row r="1598" spans="2:12" x14ac:dyDescent="0.25">
      <c r="B1598" s="1">
        <v>1592</v>
      </c>
      <c r="C1598" t="s">
        <v>1592</v>
      </c>
      <c r="D1598" s="2">
        <v>3.1</v>
      </c>
      <c r="E1598" s="15">
        <v>4</v>
      </c>
      <c r="F1598" s="14">
        <f>inventory[[#This Row],[Unit Cost]]*inventory[[#This Row],['# Units]]</f>
        <v>12.4</v>
      </c>
      <c r="G1598" s="8">
        <f>_xlfn.RANK.EQ(inventory[[#This Row],[Total Cost]],inventory[Total Cost],0)</f>
        <v>3138</v>
      </c>
      <c r="H1598" s="8">
        <f>SUMIFS(inventory['# Units],inventory[Rank],"&lt;="&amp;inventory[[#This Row],['#]])</f>
        <v>43200</v>
      </c>
      <c r="I1598" s="9">
        <f>inventory[[#This Row],[c Units]]/MAX(inventory[c Units])</f>
        <v>0.5244118575347787</v>
      </c>
      <c r="J1598" s="10">
        <f>SUMIFS(inventory[Total Cost],inventory[Rank],"&lt;="&amp;inventory[[#This Row],['#]])</f>
        <v>2590405.4999999963</v>
      </c>
      <c r="K1598" s="9">
        <f>inventory[[#This Row],[c Cost]]/MAX(inventory[c Cost])</f>
        <v>0.97850641044237219</v>
      </c>
      <c r="L1598" s="11" t="str">
        <f>IF(inventory[[#This Row],[c Units %]]&lt;=$O$7,$N$7,IF(inventory[[#This Row],[c Units %]]&lt;=$O$8,$N$8,$N$9))</f>
        <v>C</v>
      </c>
    </row>
    <row r="1599" spans="2:12" x14ac:dyDescent="0.25">
      <c r="B1599" s="1">
        <v>1593</v>
      </c>
      <c r="C1599" t="s">
        <v>1593</v>
      </c>
      <c r="D1599" s="2">
        <v>3.5</v>
      </c>
      <c r="E1599" s="15">
        <v>18</v>
      </c>
      <c r="F1599" s="14">
        <f>inventory[[#This Row],[Unit Cost]]*inventory[[#This Row],['# Units]]</f>
        <v>63</v>
      </c>
      <c r="G1599" s="8">
        <f>_xlfn.RANK.EQ(inventory[[#This Row],[Total Cost]],inventory[Total Cost],0)</f>
        <v>1641</v>
      </c>
      <c r="H1599" s="8">
        <f>SUMIFS(inventory['# Units],inventory[Rank],"&lt;="&amp;inventory[[#This Row],['#]])</f>
        <v>43212</v>
      </c>
      <c r="I1599" s="9">
        <f>inventory[[#This Row],[c Units]]/MAX(inventory[c Units])</f>
        <v>0.52455752749520501</v>
      </c>
      <c r="J1599" s="10">
        <f>SUMIFS(inventory[Total Cost],inventory[Rank],"&lt;="&amp;inventory[[#This Row],['#]])</f>
        <v>2590473.8999999962</v>
      </c>
      <c r="K1599" s="9">
        <f>inventory[[#This Row],[c Cost]]/MAX(inventory[c Cost])</f>
        <v>0.9785322480336196</v>
      </c>
      <c r="L1599" s="11" t="str">
        <f>IF(inventory[[#This Row],[c Units %]]&lt;=$O$7,$N$7,IF(inventory[[#This Row],[c Units %]]&lt;=$O$8,$N$8,$N$9))</f>
        <v>C</v>
      </c>
    </row>
    <row r="1600" spans="2:12" x14ac:dyDescent="0.25">
      <c r="B1600" s="1">
        <v>1594</v>
      </c>
      <c r="C1600" t="s">
        <v>1594</v>
      </c>
      <c r="D1600" s="2">
        <v>3.2</v>
      </c>
      <c r="E1600" s="15">
        <v>34</v>
      </c>
      <c r="F1600" s="14">
        <f>inventory[[#This Row],[Unit Cost]]*inventory[[#This Row],['# Units]]</f>
        <v>108.80000000000001</v>
      </c>
      <c r="G1600" s="8">
        <f>_xlfn.RANK.EQ(inventory[[#This Row],[Total Cost]],inventory[Total Cost],0)</f>
        <v>1300</v>
      </c>
      <c r="H1600" s="8">
        <f>SUMIFS(inventory['# Units],inventory[Rank],"&lt;="&amp;inventory[[#This Row],['#]])</f>
        <v>43296</v>
      </c>
      <c r="I1600" s="9">
        <f>inventory[[#This Row],[c Units]]/MAX(inventory[c Units])</f>
        <v>0.52557721721818929</v>
      </c>
      <c r="J1600" s="10">
        <f>SUMIFS(inventory[Total Cost],inventory[Rank],"&lt;="&amp;inventory[[#This Row],['#]])</f>
        <v>2590679.0999999959</v>
      </c>
      <c r="K1600" s="9">
        <f>inventory[[#This Row],[c Cost]]/MAX(inventory[c Cost])</f>
        <v>0.97860976080736195</v>
      </c>
      <c r="L1600" s="11" t="str">
        <f>IF(inventory[[#This Row],[c Units %]]&lt;=$O$7,$N$7,IF(inventory[[#This Row],[c Units %]]&lt;=$O$8,$N$8,$N$9))</f>
        <v>C</v>
      </c>
    </row>
    <row r="1601" spans="2:12" x14ac:dyDescent="0.25">
      <c r="B1601" s="1">
        <v>1595</v>
      </c>
      <c r="C1601" t="s">
        <v>1595</v>
      </c>
      <c r="D1601" s="2">
        <v>4</v>
      </c>
      <c r="E1601" s="15">
        <v>16</v>
      </c>
      <c r="F1601" s="14">
        <f>inventory[[#This Row],[Unit Cost]]*inventory[[#This Row],['# Units]]</f>
        <v>64</v>
      </c>
      <c r="G1601" s="8">
        <f>_xlfn.RANK.EQ(inventory[[#This Row],[Total Cost]],inventory[Total Cost],0)</f>
        <v>1636</v>
      </c>
      <c r="H1601" s="8">
        <f>SUMIFS(inventory['# Units],inventory[Rank],"&lt;="&amp;inventory[[#This Row],['#]])</f>
        <v>43296</v>
      </c>
      <c r="I1601" s="9">
        <f>inventory[[#This Row],[c Units]]/MAX(inventory[c Units])</f>
        <v>0.52557721721818929</v>
      </c>
      <c r="J1601" s="10">
        <f>SUMIFS(inventory[Total Cost],inventory[Rank],"&lt;="&amp;inventory[[#This Row],['#]])</f>
        <v>2590679.0999999959</v>
      </c>
      <c r="K1601" s="9">
        <f>inventory[[#This Row],[c Cost]]/MAX(inventory[c Cost])</f>
        <v>0.97860976080736195</v>
      </c>
      <c r="L1601" s="11" t="str">
        <f>IF(inventory[[#This Row],[c Units %]]&lt;=$O$7,$N$7,IF(inventory[[#This Row],[c Units %]]&lt;=$O$8,$N$8,$N$9))</f>
        <v>C</v>
      </c>
    </row>
    <row r="1602" spans="2:12" x14ac:dyDescent="0.25">
      <c r="B1602" s="1">
        <v>1596</v>
      </c>
      <c r="C1602" t="s">
        <v>1596</v>
      </c>
      <c r="D1602" s="2">
        <v>2.6</v>
      </c>
      <c r="E1602" s="15">
        <v>30</v>
      </c>
      <c r="F1602" s="14">
        <f>inventory[[#This Row],[Unit Cost]]*inventory[[#This Row],['# Units]]</f>
        <v>78</v>
      </c>
      <c r="G1602" s="8">
        <f>_xlfn.RANK.EQ(inventory[[#This Row],[Total Cost]],inventory[Total Cost],0)</f>
        <v>1500</v>
      </c>
      <c r="H1602" s="8">
        <f>SUMIFS(inventory['# Units],inventory[Rank],"&lt;="&amp;inventory[[#This Row],['#]])</f>
        <v>43296</v>
      </c>
      <c r="I1602" s="9">
        <f>inventory[[#This Row],[c Units]]/MAX(inventory[c Units])</f>
        <v>0.52557721721818929</v>
      </c>
      <c r="J1602" s="10">
        <f>SUMIFS(inventory[Total Cost],inventory[Rank],"&lt;="&amp;inventory[[#This Row],['#]])</f>
        <v>2590679.0999999959</v>
      </c>
      <c r="K1602" s="9">
        <f>inventory[[#This Row],[c Cost]]/MAX(inventory[c Cost])</f>
        <v>0.97860976080736195</v>
      </c>
      <c r="L1602" s="11" t="str">
        <f>IF(inventory[[#This Row],[c Units %]]&lt;=$O$7,$N$7,IF(inventory[[#This Row],[c Units %]]&lt;=$O$8,$N$8,$N$9))</f>
        <v>C</v>
      </c>
    </row>
    <row r="1603" spans="2:12" x14ac:dyDescent="0.25">
      <c r="B1603" s="1">
        <v>1597</v>
      </c>
      <c r="C1603" t="s">
        <v>1597</v>
      </c>
      <c r="D1603" s="2">
        <v>3.5</v>
      </c>
      <c r="E1603" s="15">
        <v>26</v>
      </c>
      <c r="F1603" s="14">
        <f>inventory[[#This Row],[Unit Cost]]*inventory[[#This Row],['# Units]]</f>
        <v>91</v>
      </c>
      <c r="G1603" s="8">
        <f>_xlfn.RANK.EQ(inventory[[#This Row],[Total Cost]],inventory[Total Cost],0)</f>
        <v>1400</v>
      </c>
      <c r="H1603" s="8">
        <f>SUMIFS(inventory['# Units],inventory[Rank],"&lt;="&amp;inventory[[#This Row],['#]])</f>
        <v>43318</v>
      </c>
      <c r="I1603" s="9">
        <f>inventory[[#This Row],[c Units]]/MAX(inventory[c Units])</f>
        <v>0.52584427881230422</v>
      </c>
      <c r="J1603" s="10">
        <f>SUMIFS(inventory[Total Cost],inventory[Rank],"&lt;="&amp;inventory[[#This Row],['#]])</f>
        <v>2590747.2999999961</v>
      </c>
      <c r="K1603" s="9">
        <f>inventory[[#This Row],[c Cost]]/MAX(inventory[c Cost])</f>
        <v>0.97863552285009714</v>
      </c>
      <c r="L1603" s="11" t="str">
        <f>IF(inventory[[#This Row],[c Units %]]&lt;=$O$7,$N$7,IF(inventory[[#This Row],[c Units %]]&lt;=$O$8,$N$8,$N$9))</f>
        <v>C</v>
      </c>
    </row>
    <row r="1604" spans="2:12" x14ac:dyDescent="0.25">
      <c r="B1604" s="1">
        <v>1598</v>
      </c>
      <c r="C1604" t="s">
        <v>1598</v>
      </c>
      <c r="D1604" s="2">
        <v>4.3</v>
      </c>
      <c r="E1604" s="15">
        <v>12</v>
      </c>
      <c r="F1604" s="14">
        <f>inventory[[#This Row],[Unit Cost]]*inventory[[#This Row],['# Units]]</f>
        <v>51.599999999999994</v>
      </c>
      <c r="G1604" s="8">
        <f>_xlfn.RANK.EQ(inventory[[#This Row],[Total Cost]],inventory[Total Cost],0)</f>
        <v>1821</v>
      </c>
      <c r="H1604" s="8">
        <f>SUMIFS(inventory['# Units],inventory[Rank],"&lt;="&amp;inventory[[#This Row],['#]])</f>
        <v>43370</v>
      </c>
      <c r="I1604" s="9">
        <f>inventory[[#This Row],[c Units]]/MAX(inventory[c Units])</f>
        <v>0.52647551530748504</v>
      </c>
      <c r="J1604" s="10">
        <f>SUMIFS(inventory[Total Cost],inventory[Rank],"&lt;="&amp;inventory[[#This Row],['#]])</f>
        <v>2590814.8999999962</v>
      </c>
      <c r="K1604" s="9">
        <f>inventory[[#This Row],[c Cost]]/MAX(inventory[c Cost])</f>
        <v>0.97866105824729499</v>
      </c>
      <c r="L1604" s="11" t="str">
        <f>IF(inventory[[#This Row],[c Units %]]&lt;=$O$7,$N$7,IF(inventory[[#This Row],[c Units %]]&lt;=$O$8,$N$8,$N$9))</f>
        <v>C</v>
      </c>
    </row>
    <row r="1605" spans="2:12" x14ac:dyDescent="0.25">
      <c r="B1605" s="1">
        <v>1599</v>
      </c>
      <c r="C1605" t="s">
        <v>1599</v>
      </c>
      <c r="D1605" s="2">
        <v>4.4000000000000004</v>
      </c>
      <c r="E1605" s="15">
        <v>19</v>
      </c>
      <c r="F1605" s="14">
        <f>inventory[[#This Row],[Unit Cost]]*inventory[[#This Row],['# Units]]</f>
        <v>83.600000000000009</v>
      </c>
      <c r="G1605" s="8">
        <f>_xlfn.RANK.EQ(inventory[[#This Row],[Total Cost]],inventory[Total Cost],0)</f>
        <v>1461</v>
      </c>
      <c r="H1605" s="8">
        <f>SUMIFS(inventory['# Units],inventory[Rank],"&lt;="&amp;inventory[[#This Row],['#]])</f>
        <v>43437</v>
      </c>
      <c r="I1605" s="9">
        <f>inventory[[#This Row],[c Units]]/MAX(inventory[c Units])</f>
        <v>0.52728883925319869</v>
      </c>
      <c r="J1605" s="10">
        <f>SUMIFS(inventory[Total Cost],inventory[Rank],"&lt;="&amp;inventory[[#This Row],['#]])</f>
        <v>2591017.3999999962</v>
      </c>
      <c r="K1605" s="9">
        <f>inventory[[#This Row],[c Cost]]/MAX(inventory[c Cost])</f>
        <v>0.97873755111611982</v>
      </c>
      <c r="L1605" s="11" t="str">
        <f>IF(inventory[[#This Row],[c Units %]]&lt;=$O$7,$N$7,IF(inventory[[#This Row],[c Units %]]&lt;=$O$8,$N$8,$N$9))</f>
        <v>C</v>
      </c>
    </row>
    <row r="1606" spans="2:12" x14ac:dyDescent="0.25">
      <c r="B1606" s="1">
        <v>1600</v>
      </c>
      <c r="C1606" t="s">
        <v>1600</v>
      </c>
      <c r="D1606" s="2">
        <v>4.3</v>
      </c>
      <c r="E1606" s="15">
        <v>11</v>
      </c>
      <c r="F1606" s="14">
        <f>inventory[[#This Row],[Unit Cost]]*inventory[[#This Row],['# Units]]</f>
        <v>47.3</v>
      </c>
      <c r="G1606" s="8">
        <f>_xlfn.RANK.EQ(inventory[[#This Row],[Total Cost]],inventory[Total Cost],0)</f>
        <v>1894</v>
      </c>
      <c r="H1606" s="8">
        <f>SUMIFS(inventory['# Units],inventory[Rank],"&lt;="&amp;inventory[[#This Row],['#]])</f>
        <v>43437</v>
      </c>
      <c r="I1606" s="9">
        <f>inventory[[#This Row],[c Units]]/MAX(inventory[c Units])</f>
        <v>0.52728883925319869</v>
      </c>
      <c r="J1606" s="10">
        <f>SUMIFS(inventory[Total Cost],inventory[Rank],"&lt;="&amp;inventory[[#This Row],['#]])</f>
        <v>2591017.3999999962</v>
      </c>
      <c r="K1606" s="9">
        <f>inventory[[#This Row],[c Cost]]/MAX(inventory[c Cost])</f>
        <v>0.97873755111611982</v>
      </c>
      <c r="L1606" s="11" t="str">
        <f>IF(inventory[[#This Row],[c Units %]]&lt;=$O$7,$N$7,IF(inventory[[#This Row],[c Units %]]&lt;=$O$8,$N$8,$N$9))</f>
        <v>C</v>
      </c>
    </row>
    <row r="1607" spans="2:12" x14ac:dyDescent="0.25">
      <c r="B1607" s="1">
        <v>1601</v>
      </c>
      <c r="C1607" t="s">
        <v>1601</v>
      </c>
      <c r="D1607" s="2">
        <v>4.4000000000000004</v>
      </c>
      <c r="E1607" s="15">
        <v>10</v>
      </c>
      <c r="F1607" s="14">
        <f>inventory[[#This Row],[Unit Cost]]*inventory[[#This Row],['# Units]]</f>
        <v>44</v>
      </c>
      <c r="G1607" s="8">
        <f>_xlfn.RANK.EQ(inventory[[#This Row],[Total Cost]],inventory[Total Cost],0)</f>
        <v>1957</v>
      </c>
      <c r="H1607" s="8">
        <f>SUMIFS(inventory['# Units],inventory[Rank],"&lt;="&amp;inventory[[#This Row],['#]])</f>
        <v>43437</v>
      </c>
      <c r="I1607" s="9">
        <f>inventory[[#This Row],[c Units]]/MAX(inventory[c Units])</f>
        <v>0.52728883925319869</v>
      </c>
      <c r="J1607" s="10">
        <f>SUMIFS(inventory[Total Cost],inventory[Rank],"&lt;="&amp;inventory[[#This Row],['#]])</f>
        <v>2591017.3999999962</v>
      </c>
      <c r="K1607" s="9">
        <f>inventory[[#This Row],[c Cost]]/MAX(inventory[c Cost])</f>
        <v>0.97873755111611982</v>
      </c>
      <c r="L1607" s="11" t="str">
        <f>IF(inventory[[#This Row],[c Units %]]&lt;=$O$7,$N$7,IF(inventory[[#This Row],[c Units %]]&lt;=$O$8,$N$8,$N$9))</f>
        <v>C</v>
      </c>
    </row>
    <row r="1608" spans="2:12" x14ac:dyDescent="0.25">
      <c r="B1608" s="1">
        <v>1602</v>
      </c>
      <c r="C1608" t="s">
        <v>1602</v>
      </c>
      <c r="D1608" s="2">
        <v>4.2</v>
      </c>
      <c r="E1608" s="15">
        <v>56</v>
      </c>
      <c r="F1608" s="14">
        <f>inventory[[#This Row],[Unit Cost]]*inventory[[#This Row],['# Units]]</f>
        <v>235.20000000000002</v>
      </c>
      <c r="G1608" s="8">
        <f>_xlfn.RANK.EQ(inventory[[#This Row],[Total Cost]],inventory[Total Cost],0)</f>
        <v>965</v>
      </c>
      <c r="H1608" s="8">
        <f>SUMIFS(inventory['# Units],inventory[Rank],"&lt;="&amp;inventory[[#This Row],['#]])</f>
        <v>43555</v>
      </c>
      <c r="I1608" s="9">
        <f>inventory[[#This Row],[c Units]]/MAX(inventory[c Units])</f>
        <v>0.52872126053072421</v>
      </c>
      <c r="J1608" s="10">
        <f>SUMIFS(inventory[Total Cost],inventory[Rank],"&lt;="&amp;inventory[[#This Row],['#]])</f>
        <v>2591286.1999999969</v>
      </c>
      <c r="K1608" s="9">
        <f>inventory[[#This Row],[c Cost]]/MAX(inventory[c Cost])</f>
        <v>0.97883908831681199</v>
      </c>
      <c r="L1608" s="11" t="str">
        <f>IF(inventory[[#This Row],[c Units %]]&lt;=$O$7,$N$7,IF(inventory[[#This Row],[c Units %]]&lt;=$O$8,$N$8,$N$9))</f>
        <v>C</v>
      </c>
    </row>
    <row r="1609" spans="2:12" x14ac:dyDescent="0.25">
      <c r="B1609" s="1">
        <v>1603</v>
      </c>
      <c r="C1609" t="s">
        <v>1603</v>
      </c>
      <c r="D1609" s="2">
        <v>4.4000000000000004</v>
      </c>
      <c r="E1609" s="15">
        <v>36</v>
      </c>
      <c r="F1609" s="14">
        <f>inventory[[#This Row],[Unit Cost]]*inventory[[#This Row],['# Units]]</f>
        <v>158.4</v>
      </c>
      <c r="G1609" s="8">
        <f>_xlfn.RANK.EQ(inventory[[#This Row],[Total Cost]],inventory[Total Cost],0)</f>
        <v>1116</v>
      </c>
      <c r="H1609" s="8">
        <f>SUMIFS(inventory['# Units],inventory[Rank],"&lt;="&amp;inventory[[#This Row],['#]])</f>
        <v>43555</v>
      </c>
      <c r="I1609" s="9">
        <f>inventory[[#This Row],[c Units]]/MAX(inventory[c Units])</f>
        <v>0.52872126053072421</v>
      </c>
      <c r="J1609" s="10">
        <f>SUMIFS(inventory[Total Cost],inventory[Rank],"&lt;="&amp;inventory[[#This Row],['#]])</f>
        <v>2591286.1999999969</v>
      </c>
      <c r="K1609" s="9">
        <f>inventory[[#This Row],[c Cost]]/MAX(inventory[c Cost])</f>
        <v>0.97883908831681199</v>
      </c>
      <c r="L1609" s="11" t="str">
        <f>IF(inventory[[#This Row],[c Units %]]&lt;=$O$7,$N$7,IF(inventory[[#This Row],[c Units %]]&lt;=$O$8,$N$8,$N$9))</f>
        <v>C</v>
      </c>
    </row>
    <row r="1610" spans="2:12" x14ac:dyDescent="0.25">
      <c r="B1610" s="1">
        <v>1604</v>
      </c>
      <c r="C1610" t="s">
        <v>1604</v>
      </c>
      <c r="D1610" s="2">
        <v>2.6</v>
      </c>
      <c r="E1610" s="15">
        <v>17</v>
      </c>
      <c r="F1610" s="14">
        <f>inventory[[#This Row],[Unit Cost]]*inventory[[#This Row],['# Units]]</f>
        <v>44.2</v>
      </c>
      <c r="G1610" s="8">
        <f>_xlfn.RANK.EQ(inventory[[#This Row],[Total Cost]],inventory[Total Cost],0)</f>
        <v>1953</v>
      </c>
      <c r="H1610" s="8">
        <f>SUMIFS(inventory['# Units],inventory[Rank],"&lt;="&amp;inventory[[#This Row],['#]])</f>
        <v>43555</v>
      </c>
      <c r="I1610" s="9">
        <f>inventory[[#This Row],[c Units]]/MAX(inventory[c Units])</f>
        <v>0.52872126053072421</v>
      </c>
      <c r="J1610" s="10">
        <f>SUMIFS(inventory[Total Cost],inventory[Rank],"&lt;="&amp;inventory[[#This Row],['#]])</f>
        <v>2591286.1999999969</v>
      </c>
      <c r="K1610" s="9">
        <f>inventory[[#This Row],[c Cost]]/MAX(inventory[c Cost])</f>
        <v>0.97883908831681199</v>
      </c>
      <c r="L1610" s="11" t="str">
        <f>IF(inventory[[#This Row],[c Units %]]&lt;=$O$7,$N$7,IF(inventory[[#This Row],[c Units %]]&lt;=$O$8,$N$8,$N$9))</f>
        <v>C</v>
      </c>
    </row>
    <row r="1611" spans="2:12" x14ac:dyDescent="0.25">
      <c r="B1611" s="1">
        <v>1605</v>
      </c>
      <c r="C1611" t="s">
        <v>1605</v>
      </c>
      <c r="D1611" s="2">
        <v>4.5</v>
      </c>
      <c r="E1611" s="15">
        <v>10</v>
      </c>
      <c r="F1611" s="14">
        <f>inventory[[#This Row],[Unit Cost]]*inventory[[#This Row],['# Units]]</f>
        <v>45</v>
      </c>
      <c r="G1611" s="8">
        <f>_xlfn.RANK.EQ(inventory[[#This Row],[Total Cost]],inventory[Total Cost],0)</f>
        <v>1935</v>
      </c>
      <c r="H1611" s="8">
        <f>SUMIFS(inventory['# Units],inventory[Rank],"&lt;="&amp;inventory[[#This Row],['#]])</f>
        <v>43555</v>
      </c>
      <c r="I1611" s="9">
        <f>inventory[[#This Row],[c Units]]/MAX(inventory[c Units])</f>
        <v>0.52872126053072421</v>
      </c>
      <c r="J1611" s="10">
        <f>SUMIFS(inventory[Total Cost],inventory[Rank],"&lt;="&amp;inventory[[#This Row],['#]])</f>
        <v>2591286.1999999969</v>
      </c>
      <c r="K1611" s="9">
        <f>inventory[[#This Row],[c Cost]]/MAX(inventory[c Cost])</f>
        <v>0.97883908831681199</v>
      </c>
      <c r="L1611" s="11" t="str">
        <f>IF(inventory[[#This Row],[c Units %]]&lt;=$O$7,$N$7,IF(inventory[[#This Row],[c Units %]]&lt;=$O$8,$N$8,$N$9))</f>
        <v>C</v>
      </c>
    </row>
    <row r="1612" spans="2:12" x14ac:dyDescent="0.25">
      <c r="B1612" s="1">
        <v>1606</v>
      </c>
      <c r="C1612" t="s">
        <v>1606</v>
      </c>
      <c r="D1612" s="2">
        <v>3.7</v>
      </c>
      <c r="E1612" s="15">
        <v>20</v>
      </c>
      <c r="F1612" s="14">
        <f>inventory[[#This Row],[Unit Cost]]*inventory[[#This Row],['# Units]]</f>
        <v>74</v>
      </c>
      <c r="G1612" s="8">
        <f>_xlfn.RANK.EQ(inventory[[#This Row],[Total Cost]],inventory[Total Cost],0)</f>
        <v>1539</v>
      </c>
      <c r="H1612" s="8">
        <f>SUMIFS(inventory['# Units],inventory[Rank],"&lt;="&amp;inventory[[#This Row],['#]])</f>
        <v>43609</v>
      </c>
      <c r="I1612" s="9">
        <f>inventory[[#This Row],[c Units]]/MAX(inventory[c Units])</f>
        <v>0.52937677535264271</v>
      </c>
      <c r="J1612" s="10">
        <f>SUMIFS(inventory[Total Cost],inventory[Rank],"&lt;="&amp;inventory[[#This Row],['#]])</f>
        <v>2591420.5999999973</v>
      </c>
      <c r="K1612" s="9">
        <f>inventory[[#This Row],[c Cost]]/MAX(inventory[c Cost])</f>
        <v>0.97888985691715802</v>
      </c>
      <c r="L1612" s="11" t="str">
        <f>IF(inventory[[#This Row],[c Units %]]&lt;=$O$7,$N$7,IF(inventory[[#This Row],[c Units %]]&lt;=$O$8,$N$8,$N$9))</f>
        <v>C</v>
      </c>
    </row>
    <row r="1613" spans="2:12" x14ac:dyDescent="0.25">
      <c r="B1613" s="1">
        <v>1607</v>
      </c>
      <c r="C1613" t="s">
        <v>1607</v>
      </c>
      <c r="D1613" s="2">
        <v>3.2</v>
      </c>
      <c r="E1613" s="15">
        <v>37</v>
      </c>
      <c r="F1613" s="14">
        <f>inventory[[#This Row],[Unit Cost]]*inventory[[#This Row],['# Units]]</f>
        <v>118.4</v>
      </c>
      <c r="G1613" s="8">
        <f>_xlfn.RANK.EQ(inventory[[#This Row],[Total Cost]],inventory[Total Cost],0)</f>
        <v>1253</v>
      </c>
      <c r="H1613" s="8">
        <f>SUMIFS(inventory['# Units],inventory[Rank],"&lt;="&amp;inventory[[#This Row],['#]])</f>
        <v>43609</v>
      </c>
      <c r="I1613" s="9">
        <f>inventory[[#This Row],[c Units]]/MAX(inventory[c Units])</f>
        <v>0.52937677535264271</v>
      </c>
      <c r="J1613" s="10">
        <f>SUMIFS(inventory[Total Cost],inventory[Rank],"&lt;="&amp;inventory[[#This Row],['#]])</f>
        <v>2591420.5999999973</v>
      </c>
      <c r="K1613" s="9">
        <f>inventory[[#This Row],[c Cost]]/MAX(inventory[c Cost])</f>
        <v>0.97888985691715802</v>
      </c>
      <c r="L1613" s="11" t="str">
        <f>IF(inventory[[#This Row],[c Units %]]&lt;=$O$7,$N$7,IF(inventory[[#This Row],[c Units %]]&lt;=$O$8,$N$8,$N$9))</f>
        <v>C</v>
      </c>
    </row>
    <row r="1614" spans="2:12" x14ac:dyDescent="0.25">
      <c r="B1614" s="1">
        <v>1608</v>
      </c>
      <c r="C1614" t="s">
        <v>1608</v>
      </c>
      <c r="D1614" s="2">
        <v>3.9</v>
      </c>
      <c r="E1614" s="15">
        <v>13</v>
      </c>
      <c r="F1614" s="14">
        <f>inventory[[#This Row],[Unit Cost]]*inventory[[#This Row],['# Units]]</f>
        <v>50.699999999999996</v>
      </c>
      <c r="G1614" s="8">
        <f>_xlfn.RANK.EQ(inventory[[#This Row],[Total Cost]],inventory[Total Cost],0)</f>
        <v>1834</v>
      </c>
      <c r="H1614" s="8">
        <f>SUMIFS(inventory['# Units],inventory[Rank],"&lt;="&amp;inventory[[#This Row],['#]])</f>
        <v>43743</v>
      </c>
      <c r="I1614" s="9">
        <f>inventory[[#This Row],[c Units]]/MAX(inventory[c Units])</f>
        <v>0.53100342324407002</v>
      </c>
      <c r="J1614" s="10">
        <f>SUMIFS(inventory[Total Cost],inventory[Rank],"&lt;="&amp;inventory[[#This Row],['#]])</f>
        <v>2591487.5999999973</v>
      </c>
      <c r="K1614" s="9">
        <f>inventory[[#This Row],[c Cost]]/MAX(inventory[c Cost])</f>
        <v>0.97891516566881864</v>
      </c>
      <c r="L1614" s="11" t="str">
        <f>IF(inventory[[#This Row],[c Units %]]&lt;=$O$7,$N$7,IF(inventory[[#This Row],[c Units %]]&lt;=$O$8,$N$8,$N$9))</f>
        <v>C</v>
      </c>
    </row>
    <row r="1615" spans="2:12" x14ac:dyDescent="0.25">
      <c r="B1615" s="1">
        <v>1609</v>
      </c>
      <c r="C1615" t="s">
        <v>1609</v>
      </c>
      <c r="D1615" s="2">
        <v>3</v>
      </c>
      <c r="E1615" s="15">
        <v>24</v>
      </c>
      <c r="F1615" s="14">
        <f>inventory[[#This Row],[Unit Cost]]*inventory[[#This Row],['# Units]]</f>
        <v>72</v>
      </c>
      <c r="G1615" s="8">
        <f>_xlfn.RANK.EQ(inventory[[#This Row],[Total Cost]],inventory[Total Cost],0)</f>
        <v>1555</v>
      </c>
      <c r="H1615" s="8">
        <f>SUMIFS(inventory['# Units],inventory[Rank],"&lt;="&amp;inventory[[#This Row],['#]])</f>
        <v>43766</v>
      </c>
      <c r="I1615" s="9">
        <f>inventory[[#This Row],[c Units]]/MAX(inventory[c Units])</f>
        <v>0.53128262400155379</v>
      </c>
      <c r="J1615" s="10">
        <f>SUMIFS(inventory[Total Cost],inventory[Rank],"&lt;="&amp;inventory[[#This Row],['#]])</f>
        <v>2591554.2999999975</v>
      </c>
      <c r="K1615" s="9">
        <f>inventory[[#This Row],[c Cost]]/MAX(inventory[c Cost])</f>
        <v>0.97894036109771065</v>
      </c>
      <c r="L1615" s="11" t="str">
        <f>IF(inventory[[#This Row],[c Units %]]&lt;=$O$7,$N$7,IF(inventory[[#This Row],[c Units %]]&lt;=$O$8,$N$8,$N$9))</f>
        <v>C</v>
      </c>
    </row>
    <row r="1616" spans="2:12" x14ac:dyDescent="0.25">
      <c r="B1616" s="1">
        <v>1610</v>
      </c>
      <c r="C1616" t="s">
        <v>1610</v>
      </c>
      <c r="D1616" s="2">
        <v>3.4</v>
      </c>
      <c r="E1616" s="15">
        <v>19</v>
      </c>
      <c r="F1616" s="14">
        <f>inventory[[#This Row],[Unit Cost]]*inventory[[#This Row],['# Units]]</f>
        <v>64.599999999999994</v>
      </c>
      <c r="G1616" s="8">
        <f>_xlfn.RANK.EQ(inventory[[#This Row],[Total Cost]],inventory[Total Cost],0)</f>
        <v>1630</v>
      </c>
      <c r="H1616" s="8">
        <f>SUMIFS(inventory['# Units],inventory[Rank],"&lt;="&amp;inventory[[#This Row],['#]])</f>
        <v>43795</v>
      </c>
      <c r="I1616" s="9">
        <f>inventory[[#This Row],[c Units]]/MAX(inventory[c Units])</f>
        <v>0.53163465973925073</v>
      </c>
      <c r="J1616" s="10">
        <f>SUMIFS(inventory[Total Cost],inventory[Rank],"&lt;="&amp;inventory[[#This Row],['#]])</f>
        <v>2591620.9999999977</v>
      </c>
      <c r="K1616" s="9">
        <f>inventory[[#This Row],[c Cost]]/MAX(inventory[c Cost])</f>
        <v>0.97896555652660266</v>
      </c>
      <c r="L1616" s="11" t="str">
        <f>IF(inventory[[#This Row],[c Units %]]&lt;=$O$7,$N$7,IF(inventory[[#This Row],[c Units %]]&lt;=$O$8,$N$8,$N$9))</f>
        <v>C</v>
      </c>
    </row>
    <row r="1617" spans="2:12" x14ac:dyDescent="0.25">
      <c r="B1617" s="1">
        <v>1611</v>
      </c>
      <c r="C1617" t="s">
        <v>1611</v>
      </c>
      <c r="D1617" s="2">
        <v>2.8</v>
      </c>
      <c r="E1617" s="15">
        <v>26</v>
      </c>
      <c r="F1617" s="14">
        <f>inventory[[#This Row],[Unit Cost]]*inventory[[#This Row],['# Units]]</f>
        <v>72.8</v>
      </c>
      <c r="G1617" s="8">
        <f>_xlfn.RANK.EQ(inventory[[#This Row],[Total Cost]],inventory[Total Cost],0)</f>
        <v>1545</v>
      </c>
      <c r="H1617" s="8">
        <f>SUMIFS(inventory['# Units],inventory[Rank],"&lt;="&amp;inventory[[#This Row],['#]])</f>
        <v>43832</v>
      </c>
      <c r="I1617" s="9">
        <f>inventory[[#This Row],[c Units]]/MAX(inventory[c Units])</f>
        <v>0.5320838087838986</v>
      </c>
      <c r="J1617" s="10">
        <f>SUMIFS(inventory[Total Cost],inventory[Rank],"&lt;="&amp;inventory[[#This Row],['#]])</f>
        <v>2591687.5999999978</v>
      </c>
      <c r="K1617" s="9">
        <f>inventory[[#This Row],[c Cost]]/MAX(inventory[c Cost])</f>
        <v>0.9789907141812384</v>
      </c>
      <c r="L1617" s="11" t="str">
        <f>IF(inventory[[#This Row],[c Units %]]&lt;=$O$7,$N$7,IF(inventory[[#This Row],[c Units %]]&lt;=$O$8,$N$8,$N$9))</f>
        <v>C</v>
      </c>
    </row>
    <row r="1618" spans="2:12" x14ac:dyDescent="0.25">
      <c r="B1618" s="1">
        <v>1612</v>
      </c>
      <c r="C1618" t="s">
        <v>1612</v>
      </c>
      <c r="D1618" s="2">
        <v>2</v>
      </c>
      <c r="E1618" s="15">
        <v>24</v>
      </c>
      <c r="F1618" s="14">
        <f>inventory[[#This Row],[Unit Cost]]*inventory[[#This Row],['# Units]]</f>
        <v>48</v>
      </c>
      <c r="G1618" s="8">
        <f>_xlfn.RANK.EQ(inventory[[#This Row],[Total Cost]],inventory[Total Cost],0)</f>
        <v>1882</v>
      </c>
      <c r="H1618" s="8">
        <f>SUMIFS(inventory['# Units],inventory[Rank],"&lt;="&amp;inventory[[#This Row],['#]])</f>
        <v>43838</v>
      </c>
      <c r="I1618" s="9">
        <f>inventory[[#This Row],[c Units]]/MAX(inventory[c Units])</f>
        <v>0.53215664376411176</v>
      </c>
      <c r="J1618" s="10">
        <f>SUMIFS(inventory[Total Cost],inventory[Rank],"&lt;="&amp;inventory[[#This Row],['#]])</f>
        <v>2591754.1999999979</v>
      </c>
      <c r="K1618" s="9">
        <f>inventory[[#This Row],[c Cost]]/MAX(inventory[c Cost])</f>
        <v>0.97901587183587413</v>
      </c>
      <c r="L1618" s="11" t="str">
        <f>IF(inventory[[#This Row],[c Units %]]&lt;=$O$7,$N$7,IF(inventory[[#This Row],[c Units %]]&lt;=$O$8,$N$8,$N$9))</f>
        <v>C</v>
      </c>
    </row>
    <row r="1619" spans="2:12" x14ac:dyDescent="0.25">
      <c r="B1619" s="1">
        <v>1613</v>
      </c>
      <c r="C1619" t="s">
        <v>1613</v>
      </c>
      <c r="D1619" s="2">
        <v>4.2</v>
      </c>
      <c r="E1619" s="15">
        <v>33</v>
      </c>
      <c r="F1619" s="14">
        <f>inventory[[#This Row],[Unit Cost]]*inventory[[#This Row],['# Units]]</f>
        <v>138.6</v>
      </c>
      <c r="G1619" s="8">
        <f>_xlfn.RANK.EQ(inventory[[#This Row],[Total Cost]],inventory[Total Cost],0)</f>
        <v>1176</v>
      </c>
      <c r="H1619" s="8">
        <f>SUMIFS(inventory['# Units],inventory[Rank],"&lt;="&amp;inventory[[#This Row],['#]])</f>
        <v>43854</v>
      </c>
      <c r="I1619" s="9">
        <f>inventory[[#This Row],[c Units]]/MAX(inventory[c Units])</f>
        <v>0.53235087037801354</v>
      </c>
      <c r="J1619" s="10">
        <f>SUMIFS(inventory[Total Cost],inventory[Rank],"&lt;="&amp;inventory[[#This Row],['#]])</f>
        <v>2591886.9999999977</v>
      </c>
      <c r="K1619" s="9">
        <f>inventory[[#This Row],[c Cost]]/MAX(inventory[c Cost])</f>
        <v>0.97906603604812059</v>
      </c>
      <c r="L1619" s="11" t="str">
        <f>IF(inventory[[#This Row],[c Units %]]&lt;=$O$7,$N$7,IF(inventory[[#This Row],[c Units %]]&lt;=$O$8,$N$8,$N$9))</f>
        <v>C</v>
      </c>
    </row>
    <row r="1620" spans="2:12" x14ac:dyDescent="0.25">
      <c r="B1620" s="1">
        <v>1614</v>
      </c>
      <c r="C1620" t="s">
        <v>1614</v>
      </c>
      <c r="D1620" s="2">
        <v>4.4000000000000004</v>
      </c>
      <c r="E1620" s="15">
        <v>59</v>
      </c>
      <c r="F1620" s="14">
        <f>inventory[[#This Row],[Unit Cost]]*inventory[[#This Row],['# Units]]</f>
        <v>259.60000000000002</v>
      </c>
      <c r="G1620" s="8">
        <f>_xlfn.RANK.EQ(inventory[[#This Row],[Total Cost]],inventory[Total Cost],0)</f>
        <v>922</v>
      </c>
      <c r="H1620" s="8">
        <f>SUMIFS(inventory['# Units],inventory[Rank],"&lt;="&amp;inventory[[#This Row],['#]])</f>
        <v>43854</v>
      </c>
      <c r="I1620" s="9">
        <f>inventory[[#This Row],[c Units]]/MAX(inventory[c Units])</f>
        <v>0.53235087037801354</v>
      </c>
      <c r="J1620" s="10">
        <f>SUMIFS(inventory[Total Cost],inventory[Rank],"&lt;="&amp;inventory[[#This Row],['#]])</f>
        <v>2591886.9999999977</v>
      </c>
      <c r="K1620" s="9">
        <f>inventory[[#This Row],[c Cost]]/MAX(inventory[c Cost])</f>
        <v>0.97906603604812059</v>
      </c>
      <c r="L1620" s="11" t="str">
        <f>IF(inventory[[#This Row],[c Units %]]&lt;=$O$7,$N$7,IF(inventory[[#This Row],[c Units %]]&lt;=$O$8,$N$8,$N$9))</f>
        <v>C</v>
      </c>
    </row>
    <row r="1621" spans="2:12" x14ac:dyDescent="0.25">
      <c r="B1621" s="1">
        <v>1615</v>
      </c>
      <c r="C1621" t="s">
        <v>1615</v>
      </c>
      <c r="D1621" s="2">
        <v>4</v>
      </c>
      <c r="E1621" s="15">
        <v>34</v>
      </c>
      <c r="F1621" s="14">
        <f>inventory[[#This Row],[Unit Cost]]*inventory[[#This Row],['# Units]]</f>
        <v>136</v>
      </c>
      <c r="G1621" s="8">
        <f>_xlfn.RANK.EQ(inventory[[#This Row],[Total Cost]],inventory[Total Cost],0)</f>
        <v>1185</v>
      </c>
      <c r="H1621" s="8">
        <f>SUMIFS(inventory['# Units],inventory[Rank],"&lt;="&amp;inventory[[#This Row],['#]])</f>
        <v>43943</v>
      </c>
      <c r="I1621" s="9">
        <f>inventory[[#This Row],[c Units]]/MAX(inventory[c Units])</f>
        <v>0.53343125591784213</v>
      </c>
      <c r="J1621" s="10">
        <f>SUMIFS(inventory[Total Cost],inventory[Rank],"&lt;="&amp;inventory[[#This Row],['#]])</f>
        <v>2592282.9999999977</v>
      </c>
      <c r="K1621" s="9">
        <f>inventory[[#This Row],[c Cost]]/MAX(inventory[c Cost])</f>
        <v>0.9792156221027114</v>
      </c>
      <c r="L1621" s="11" t="str">
        <f>IF(inventory[[#This Row],[c Units %]]&lt;=$O$7,$N$7,IF(inventory[[#This Row],[c Units %]]&lt;=$O$8,$N$8,$N$9))</f>
        <v>C</v>
      </c>
    </row>
    <row r="1622" spans="2:12" x14ac:dyDescent="0.25">
      <c r="B1622" s="1">
        <v>1616</v>
      </c>
      <c r="C1622" t="s">
        <v>1616</v>
      </c>
      <c r="D1622" s="2">
        <v>4.2</v>
      </c>
      <c r="E1622" s="15">
        <v>7</v>
      </c>
      <c r="F1622" s="14">
        <f>inventory[[#This Row],[Unit Cost]]*inventory[[#This Row],['# Units]]</f>
        <v>29.400000000000002</v>
      </c>
      <c r="G1622" s="8">
        <f>_xlfn.RANK.EQ(inventory[[#This Row],[Total Cost]],inventory[Total Cost],0)</f>
        <v>2316</v>
      </c>
      <c r="H1622" s="8">
        <f>SUMIFS(inventory['# Units],inventory[Rank],"&lt;="&amp;inventory[[#This Row],['#]])</f>
        <v>43943</v>
      </c>
      <c r="I1622" s="9">
        <f>inventory[[#This Row],[c Units]]/MAX(inventory[c Units])</f>
        <v>0.53343125591784213</v>
      </c>
      <c r="J1622" s="10">
        <f>SUMIFS(inventory[Total Cost],inventory[Rank],"&lt;="&amp;inventory[[#This Row],['#]])</f>
        <v>2592282.9999999977</v>
      </c>
      <c r="K1622" s="9">
        <f>inventory[[#This Row],[c Cost]]/MAX(inventory[c Cost])</f>
        <v>0.9792156221027114</v>
      </c>
      <c r="L1622" s="11" t="str">
        <f>IF(inventory[[#This Row],[c Units %]]&lt;=$O$7,$N$7,IF(inventory[[#This Row],[c Units %]]&lt;=$O$8,$N$8,$N$9))</f>
        <v>C</v>
      </c>
    </row>
    <row r="1623" spans="2:12" x14ac:dyDescent="0.25">
      <c r="B1623" s="1">
        <v>1617</v>
      </c>
      <c r="C1623" t="s">
        <v>1617</v>
      </c>
      <c r="D1623" s="2">
        <v>4.3</v>
      </c>
      <c r="E1623" s="15">
        <v>38</v>
      </c>
      <c r="F1623" s="14">
        <f>inventory[[#This Row],[Unit Cost]]*inventory[[#This Row],['# Units]]</f>
        <v>163.4</v>
      </c>
      <c r="G1623" s="8">
        <f>_xlfn.RANK.EQ(inventory[[#This Row],[Total Cost]],inventory[Total Cost],0)</f>
        <v>1103</v>
      </c>
      <c r="H1623" s="8">
        <f>SUMIFS(inventory['# Units],inventory[Rank],"&lt;="&amp;inventory[[#This Row],['#]])</f>
        <v>43943</v>
      </c>
      <c r="I1623" s="9">
        <f>inventory[[#This Row],[c Units]]/MAX(inventory[c Units])</f>
        <v>0.53343125591784213</v>
      </c>
      <c r="J1623" s="10">
        <f>SUMIFS(inventory[Total Cost],inventory[Rank],"&lt;="&amp;inventory[[#This Row],['#]])</f>
        <v>2592282.9999999977</v>
      </c>
      <c r="K1623" s="9">
        <f>inventory[[#This Row],[c Cost]]/MAX(inventory[c Cost])</f>
        <v>0.9792156221027114</v>
      </c>
      <c r="L1623" s="11" t="str">
        <f>IF(inventory[[#This Row],[c Units %]]&lt;=$O$7,$N$7,IF(inventory[[#This Row],[c Units %]]&lt;=$O$8,$N$8,$N$9))</f>
        <v>C</v>
      </c>
    </row>
    <row r="1624" spans="2:12" x14ac:dyDescent="0.25">
      <c r="B1624" s="1">
        <v>1618</v>
      </c>
      <c r="C1624" t="s">
        <v>1618</v>
      </c>
      <c r="D1624" s="2">
        <v>4.2</v>
      </c>
      <c r="E1624" s="15">
        <v>13</v>
      </c>
      <c r="F1624" s="14">
        <f>inventory[[#This Row],[Unit Cost]]*inventory[[#This Row],['# Units]]</f>
        <v>54.6</v>
      </c>
      <c r="G1624" s="8">
        <f>_xlfn.RANK.EQ(inventory[[#This Row],[Total Cost]],inventory[Total Cost],0)</f>
        <v>1767</v>
      </c>
      <c r="H1624" s="8">
        <f>SUMIFS(inventory['# Units],inventory[Rank],"&lt;="&amp;inventory[[#This Row],['#]])</f>
        <v>43943</v>
      </c>
      <c r="I1624" s="9">
        <f>inventory[[#This Row],[c Units]]/MAX(inventory[c Units])</f>
        <v>0.53343125591784213</v>
      </c>
      <c r="J1624" s="10">
        <f>SUMIFS(inventory[Total Cost],inventory[Rank],"&lt;="&amp;inventory[[#This Row],['#]])</f>
        <v>2592282.9999999977</v>
      </c>
      <c r="K1624" s="9">
        <f>inventory[[#This Row],[c Cost]]/MAX(inventory[c Cost])</f>
        <v>0.9792156221027114</v>
      </c>
      <c r="L1624" s="11" t="str">
        <f>IF(inventory[[#This Row],[c Units %]]&lt;=$O$7,$N$7,IF(inventory[[#This Row],[c Units %]]&lt;=$O$8,$N$8,$N$9))</f>
        <v>C</v>
      </c>
    </row>
    <row r="1625" spans="2:12" x14ac:dyDescent="0.25">
      <c r="B1625" s="1">
        <v>1619</v>
      </c>
      <c r="C1625" t="s">
        <v>1619</v>
      </c>
      <c r="D1625" s="2">
        <v>3.7</v>
      </c>
      <c r="E1625" s="15">
        <v>22</v>
      </c>
      <c r="F1625" s="14">
        <f>inventory[[#This Row],[Unit Cost]]*inventory[[#This Row],['# Units]]</f>
        <v>81.400000000000006</v>
      </c>
      <c r="G1625" s="8">
        <f>_xlfn.RANK.EQ(inventory[[#This Row],[Total Cost]],inventory[Total Cost],0)</f>
        <v>1482</v>
      </c>
      <c r="H1625" s="8">
        <f>SUMIFS(inventory['# Units],inventory[Rank],"&lt;="&amp;inventory[[#This Row],['#]])</f>
        <v>43943</v>
      </c>
      <c r="I1625" s="9">
        <f>inventory[[#This Row],[c Units]]/MAX(inventory[c Units])</f>
        <v>0.53343125591784213</v>
      </c>
      <c r="J1625" s="10">
        <f>SUMIFS(inventory[Total Cost],inventory[Rank],"&lt;="&amp;inventory[[#This Row],['#]])</f>
        <v>2592282.9999999977</v>
      </c>
      <c r="K1625" s="9">
        <f>inventory[[#This Row],[c Cost]]/MAX(inventory[c Cost])</f>
        <v>0.9792156221027114</v>
      </c>
      <c r="L1625" s="11" t="str">
        <f>IF(inventory[[#This Row],[c Units %]]&lt;=$O$7,$N$7,IF(inventory[[#This Row],[c Units %]]&lt;=$O$8,$N$8,$N$9))</f>
        <v>C</v>
      </c>
    </row>
    <row r="1626" spans="2:12" x14ac:dyDescent="0.25">
      <c r="B1626" s="1">
        <v>1620</v>
      </c>
      <c r="C1626" t="s">
        <v>1620</v>
      </c>
      <c r="D1626" s="2">
        <v>4.2</v>
      </c>
      <c r="E1626" s="15">
        <v>14</v>
      </c>
      <c r="F1626" s="14">
        <f>inventory[[#This Row],[Unit Cost]]*inventory[[#This Row],['# Units]]</f>
        <v>58.800000000000004</v>
      </c>
      <c r="G1626" s="8">
        <f>_xlfn.RANK.EQ(inventory[[#This Row],[Total Cost]],inventory[Total Cost],0)</f>
        <v>1700</v>
      </c>
      <c r="H1626" s="8">
        <f>SUMIFS(inventory['# Units],inventory[Rank],"&lt;="&amp;inventory[[#This Row],['#]])</f>
        <v>43943</v>
      </c>
      <c r="I1626" s="9">
        <f>inventory[[#This Row],[c Units]]/MAX(inventory[c Units])</f>
        <v>0.53343125591784213</v>
      </c>
      <c r="J1626" s="10">
        <f>SUMIFS(inventory[Total Cost],inventory[Rank],"&lt;="&amp;inventory[[#This Row],['#]])</f>
        <v>2592282.9999999977</v>
      </c>
      <c r="K1626" s="9">
        <f>inventory[[#This Row],[c Cost]]/MAX(inventory[c Cost])</f>
        <v>0.9792156221027114</v>
      </c>
      <c r="L1626" s="11" t="str">
        <f>IF(inventory[[#This Row],[c Units %]]&lt;=$O$7,$N$7,IF(inventory[[#This Row],[c Units %]]&lt;=$O$8,$N$8,$N$9))</f>
        <v>C</v>
      </c>
    </row>
    <row r="1627" spans="2:12" x14ac:dyDescent="0.25">
      <c r="B1627" s="1">
        <v>1621</v>
      </c>
      <c r="C1627" t="s">
        <v>1621</v>
      </c>
      <c r="D1627" s="2">
        <v>4.0999999999999996</v>
      </c>
      <c r="E1627" s="15">
        <v>22</v>
      </c>
      <c r="F1627" s="14">
        <f>inventory[[#This Row],[Unit Cost]]*inventory[[#This Row],['# Units]]</f>
        <v>90.199999999999989</v>
      </c>
      <c r="G1627" s="8">
        <f>_xlfn.RANK.EQ(inventory[[#This Row],[Total Cost]],inventory[Total Cost],0)</f>
        <v>1403</v>
      </c>
      <c r="H1627" s="8">
        <f>SUMIFS(inventory['# Units],inventory[Rank],"&lt;="&amp;inventory[[#This Row],['#]])</f>
        <v>43971</v>
      </c>
      <c r="I1627" s="9">
        <f>inventory[[#This Row],[c Units]]/MAX(inventory[c Units])</f>
        <v>0.53377115249217022</v>
      </c>
      <c r="J1627" s="10">
        <f>SUMIFS(inventory[Total Cost],inventory[Rank],"&lt;="&amp;inventory[[#This Row],['#]])</f>
        <v>2592414.5999999973</v>
      </c>
      <c r="K1627" s="9">
        <f>inventory[[#This Row],[c Cost]]/MAX(inventory[c Cost])</f>
        <v>0.9792653330238833</v>
      </c>
      <c r="L1627" s="11" t="str">
        <f>IF(inventory[[#This Row],[c Units %]]&lt;=$O$7,$N$7,IF(inventory[[#This Row],[c Units %]]&lt;=$O$8,$N$8,$N$9))</f>
        <v>C</v>
      </c>
    </row>
    <row r="1628" spans="2:12" x14ac:dyDescent="0.25">
      <c r="B1628" s="1">
        <v>1622</v>
      </c>
      <c r="C1628" t="s">
        <v>1622</v>
      </c>
      <c r="D1628" s="2">
        <v>4.2</v>
      </c>
      <c r="E1628" s="15">
        <v>16</v>
      </c>
      <c r="F1628" s="14">
        <f>inventory[[#This Row],[Unit Cost]]*inventory[[#This Row],['# Units]]</f>
        <v>67.2</v>
      </c>
      <c r="G1628" s="8">
        <f>_xlfn.RANK.EQ(inventory[[#This Row],[Total Cost]],inventory[Total Cost],0)</f>
        <v>1602</v>
      </c>
      <c r="H1628" s="8">
        <f>SUMIFS(inventory['# Units],inventory[Rank],"&lt;="&amp;inventory[[#This Row],['#]])</f>
        <v>43971</v>
      </c>
      <c r="I1628" s="9">
        <f>inventory[[#This Row],[c Units]]/MAX(inventory[c Units])</f>
        <v>0.53377115249217022</v>
      </c>
      <c r="J1628" s="10">
        <f>SUMIFS(inventory[Total Cost],inventory[Rank],"&lt;="&amp;inventory[[#This Row],['#]])</f>
        <v>2592414.5999999973</v>
      </c>
      <c r="K1628" s="9">
        <f>inventory[[#This Row],[c Cost]]/MAX(inventory[c Cost])</f>
        <v>0.9792653330238833</v>
      </c>
      <c r="L1628" s="11" t="str">
        <f>IF(inventory[[#This Row],[c Units %]]&lt;=$O$7,$N$7,IF(inventory[[#This Row],[c Units %]]&lt;=$O$8,$N$8,$N$9))</f>
        <v>C</v>
      </c>
    </row>
    <row r="1629" spans="2:12" x14ac:dyDescent="0.25">
      <c r="B1629" s="1">
        <v>1623</v>
      </c>
      <c r="C1629" t="s">
        <v>1623</v>
      </c>
      <c r="D1629" s="2">
        <v>3.9</v>
      </c>
      <c r="E1629" s="15">
        <v>20</v>
      </c>
      <c r="F1629" s="14">
        <f>inventory[[#This Row],[Unit Cost]]*inventory[[#This Row],['# Units]]</f>
        <v>78</v>
      </c>
      <c r="G1629" s="8">
        <f>_xlfn.RANK.EQ(inventory[[#This Row],[Total Cost]],inventory[Total Cost],0)</f>
        <v>1500</v>
      </c>
      <c r="H1629" s="8">
        <f>SUMIFS(inventory['# Units],inventory[Rank],"&lt;="&amp;inventory[[#This Row],['#]])</f>
        <v>44013</v>
      </c>
      <c r="I1629" s="9">
        <f>inventory[[#This Row],[c Units]]/MAX(inventory[c Units])</f>
        <v>0.53428099735366241</v>
      </c>
      <c r="J1629" s="10">
        <f>SUMIFS(inventory[Total Cost],inventory[Rank],"&lt;="&amp;inventory[[#This Row],['#]])</f>
        <v>2592544.7999999975</v>
      </c>
      <c r="K1629" s="9">
        <f>inventory[[#This Row],[c Cost]]/MAX(inventory[c Cost])</f>
        <v>0.97931451510546852</v>
      </c>
      <c r="L1629" s="11" t="str">
        <f>IF(inventory[[#This Row],[c Units %]]&lt;=$O$7,$N$7,IF(inventory[[#This Row],[c Units %]]&lt;=$O$8,$N$8,$N$9))</f>
        <v>C</v>
      </c>
    </row>
    <row r="1630" spans="2:12" x14ac:dyDescent="0.25">
      <c r="B1630" s="1">
        <v>1624</v>
      </c>
      <c r="C1630" t="s">
        <v>1624</v>
      </c>
      <c r="D1630" s="2">
        <v>3.7</v>
      </c>
      <c r="E1630" s="15">
        <v>10</v>
      </c>
      <c r="F1630" s="14">
        <f>inventory[[#This Row],[Unit Cost]]*inventory[[#This Row],['# Units]]</f>
        <v>37</v>
      </c>
      <c r="G1630" s="8">
        <f>_xlfn.RANK.EQ(inventory[[#This Row],[Total Cost]],inventory[Total Cost],0)</f>
        <v>2112</v>
      </c>
      <c r="H1630" s="8">
        <f>SUMIFS(inventory['# Units],inventory[Rank],"&lt;="&amp;inventory[[#This Row],['#]])</f>
        <v>44013</v>
      </c>
      <c r="I1630" s="9">
        <f>inventory[[#This Row],[c Units]]/MAX(inventory[c Units])</f>
        <v>0.53428099735366241</v>
      </c>
      <c r="J1630" s="10">
        <f>SUMIFS(inventory[Total Cost],inventory[Rank],"&lt;="&amp;inventory[[#This Row],['#]])</f>
        <v>2592544.7999999975</v>
      </c>
      <c r="K1630" s="9">
        <f>inventory[[#This Row],[c Cost]]/MAX(inventory[c Cost])</f>
        <v>0.97931451510546852</v>
      </c>
      <c r="L1630" s="11" t="str">
        <f>IF(inventory[[#This Row],[c Units %]]&lt;=$O$7,$N$7,IF(inventory[[#This Row],[c Units %]]&lt;=$O$8,$N$8,$N$9))</f>
        <v>C</v>
      </c>
    </row>
    <row r="1631" spans="2:12" x14ac:dyDescent="0.25">
      <c r="B1631" s="1">
        <v>1625</v>
      </c>
      <c r="C1631" t="s">
        <v>1625</v>
      </c>
      <c r="D1631" s="2">
        <v>3.8</v>
      </c>
      <c r="E1631" s="15">
        <v>9</v>
      </c>
      <c r="F1631" s="14">
        <f>inventory[[#This Row],[Unit Cost]]*inventory[[#This Row],['# Units]]</f>
        <v>34.199999999999996</v>
      </c>
      <c r="G1631" s="8">
        <f>_xlfn.RANK.EQ(inventory[[#This Row],[Total Cost]],inventory[Total Cost],0)</f>
        <v>2180</v>
      </c>
      <c r="H1631" s="8">
        <f>SUMIFS(inventory['# Units],inventory[Rank],"&lt;="&amp;inventory[[#This Row],['#]])</f>
        <v>44049</v>
      </c>
      <c r="I1631" s="9">
        <f>inventory[[#This Row],[c Units]]/MAX(inventory[c Units])</f>
        <v>0.53471800723494134</v>
      </c>
      <c r="J1631" s="10">
        <f>SUMIFS(inventory[Total Cost],inventory[Rank],"&lt;="&amp;inventory[[#This Row],['#]])</f>
        <v>2592674.7999999975</v>
      </c>
      <c r="K1631" s="9">
        <f>inventory[[#This Row],[c Cost]]/MAX(inventory[c Cost])</f>
        <v>0.97936362163854129</v>
      </c>
      <c r="L1631" s="11" t="str">
        <f>IF(inventory[[#This Row],[c Units %]]&lt;=$O$7,$N$7,IF(inventory[[#This Row],[c Units %]]&lt;=$O$8,$N$8,$N$9))</f>
        <v>C</v>
      </c>
    </row>
    <row r="1632" spans="2:12" x14ac:dyDescent="0.25">
      <c r="B1632" s="1">
        <v>1626</v>
      </c>
      <c r="C1632" t="s">
        <v>1626</v>
      </c>
      <c r="D1632" s="2">
        <v>1.8</v>
      </c>
      <c r="E1632" s="15">
        <v>22</v>
      </c>
      <c r="F1632" s="14">
        <f>inventory[[#This Row],[Unit Cost]]*inventory[[#This Row],['# Units]]</f>
        <v>39.6</v>
      </c>
      <c r="G1632" s="8">
        <f>_xlfn.RANK.EQ(inventory[[#This Row],[Total Cost]],inventory[Total Cost],0)</f>
        <v>2052</v>
      </c>
      <c r="H1632" s="8">
        <f>SUMIFS(inventory['# Units],inventory[Rank],"&lt;="&amp;inventory[[#This Row],['#]])</f>
        <v>44049</v>
      </c>
      <c r="I1632" s="9">
        <f>inventory[[#This Row],[c Units]]/MAX(inventory[c Units])</f>
        <v>0.53471800723494134</v>
      </c>
      <c r="J1632" s="10">
        <f>SUMIFS(inventory[Total Cost],inventory[Rank],"&lt;="&amp;inventory[[#This Row],['#]])</f>
        <v>2592674.7999999975</v>
      </c>
      <c r="K1632" s="9">
        <f>inventory[[#This Row],[c Cost]]/MAX(inventory[c Cost])</f>
        <v>0.97936362163854129</v>
      </c>
      <c r="L1632" s="11" t="str">
        <f>IF(inventory[[#This Row],[c Units %]]&lt;=$O$7,$N$7,IF(inventory[[#This Row],[c Units %]]&lt;=$O$8,$N$8,$N$9))</f>
        <v>C</v>
      </c>
    </row>
    <row r="1633" spans="2:12" x14ac:dyDescent="0.25">
      <c r="B1633" s="1">
        <v>1627</v>
      </c>
      <c r="C1633" t="s">
        <v>1627</v>
      </c>
      <c r="D1633" s="2">
        <v>4.3</v>
      </c>
      <c r="E1633" s="15">
        <v>60</v>
      </c>
      <c r="F1633" s="14">
        <f>inventory[[#This Row],[Unit Cost]]*inventory[[#This Row],['# Units]]</f>
        <v>258</v>
      </c>
      <c r="G1633" s="8">
        <f>_xlfn.RANK.EQ(inventory[[#This Row],[Total Cost]],inventory[Total Cost],0)</f>
        <v>925</v>
      </c>
      <c r="H1633" s="8">
        <f>SUMIFS(inventory['# Units],inventory[Rank],"&lt;="&amp;inventory[[#This Row],['#]])</f>
        <v>44103</v>
      </c>
      <c r="I1633" s="9">
        <f>inventory[[#This Row],[c Units]]/MAX(inventory[c Units])</f>
        <v>0.53537352205685984</v>
      </c>
      <c r="J1633" s="10">
        <f>SUMIFS(inventory[Total Cost],inventory[Rank],"&lt;="&amp;inventory[[#This Row],['#]])</f>
        <v>2592869.1999999969</v>
      </c>
      <c r="K1633" s="9">
        <f>inventory[[#This Row],[c Cost]]/MAX(inventory[c Cost])</f>
        <v>0.97943705479261289</v>
      </c>
      <c r="L1633" s="11" t="str">
        <f>IF(inventory[[#This Row],[c Units %]]&lt;=$O$7,$N$7,IF(inventory[[#This Row],[c Units %]]&lt;=$O$8,$N$8,$N$9))</f>
        <v>C</v>
      </c>
    </row>
    <row r="1634" spans="2:12" x14ac:dyDescent="0.25">
      <c r="B1634" s="1">
        <v>1628</v>
      </c>
      <c r="C1634" t="s">
        <v>1628</v>
      </c>
      <c r="D1634" s="2">
        <v>2.4</v>
      </c>
      <c r="E1634" s="15">
        <v>31</v>
      </c>
      <c r="F1634" s="14">
        <f>inventory[[#This Row],[Unit Cost]]*inventory[[#This Row],['# Units]]</f>
        <v>74.399999999999991</v>
      </c>
      <c r="G1634" s="8">
        <f>_xlfn.RANK.EQ(inventory[[#This Row],[Total Cost]],inventory[Total Cost],0)</f>
        <v>1535</v>
      </c>
      <c r="H1634" s="8">
        <f>SUMIFS(inventory['# Units],inventory[Rank],"&lt;="&amp;inventory[[#This Row],['#]])</f>
        <v>44103</v>
      </c>
      <c r="I1634" s="9">
        <f>inventory[[#This Row],[c Units]]/MAX(inventory[c Units])</f>
        <v>0.53537352205685984</v>
      </c>
      <c r="J1634" s="10">
        <f>SUMIFS(inventory[Total Cost],inventory[Rank],"&lt;="&amp;inventory[[#This Row],['#]])</f>
        <v>2592869.1999999969</v>
      </c>
      <c r="K1634" s="9">
        <f>inventory[[#This Row],[c Cost]]/MAX(inventory[c Cost])</f>
        <v>0.97943705479261289</v>
      </c>
      <c r="L1634" s="11" t="str">
        <f>IF(inventory[[#This Row],[c Units %]]&lt;=$O$7,$N$7,IF(inventory[[#This Row],[c Units %]]&lt;=$O$8,$N$8,$N$9))</f>
        <v>C</v>
      </c>
    </row>
    <row r="1635" spans="2:12" x14ac:dyDescent="0.25">
      <c r="B1635" s="1">
        <v>1629</v>
      </c>
      <c r="C1635" t="s">
        <v>1629</v>
      </c>
      <c r="D1635" s="2">
        <v>2.2999999999999998</v>
      </c>
      <c r="E1635" s="15">
        <v>18</v>
      </c>
      <c r="F1635" s="14">
        <f>inventory[[#This Row],[Unit Cost]]*inventory[[#This Row],['# Units]]</f>
        <v>41.4</v>
      </c>
      <c r="G1635" s="8">
        <f>_xlfn.RANK.EQ(inventory[[#This Row],[Total Cost]],inventory[Total Cost],0)</f>
        <v>2022</v>
      </c>
      <c r="H1635" s="8">
        <f>SUMIFS(inventory['# Units],inventory[Rank],"&lt;="&amp;inventory[[#This Row],['#]])</f>
        <v>44103</v>
      </c>
      <c r="I1635" s="9">
        <f>inventory[[#This Row],[c Units]]/MAX(inventory[c Units])</f>
        <v>0.53537352205685984</v>
      </c>
      <c r="J1635" s="10">
        <f>SUMIFS(inventory[Total Cost],inventory[Rank],"&lt;="&amp;inventory[[#This Row],['#]])</f>
        <v>2592869.1999999969</v>
      </c>
      <c r="K1635" s="9">
        <f>inventory[[#This Row],[c Cost]]/MAX(inventory[c Cost])</f>
        <v>0.97943705479261289</v>
      </c>
      <c r="L1635" s="11" t="str">
        <f>IF(inventory[[#This Row],[c Units %]]&lt;=$O$7,$N$7,IF(inventory[[#This Row],[c Units %]]&lt;=$O$8,$N$8,$N$9))</f>
        <v>C</v>
      </c>
    </row>
    <row r="1636" spans="2:12" x14ac:dyDescent="0.25">
      <c r="B1636" s="1">
        <v>1630</v>
      </c>
      <c r="C1636" t="s">
        <v>1630</v>
      </c>
      <c r="D1636" s="2">
        <v>3.1</v>
      </c>
      <c r="E1636" s="15">
        <v>12</v>
      </c>
      <c r="F1636" s="14">
        <f>inventory[[#This Row],[Unit Cost]]*inventory[[#This Row],['# Units]]</f>
        <v>37.200000000000003</v>
      </c>
      <c r="G1636" s="8">
        <f>_xlfn.RANK.EQ(inventory[[#This Row],[Total Cost]],inventory[Total Cost],0)</f>
        <v>2108</v>
      </c>
      <c r="H1636" s="8">
        <f>SUMIFS(inventory['# Units],inventory[Rank],"&lt;="&amp;inventory[[#This Row],['#]])</f>
        <v>44156</v>
      </c>
      <c r="I1636" s="9">
        <f>inventory[[#This Row],[c Units]]/MAX(inventory[c Units])</f>
        <v>0.5360168977154095</v>
      </c>
      <c r="J1636" s="10">
        <f>SUMIFS(inventory[Total Cost],inventory[Rank],"&lt;="&amp;inventory[[#This Row],['#]])</f>
        <v>2592998.3999999971</v>
      </c>
      <c r="K1636" s="9">
        <f>inventory[[#This Row],[c Cost]]/MAX(inventory[c Cost])</f>
        <v>0.97948585913163599</v>
      </c>
      <c r="L1636" s="11" t="str">
        <f>IF(inventory[[#This Row],[c Units %]]&lt;=$O$7,$N$7,IF(inventory[[#This Row],[c Units %]]&lt;=$O$8,$N$8,$N$9))</f>
        <v>C</v>
      </c>
    </row>
    <row r="1637" spans="2:12" x14ac:dyDescent="0.25">
      <c r="B1637" s="1">
        <v>1631</v>
      </c>
      <c r="C1637" t="s">
        <v>1631</v>
      </c>
      <c r="D1637" s="2">
        <v>3.9</v>
      </c>
      <c r="E1637" s="15">
        <v>27</v>
      </c>
      <c r="F1637" s="14">
        <f>inventory[[#This Row],[Unit Cost]]*inventory[[#This Row],['# Units]]</f>
        <v>105.3</v>
      </c>
      <c r="G1637" s="8">
        <f>_xlfn.RANK.EQ(inventory[[#This Row],[Total Cost]],inventory[Total Cost],0)</f>
        <v>1318</v>
      </c>
      <c r="H1637" s="8">
        <f>SUMIFS(inventory['# Units],inventory[Rank],"&lt;="&amp;inventory[[#This Row],['#]])</f>
        <v>44156</v>
      </c>
      <c r="I1637" s="9">
        <f>inventory[[#This Row],[c Units]]/MAX(inventory[c Units])</f>
        <v>0.5360168977154095</v>
      </c>
      <c r="J1637" s="10">
        <f>SUMIFS(inventory[Total Cost],inventory[Rank],"&lt;="&amp;inventory[[#This Row],['#]])</f>
        <v>2592998.3999999971</v>
      </c>
      <c r="K1637" s="9">
        <f>inventory[[#This Row],[c Cost]]/MAX(inventory[c Cost])</f>
        <v>0.97948585913163599</v>
      </c>
      <c r="L1637" s="11" t="str">
        <f>IF(inventory[[#This Row],[c Units %]]&lt;=$O$7,$N$7,IF(inventory[[#This Row],[c Units %]]&lt;=$O$8,$N$8,$N$9))</f>
        <v>C</v>
      </c>
    </row>
    <row r="1638" spans="2:12" x14ac:dyDescent="0.25">
      <c r="B1638" s="1">
        <v>1632</v>
      </c>
      <c r="C1638" t="s">
        <v>1632</v>
      </c>
      <c r="D1638" s="2">
        <v>3.2</v>
      </c>
      <c r="E1638" s="15">
        <v>19</v>
      </c>
      <c r="F1638" s="14">
        <f>inventory[[#This Row],[Unit Cost]]*inventory[[#This Row],['# Units]]</f>
        <v>60.800000000000004</v>
      </c>
      <c r="G1638" s="8">
        <f>_xlfn.RANK.EQ(inventory[[#This Row],[Total Cost]],inventory[Total Cost],0)</f>
        <v>1673</v>
      </c>
      <c r="H1638" s="8">
        <f>SUMIFS(inventory['# Units],inventory[Rank],"&lt;="&amp;inventory[[#This Row],['#]])</f>
        <v>44209</v>
      </c>
      <c r="I1638" s="9">
        <f>inventory[[#This Row],[c Units]]/MAX(inventory[c Units])</f>
        <v>0.53666027337395905</v>
      </c>
      <c r="J1638" s="10">
        <f>SUMIFS(inventory[Total Cost],inventory[Rank],"&lt;="&amp;inventory[[#This Row],['#]])</f>
        <v>2593127.1999999969</v>
      </c>
      <c r="K1638" s="9">
        <f>inventory[[#This Row],[c Cost]]/MAX(inventory[c Cost])</f>
        <v>0.97953451237363409</v>
      </c>
      <c r="L1638" s="11" t="str">
        <f>IF(inventory[[#This Row],[c Units %]]&lt;=$O$7,$N$7,IF(inventory[[#This Row],[c Units %]]&lt;=$O$8,$N$8,$N$9))</f>
        <v>C</v>
      </c>
    </row>
    <row r="1639" spans="2:12" x14ac:dyDescent="0.25">
      <c r="B1639" s="1">
        <v>1633</v>
      </c>
      <c r="C1639" t="s">
        <v>1633</v>
      </c>
      <c r="D1639" s="2">
        <v>4.0999999999999996</v>
      </c>
      <c r="E1639" s="15">
        <v>24</v>
      </c>
      <c r="F1639" s="14">
        <f>inventory[[#This Row],[Unit Cost]]*inventory[[#This Row],['# Units]]</f>
        <v>98.399999999999991</v>
      </c>
      <c r="G1639" s="8">
        <f>_xlfn.RANK.EQ(inventory[[#This Row],[Total Cost]],inventory[Total Cost],0)</f>
        <v>1359</v>
      </c>
      <c r="H1639" s="8">
        <f>SUMIFS(inventory['# Units],inventory[Rank],"&lt;="&amp;inventory[[#This Row],['#]])</f>
        <v>44209</v>
      </c>
      <c r="I1639" s="9">
        <f>inventory[[#This Row],[c Units]]/MAX(inventory[c Units])</f>
        <v>0.53666027337395905</v>
      </c>
      <c r="J1639" s="10">
        <f>SUMIFS(inventory[Total Cost],inventory[Rank],"&lt;="&amp;inventory[[#This Row],['#]])</f>
        <v>2593127.1999999969</v>
      </c>
      <c r="K1639" s="9">
        <f>inventory[[#This Row],[c Cost]]/MAX(inventory[c Cost])</f>
        <v>0.97953451237363409</v>
      </c>
      <c r="L1639" s="11" t="str">
        <f>IF(inventory[[#This Row],[c Units %]]&lt;=$O$7,$N$7,IF(inventory[[#This Row],[c Units %]]&lt;=$O$8,$N$8,$N$9))</f>
        <v>C</v>
      </c>
    </row>
    <row r="1640" spans="2:12" x14ac:dyDescent="0.25">
      <c r="B1640" s="1">
        <v>1634</v>
      </c>
      <c r="C1640" t="s">
        <v>1634</v>
      </c>
      <c r="D1640" s="2">
        <v>4.4000000000000004</v>
      </c>
      <c r="E1640" s="15">
        <v>20</v>
      </c>
      <c r="F1640" s="14">
        <f>inventory[[#This Row],[Unit Cost]]*inventory[[#This Row],['# Units]]</f>
        <v>88</v>
      </c>
      <c r="G1640" s="8">
        <f>_xlfn.RANK.EQ(inventory[[#This Row],[Total Cost]],inventory[Total Cost],0)</f>
        <v>1419</v>
      </c>
      <c r="H1640" s="8">
        <f>SUMIFS(inventory['# Units],inventory[Rank],"&lt;="&amp;inventory[[#This Row],['#]])</f>
        <v>44221</v>
      </c>
      <c r="I1640" s="9">
        <f>inventory[[#This Row],[c Units]]/MAX(inventory[c Units])</f>
        <v>0.53680594333438536</v>
      </c>
      <c r="J1640" s="10">
        <f>SUMIFS(inventory[Total Cost],inventory[Rank],"&lt;="&amp;inventory[[#This Row],['#]])</f>
        <v>2593255.5999999973</v>
      </c>
      <c r="K1640" s="9">
        <f>inventory[[#This Row],[c Cost]]/MAX(inventory[c Cost])</f>
        <v>0.97958301451860763</v>
      </c>
      <c r="L1640" s="11" t="str">
        <f>IF(inventory[[#This Row],[c Units %]]&lt;=$O$7,$N$7,IF(inventory[[#This Row],[c Units %]]&lt;=$O$8,$N$8,$N$9))</f>
        <v>C</v>
      </c>
    </row>
    <row r="1641" spans="2:12" x14ac:dyDescent="0.25">
      <c r="B1641" s="1">
        <v>1635</v>
      </c>
      <c r="C1641" t="s">
        <v>1635</v>
      </c>
      <c r="D1641" s="2">
        <v>4.2</v>
      </c>
      <c r="E1641" s="15">
        <v>7</v>
      </c>
      <c r="F1641" s="14">
        <f>inventory[[#This Row],[Unit Cost]]*inventory[[#This Row],['# Units]]</f>
        <v>29.400000000000002</v>
      </c>
      <c r="G1641" s="8">
        <f>_xlfn.RANK.EQ(inventory[[#This Row],[Total Cost]],inventory[Total Cost],0)</f>
        <v>2316</v>
      </c>
      <c r="H1641" s="8">
        <f>SUMIFS(inventory['# Units],inventory[Rank],"&lt;="&amp;inventory[[#This Row],['#]])</f>
        <v>44221</v>
      </c>
      <c r="I1641" s="9">
        <f>inventory[[#This Row],[c Units]]/MAX(inventory[c Units])</f>
        <v>0.53680594333438536</v>
      </c>
      <c r="J1641" s="10">
        <f>SUMIFS(inventory[Total Cost],inventory[Rank],"&lt;="&amp;inventory[[#This Row],['#]])</f>
        <v>2593255.5999999973</v>
      </c>
      <c r="K1641" s="9">
        <f>inventory[[#This Row],[c Cost]]/MAX(inventory[c Cost])</f>
        <v>0.97958301451860763</v>
      </c>
      <c r="L1641" s="11" t="str">
        <f>IF(inventory[[#This Row],[c Units %]]&lt;=$O$7,$N$7,IF(inventory[[#This Row],[c Units %]]&lt;=$O$8,$N$8,$N$9))</f>
        <v>C</v>
      </c>
    </row>
    <row r="1642" spans="2:12" x14ac:dyDescent="0.25">
      <c r="B1642" s="1">
        <v>1636</v>
      </c>
      <c r="C1642" t="s">
        <v>1636</v>
      </c>
      <c r="D1642" s="2">
        <v>3.8</v>
      </c>
      <c r="E1642" s="15">
        <v>69</v>
      </c>
      <c r="F1642" s="14">
        <f>inventory[[#This Row],[Unit Cost]]*inventory[[#This Row],['# Units]]</f>
        <v>262.2</v>
      </c>
      <c r="G1642" s="8">
        <f>_xlfn.RANK.EQ(inventory[[#This Row],[Total Cost]],inventory[Total Cost],0)</f>
        <v>918</v>
      </c>
      <c r="H1642" s="8">
        <f>SUMIFS(inventory['# Units],inventory[Rank],"&lt;="&amp;inventory[[#This Row],['#]])</f>
        <v>44353</v>
      </c>
      <c r="I1642" s="9">
        <f>inventory[[#This Row],[c Units]]/MAX(inventory[c Units])</f>
        <v>0.53840831289907498</v>
      </c>
      <c r="J1642" s="10">
        <f>SUMIFS(inventory[Total Cost],inventory[Rank],"&lt;="&amp;inventory[[#This Row],['#]])</f>
        <v>2593511.5999999973</v>
      </c>
      <c r="K1642" s="9">
        <f>inventory[[#This Row],[c Cost]]/MAX(inventory[c Cost])</f>
        <v>0.9796797166145047</v>
      </c>
      <c r="L1642" s="11" t="str">
        <f>IF(inventory[[#This Row],[c Units %]]&lt;=$O$7,$N$7,IF(inventory[[#This Row],[c Units %]]&lt;=$O$8,$N$8,$N$9))</f>
        <v>C</v>
      </c>
    </row>
    <row r="1643" spans="2:12" x14ac:dyDescent="0.25">
      <c r="B1643" s="1">
        <v>1637</v>
      </c>
      <c r="C1643" t="s">
        <v>1637</v>
      </c>
      <c r="D1643" s="2">
        <v>4</v>
      </c>
      <c r="E1643" s="15">
        <v>34</v>
      </c>
      <c r="F1643" s="14">
        <f>inventory[[#This Row],[Unit Cost]]*inventory[[#This Row],['# Units]]</f>
        <v>136</v>
      </c>
      <c r="G1643" s="8">
        <f>_xlfn.RANK.EQ(inventory[[#This Row],[Total Cost]],inventory[Total Cost],0)</f>
        <v>1185</v>
      </c>
      <c r="H1643" s="8">
        <f>SUMIFS(inventory['# Units],inventory[Rank],"&lt;="&amp;inventory[[#This Row],['#]])</f>
        <v>44353</v>
      </c>
      <c r="I1643" s="9">
        <f>inventory[[#This Row],[c Units]]/MAX(inventory[c Units])</f>
        <v>0.53840831289907498</v>
      </c>
      <c r="J1643" s="10">
        <f>SUMIFS(inventory[Total Cost],inventory[Rank],"&lt;="&amp;inventory[[#This Row],['#]])</f>
        <v>2593511.5999999973</v>
      </c>
      <c r="K1643" s="9">
        <f>inventory[[#This Row],[c Cost]]/MAX(inventory[c Cost])</f>
        <v>0.9796797166145047</v>
      </c>
      <c r="L1643" s="11" t="str">
        <f>IF(inventory[[#This Row],[c Units %]]&lt;=$O$7,$N$7,IF(inventory[[#This Row],[c Units %]]&lt;=$O$8,$N$8,$N$9))</f>
        <v>C</v>
      </c>
    </row>
    <row r="1644" spans="2:12" x14ac:dyDescent="0.25">
      <c r="B1644" s="1">
        <v>1638</v>
      </c>
      <c r="C1644" t="s">
        <v>1638</v>
      </c>
      <c r="D1644" s="2">
        <v>4.2</v>
      </c>
      <c r="E1644" s="15">
        <v>27</v>
      </c>
      <c r="F1644" s="14">
        <f>inventory[[#This Row],[Unit Cost]]*inventory[[#This Row],['# Units]]</f>
        <v>113.4</v>
      </c>
      <c r="G1644" s="8">
        <f>_xlfn.RANK.EQ(inventory[[#This Row],[Total Cost]],inventory[Total Cost],0)</f>
        <v>1281</v>
      </c>
      <c r="H1644" s="8">
        <f>SUMIFS(inventory['# Units],inventory[Rank],"&lt;="&amp;inventory[[#This Row],['#]])</f>
        <v>44353</v>
      </c>
      <c r="I1644" s="9">
        <f>inventory[[#This Row],[c Units]]/MAX(inventory[c Units])</f>
        <v>0.53840831289907498</v>
      </c>
      <c r="J1644" s="10">
        <f>SUMIFS(inventory[Total Cost],inventory[Rank],"&lt;="&amp;inventory[[#This Row],['#]])</f>
        <v>2593511.5999999973</v>
      </c>
      <c r="K1644" s="9">
        <f>inventory[[#This Row],[c Cost]]/MAX(inventory[c Cost])</f>
        <v>0.9796797166145047</v>
      </c>
      <c r="L1644" s="11" t="str">
        <f>IF(inventory[[#This Row],[c Units %]]&lt;=$O$7,$N$7,IF(inventory[[#This Row],[c Units %]]&lt;=$O$8,$N$8,$N$9))</f>
        <v>C</v>
      </c>
    </row>
    <row r="1645" spans="2:12" x14ac:dyDescent="0.25">
      <c r="B1645" s="1">
        <v>1639</v>
      </c>
      <c r="C1645" t="s">
        <v>1639</v>
      </c>
      <c r="D1645" s="2">
        <v>4.4000000000000004</v>
      </c>
      <c r="E1645" s="15">
        <v>13</v>
      </c>
      <c r="F1645" s="14">
        <f>inventory[[#This Row],[Unit Cost]]*inventory[[#This Row],['# Units]]</f>
        <v>57.2</v>
      </c>
      <c r="G1645" s="8">
        <f>_xlfn.RANK.EQ(inventory[[#This Row],[Total Cost]],inventory[Total Cost],0)</f>
        <v>1726</v>
      </c>
      <c r="H1645" s="8">
        <f>SUMIFS(inventory['# Units],inventory[Rank],"&lt;="&amp;inventory[[#This Row],['#]])</f>
        <v>44353</v>
      </c>
      <c r="I1645" s="9">
        <f>inventory[[#This Row],[c Units]]/MAX(inventory[c Units])</f>
        <v>0.53840831289907498</v>
      </c>
      <c r="J1645" s="10">
        <f>SUMIFS(inventory[Total Cost],inventory[Rank],"&lt;="&amp;inventory[[#This Row],['#]])</f>
        <v>2593511.5999999973</v>
      </c>
      <c r="K1645" s="9">
        <f>inventory[[#This Row],[c Cost]]/MAX(inventory[c Cost])</f>
        <v>0.9796797166145047</v>
      </c>
      <c r="L1645" s="11" t="str">
        <f>IF(inventory[[#This Row],[c Units %]]&lt;=$O$7,$N$7,IF(inventory[[#This Row],[c Units %]]&lt;=$O$8,$N$8,$N$9))</f>
        <v>C</v>
      </c>
    </row>
    <row r="1646" spans="2:12" x14ac:dyDescent="0.25">
      <c r="B1646" s="1">
        <v>1640</v>
      </c>
      <c r="C1646" t="s">
        <v>1640</v>
      </c>
      <c r="D1646" s="2">
        <v>4.0999999999999996</v>
      </c>
      <c r="E1646" s="15">
        <v>5</v>
      </c>
      <c r="F1646" s="14">
        <f>inventory[[#This Row],[Unit Cost]]*inventory[[#This Row],['# Units]]</f>
        <v>20.5</v>
      </c>
      <c r="G1646" s="8">
        <f>_xlfn.RANK.EQ(inventory[[#This Row],[Total Cost]],inventory[Total Cost],0)</f>
        <v>2670</v>
      </c>
      <c r="H1646" s="8">
        <f>SUMIFS(inventory['# Units],inventory[Rank],"&lt;="&amp;inventory[[#This Row],['#]])</f>
        <v>44366</v>
      </c>
      <c r="I1646" s="9">
        <f>inventory[[#This Row],[c Units]]/MAX(inventory[c Units])</f>
        <v>0.53856612202287013</v>
      </c>
      <c r="J1646" s="10">
        <f>SUMIFS(inventory[Total Cost],inventory[Rank],"&lt;="&amp;inventory[[#This Row],['#]])</f>
        <v>2593575.2999999975</v>
      </c>
      <c r="K1646" s="9">
        <f>inventory[[#This Row],[c Cost]]/MAX(inventory[c Cost])</f>
        <v>0.97970377881571036</v>
      </c>
      <c r="L1646" s="11" t="str">
        <f>IF(inventory[[#This Row],[c Units %]]&lt;=$O$7,$N$7,IF(inventory[[#This Row],[c Units %]]&lt;=$O$8,$N$8,$N$9))</f>
        <v>C</v>
      </c>
    </row>
    <row r="1647" spans="2:12" x14ac:dyDescent="0.25">
      <c r="B1647" s="1">
        <v>1641</v>
      </c>
      <c r="C1647" t="s">
        <v>1641</v>
      </c>
      <c r="D1647" s="2">
        <v>4.0999999999999996</v>
      </c>
      <c r="E1647" s="15">
        <v>6</v>
      </c>
      <c r="F1647" s="14">
        <f>inventory[[#This Row],[Unit Cost]]*inventory[[#This Row],['# Units]]</f>
        <v>24.599999999999998</v>
      </c>
      <c r="G1647" s="8">
        <f>_xlfn.RANK.EQ(inventory[[#This Row],[Total Cost]],inventory[Total Cost],0)</f>
        <v>2485</v>
      </c>
      <c r="H1647" s="8">
        <f>SUMIFS(inventory['# Units],inventory[Rank],"&lt;="&amp;inventory[[#This Row],['#]])</f>
        <v>44478</v>
      </c>
      <c r="I1647" s="9">
        <f>inventory[[#This Row],[c Units]]/MAX(inventory[c Units])</f>
        <v>0.53992570832018261</v>
      </c>
      <c r="J1647" s="10">
        <f>SUMIFS(inventory[Total Cost],inventory[Rank],"&lt;="&amp;inventory[[#This Row],['#]])</f>
        <v>2594016.2999999975</v>
      </c>
      <c r="K1647" s="9">
        <f>inventory[[#This Row],[c Cost]]/MAX(inventory[c Cost])</f>
        <v>0.97987036328559551</v>
      </c>
      <c r="L1647" s="11" t="str">
        <f>IF(inventory[[#This Row],[c Units %]]&lt;=$O$7,$N$7,IF(inventory[[#This Row],[c Units %]]&lt;=$O$8,$N$8,$N$9))</f>
        <v>C</v>
      </c>
    </row>
    <row r="1648" spans="2:12" x14ac:dyDescent="0.25">
      <c r="B1648" s="1">
        <v>1642</v>
      </c>
      <c r="C1648" t="s">
        <v>1642</v>
      </c>
      <c r="D1648" s="2">
        <v>4.0999999999999996</v>
      </c>
      <c r="E1648" s="15">
        <v>17</v>
      </c>
      <c r="F1648" s="14">
        <f>inventory[[#This Row],[Unit Cost]]*inventory[[#This Row],['# Units]]</f>
        <v>69.699999999999989</v>
      </c>
      <c r="G1648" s="8">
        <f>_xlfn.RANK.EQ(inventory[[#This Row],[Total Cost]],inventory[Total Cost],0)</f>
        <v>1581</v>
      </c>
      <c r="H1648" s="8">
        <f>SUMIFS(inventory['# Units],inventory[Rank],"&lt;="&amp;inventory[[#This Row],['#]])</f>
        <v>44478</v>
      </c>
      <c r="I1648" s="9">
        <f>inventory[[#This Row],[c Units]]/MAX(inventory[c Units])</f>
        <v>0.53992570832018261</v>
      </c>
      <c r="J1648" s="10">
        <f>SUMIFS(inventory[Total Cost],inventory[Rank],"&lt;="&amp;inventory[[#This Row],['#]])</f>
        <v>2594016.2999999975</v>
      </c>
      <c r="K1648" s="9">
        <f>inventory[[#This Row],[c Cost]]/MAX(inventory[c Cost])</f>
        <v>0.97987036328559551</v>
      </c>
      <c r="L1648" s="11" t="str">
        <f>IF(inventory[[#This Row],[c Units %]]&lt;=$O$7,$N$7,IF(inventory[[#This Row],[c Units %]]&lt;=$O$8,$N$8,$N$9))</f>
        <v>C</v>
      </c>
    </row>
    <row r="1649" spans="2:12" x14ac:dyDescent="0.25">
      <c r="B1649" s="1">
        <v>1643</v>
      </c>
      <c r="C1649" t="s">
        <v>1643</v>
      </c>
      <c r="D1649" s="2">
        <v>2.6</v>
      </c>
      <c r="E1649" s="15">
        <v>14</v>
      </c>
      <c r="F1649" s="14">
        <f>inventory[[#This Row],[Unit Cost]]*inventory[[#This Row],['# Units]]</f>
        <v>36.4</v>
      </c>
      <c r="G1649" s="8">
        <f>_xlfn.RANK.EQ(inventory[[#This Row],[Total Cost]],inventory[Total Cost],0)</f>
        <v>2125</v>
      </c>
      <c r="H1649" s="8">
        <f>SUMIFS(inventory['# Units],inventory[Rank],"&lt;="&amp;inventory[[#This Row],['#]])</f>
        <v>44478</v>
      </c>
      <c r="I1649" s="9">
        <f>inventory[[#This Row],[c Units]]/MAX(inventory[c Units])</f>
        <v>0.53992570832018261</v>
      </c>
      <c r="J1649" s="10">
        <f>SUMIFS(inventory[Total Cost],inventory[Rank],"&lt;="&amp;inventory[[#This Row],['#]])</f>
        <v>2594016.2999999975</v>
      </c>
      <c r="K1649" s="9">
        <f>inventory[[#This Row],[c Cost]]/MAX(inventory[c Cost])</f>
        <v>0.97987036328559551</v>
      </c>
      <c r="L1649" s="11" t="str">
        <f>IF(inventory[[#This Row],[c Units %]]&lt;=$O$7,$N$7,IF(inventory[[#This Row],[c Units %]]&lt;=$O$8,$N$8,$N$9))</f>
        <v>C</v>
      </c>
    </row>
    <row r="1650" spans="2:12" x14ac:dyDescent="0.25">
      <c r="B1650" s="1">
        <v>1644</v>
      </c>
      <c r="C1650" t="s">
        <v>1644</v>
      </c>
      <c r="D1650" s="2">
        <v>3.8</v>
      </c>
      <c r="E1650" s="15">
        <v>9</v>
      </c>
      <c r="F1650" s="14">
        <f>inventory[[#This Row],[Unit Cost]]*inventory[[#This Row],['# Units]]</f>
        <v>34.199999999999996</v>
      </c>
      <c r="G1650" s="8">
        <f>_xlfn.RANK.EQ(inventory[[#This Row],[Total Cost]],inventory[Total Cost],0)</f>
        <v>2180</v>
      </c>
      <c r="H1650" s="8">
        <f>SUMIFS(inventory['# Units],inventory[Rank],"&lt;="&amp;inventory[[#This Row],['#]])</f>
        <v>44478</v>
      </c>
      <c r="I1650" s="9">
        <f>inventory[[#This Row],[c Units]]/MAX(inventory[c Units])</f>
        <v>0.53992570832018261</v>
      </c>
      <c r="J1650" s="10">
        <f>SUMIFS(inventory[Total Cost],inventory[Rank],"&lt;="&amp;inventory[[#This Row],['#]])</f>
        <v>2594016.2999999975</v>
      </c>
      <c r="K1650" s="9">
        <f>inventory[[#This Row],[c Cost]]/MAX(inventory[c Cost])</f>
        <v>0.97987036328559551</v>
      </c>
      <c r="L1650" s="11" t="str">
        <f>IF(inventory[[#This Row],[c Units %]]&lt;=$O$7,$N$7,IF(inventory[[#This Row],[c Units %]]&lt;=$O$8,$N$8,$N$9))</f>
        <v>C</v>
      </c>
    </row>
    <row r="1651" spans="2:12" x14ac:dyDescent="0.25">
      <c r="B1651" s="1">
        <v>1645</v>
      </c>
      <c r="C1651" t="s">
        <v>1645</v>
      </c>
      <c r="D1651" s="2">
        <v>4.0999999999999996</v>
      </c>
      <c r="E1651" s="15">
        <v>24</v>
      </c>
      <c r="F1651" s="14">
        <f>inventory[[#This Row],[Unit Cost]]*inventory[[#This Row],['# Units]]</f>
        <v>98.399999999999991</v>
      </c>
      <c r="G1651" s="8">
        <f>_xlfn.RANK.EQ(inventory[[#This Row],[Total Cost]],inventory[Total Cost],0)</f>
        <v>1359</v>
      </c>
      <c r="H1651" s="8">
        <f>SUMIFS(inventory['# Units],inventory[Rank],"&lt;="&amp;inventory[[#This Row],['#]])</f>
        <v>44478</v>
      </c>
      <c r="I1651" s="9">
        <f>inventory[[#This Row],[c Units]]/MAX(inventory[c Units])</f>
        <v>0.53992570832018261</v>
      </c>
      <c r="J1651" s="10">
        <f>SUMIFS(inventory[Total Cost],inventory[Rank],"&lt;="&amp;inventory[[#This Row],['#]])</f>
        <v>2594016.2999999975</v>
      </c>
      <c r="K1651" s="9">
        <f>inventory[[#This Row],[c Cost]]/MAX(inventory[c Cost])</f>
        <v>0.97987036328559551</v>
      </c>
      <c r="L1651" s="11" t="str">
        <f>IF(inventory[[#This Row],[c Units %]]&lt;=$O$7,$N$7,IF(inventory[[#This Row],[c Units %]]&lt;=$O$8,$N$8,$N$9))</f>
        <v>C</v>
      </c>
    </row>
    <row r="1652" spans="2:12" x14ac:dyDescent="0.25">
      <c r="B1652" s="1">
        <v>1646</v>
      </c>
      <c r="C1652" t="s">
        <v>1646</v>
      </c>
      <c r="D1652" s="2">
        <v>4</v>
      </c>
      <c r="E1652" s="15">
        <v>6</v>
      </c>
      <c r="F1652" s="14">
        <f>inventory[[#This Row],[Unit Cost]]*inventory[[#This Row],['# Units]]</f>
        <v>24</v>
      </c>
      <c r="G1652" s="8">
        <f>_xlfn.RANK.EQ(inventory[[#This Row],[Total Cost]],inventory[Total Cost],0)</f>
        <v>2494</v>
      </c>
      <c r="H1652" s="8">
        <f>SUMIFS(inventory['# Units],inventory[Rank],"&lt;="&amp;inventory[[#This Row],['#]])</f>
        <v>44478</v>
      </c>
      <c r="I1652" s="9">
        <f>inventory[[#This Row],[c Units]]/MAX(inventory[c Units])</f>
        <v>0.53992570832018261</v>
      </c>
      <c r="J1652" s="10">
        <f>SUMIFS(inventory[Total Cost],inventory[Rank],"&lt;="&amp;inventory[[#This Row],['#]])</f>
        <v>2594016.2999999975</v>
      </c>
      <c r="K1652" s="9">
        <f>inventory[[#This Row],[c Cost]]/MAX(inventory[c Cost])</f>
        <v>0.97987036328559551</v>
      </c>
      <c r="L1652" s="11" t="str">
        <f>IF(inventory[[#This Row],[c Units %]]&lt;=$O$7,$N$7,IF(inventory[[#This Row],[c Units %]]&lt;=$O$8,$N$8,$N$9))</f>
        <v>C</v>
      </c>
    </row>
    <row r="1653" spans="2:12" x14ac:dyDescent="0.25">
      <c r="B1653" s="1">
        <v>1647</v>
      </c>
      <c r="C1653" t="s">
        <v>1647</v>
      </c>
      <c r="D1653" s="2">
        <v>3</v>
      </c>
      <c r="E1653" s="15">
        <v>32</v>
      </c>
      <c r="F1653" s="14">
        <f>inventory[[#This Row],[Unit Cost]]*inventory[[#This Row],['# Units]]</f>
        <v>96</v>
      </c>
      <c r="G1653" s="8">
        <f>_xlfn.RANK.EQ(inventory[[#This Row],[Total Cost]],inventory[Total Cost],0)</f>
        <v>1368</v>
      </c>
      <c r="H1653" s="8">
        <f>SUMIFS(inventory['# Units],inventory[Rank],"&lt;="&amp;inventory[[#This Row],['#]])</f>
        <v>44478</v>
      </c>
      <c r="I1653" s="9">
        <f>inventory[[#This Row],[c Units]]/MAX(inventory[c Units])</f>
        <v>0.53992570832018261</v>
      </c>
      <c r="J1653" s="10">
        <f>SUMIFS(inventory[Total Cost],inventory[Rank],"&lt;="&amp;inventory[[#This Row],['#]])</f>
        <v>2594016.2999999975</v>
      </c>
      <c r="K1653" s="9">
        <f>inventory[[#This Row],[c Cost]]/MAX(inventory[c Cost])</f>
        <v>0.97987036328559551</v>
      </c>
      <c r="L1653" s="11" t="str">
        <f>IF(inventory[[#This Row],[c Units %]]&lt;=$O$7,$N$7,IF(inventory[[#This Row],[c Units %]]&lt;=$O$8,$N$8,$N$9))</f>
        <v>C</v>
      </c>
    </row>
    <row r="1654" spans="2:12" x14ac:dyDescent="0.25">
      <c r="B1654" s="1">
        <v>1648</v>
      </c>
      <c r="C1654" t="s">
        <v>1648</v>
      </c>
      <c r="D1654" s="2">
        <v>4</v>
      </c>
      <c r="E1654" s="15">
        <v>4</v>
      </c>
      <c r="F1654" s="14">
        <f>inventory[[#This Row],[Unit Cost]]*inventory[[#This Row],['# Units]]</f>
        <v>16</v>
      </c>
      <c r="G1654" s="8">
        <f>_xlfn.RANK.EQ(inventory[[#This Row],[Total Cost]],inventory[Total Cost],0)</f>
        <v>2907</v>
      </c>
      <c r="H1654" s="8">
        <f>SUMIFS(inventory['# Units],inventory[Rank],"&lt;="&amp;inventory[[#This Row],['#]])</f>
        <v>44613</v>
      </c>
      <c r="I1654" s="9">
        <f>inventory[[#This Row],[c Units]]/MAX(inventory[c Units])</f>
        <v>0.54156449537497875</v>
      </c>
      <c r="J1654" s="10">
        <f>SUMIFS(inventory[Total Cost],inventory[Rank],"&lt;="&amp;inventory[[#This Row],['#]])</f>
        <v>2594142.2999999975</v>
      </c>
      <c r="K1654" s="9">
        <f>inventory[[#This Row],[c Cost]]/MAX(inventory[c Cost])</f>
        <v>0.97991795884841981</v>
      </c>
      <c r="L1654" s="11" t="str">
        <f>IF(inventory[[#This Row],[c Units %]]&lt;=$O$7,$N$7,IF(inventory[[#This Row],[c Units %]]&lt;=$O$8,$N$8,$N$9))</f>
        <v>C</v>
      </c>
    </row>
    <row r="1655" spans="2:12" x14ac:dyDescent="0.25">
      <c r="B1655" s="1">
        <v>1649</v>
      </c>
      <c r="C1655" t="s">
        <v>1649</v>
      </c>
      <c r="D1655" s="2">
        <v>4.0999999999999996</v>
      </c>
      <c r="E1655" s="15">
        <v>9</v>
      </c>
      <c r="F1655" s="14">
        <f>inventory[[#This Row],[Unit Cost]]*inventory[[#This Row],['# Units]]</f>
        <v>36.9</v>
      </c>
      <c r="G1655" s="8">
        <f>_xlfn.RANK.EQ(inventory[[#This Row],[Total Cost]],inventory[Total Cost],0)</f>
        <v>2114</v>
      </c>
      <c r="H1655" s="8">
        <f>SUMIFS(inventory['# Units],inventory[Rank],"&lt;="&amp;inventory[[#This Row],['#]])</f>
        <v>44613</v>
      </c>
      <c r="I1655" s="9">
        <f>inventory[[#This Row],[c Units]]/MAX(inventory[c Units])</f>
        <v>0.54156449537497875</v>
      </c>
      <c r="J1655" s="10">
        <f>SUMIFS(inventory[Total Cost],inventory[Rank],"&lt;="&amp;inventory[[#This Row],['#]])</f>
        <v>2594142.2999999975</v>
      </c>
      <c r="K1655" s="9">
        <f>inventory[[#This Row],[c Cost]]/MAX(inventory[c Cost])</f>
        <v>0.97991795884841981</v>
      </c>
      <c r="L1655" s="11" t="str">
        <f>IF(inventory[[#This Row],[c Units %]]&lt;=$O$7,$N$7,IF(inventory[[#This Row],[c Units %]]&lt;=$O$8,$N$8,$N$9))</f>
        <v>C</v>
      </c>
    </row>
    <row r="1656" spans="2:12" x14ac:dyDescent="0.25">
      <c r="B1656" s="1">
        <v>1650</v>
      </c>
      <c r="C1656" t="s">
        <v>1650</v>
      </c>
      <c r="D1656" s="2">
        <v>4.0999999999999996</v>
      </c>
      <c r="E1656" s="15">
        <v>9</v>
      </c>
      <c r="F1656" s="14">
        <f>inventory[[#This Row],[Unit Cost]]*inventory[[#This Row],['# Units]]</f>
        <v>36.9</v>
      </c>
      <c r="G1656" s="8">
        <f>_xlfn.RANK.EQ(inventory[[#This Row],[Total Cost]],inventory[Total Cost],0)</f>
        <v>2114</v>
      </c>
      <c r="H1656" s="8">
        <f>SUMIFS(inventory['# Units],inventory[Rank],"&lt;="&amp;inventory[[#This Row],['#]])</f>
        <v>44630</v>
      </c>
      <c r="I1656" s="9">
        <f>inventory[[#This Row],[c Units]]/MAX(inventory[c Units])</f>
        <v>0.54177086115224937</v>
      </c>
      <c r="J1656" s="10">
        <f>SUMIFS(inventory[Total Cost],inventory[Rank],"&lt;="&amp;inventory[[#This Row],['#]])</f>
        <v>2594205.1999999974</v>
      </c>
      <c r="K1656" s="9">
        <f>inventory[[#This Row],[c Cost]]/MAX(inventory[c Cost])</f>
        <v>0.97994171885557579</v>
      </c>
      <c r="L1656" s="11" t="str">
        <f>IF(inventory[[#This Row],[c Units %]]&lt;=$O$7,$N$7,IF(inventory[[#This Row],[c Units %]]&lt;=$O$8,$N$8,$N$9))</f>
        <v>C</v>
      </c>
    </row>
    <row r="1657" spans="2:12" x14ac:dyDescent="0.25">
      <c r="B1657" s="1">
        <v>1651</v>
      </c>
      <c r="C1657" t="s">
        <v>1651</v>
      </c>
      <c r="D1657" s="2">
        <v>4.0999999999999996</v>
      </c>
      <c r="E1657" s="15">
        <v>95</v>
      </c>
      <c r="F1657" s="14">
        <f>inventory[[#This Row],[Unit Cost]]*inventory[[#This Row],['# Units]]</f>
        <v>389.49999999999994</v>
      </c>
      <c r="G1657" s="8">
        <f>_xlfn.RANK.EQ(inventory[[#This Row],[Total Cost]],inventory[Total Cost],0)</f>
        <v>753</v>
      </c>
      <c r="H1657" s="8">
        <f>SUMIFS(inventory['# Units],inventory[Rank],"&lt;="&amp;inventory[[#This Row],['#]])</f>
        <v>44649</v>
      </c>
      <c r="I1657" s="9">
        <f>inventory[[#This Row],[c Units]]/MAX(inventory[c Units])</f>
        <v>0.54200150525625779</v>
      </c>
      <c r="J1657" s="10">
        <f>SUMIFS(inventory[Total Cost],inventory[Rank],"&lt;="&amp;inventory[[#This Row],['#]])</f>
        <v>2594267.8999999976</v>
      </c>
      <c r="K1657" s="9">
        <f>inventory[[#This Row],[c Cost]]/MAX(inventory[c Cost])</f>
        <v>0.97996540331421944</v>
      </c>
      <c r="L1657" s="11" t="str">
        <f>IF(inventory[[#This Row],[c Units %]]&lt;=$O$7,$N$7,IF(inventory[[#This Row],[c Units %]]&lt;=$O$8,$N$8,$N$9))</f>
        <v>C</v>
      </c>
    </row>
    <row r="1658" spans="2:12" x14ac:dyDescent="0.25">
      <c r="B1658" s="1">
        <v>1652</v>
      </c>
      <c r="C1658" t="s">
        <v>1652</v>
      </c>
      <c r="D1658" s="2">
        <v>3.8</v>
      </c>
      <c r="E1658" s="15">
        <v>20</v>
      </c>
      <c r="F1658" s="14">
        <f>inventory[[#This Row],[Unit Cost]]*inventory[[#This Row],['# Units]]</f>
        <v>76</v>
      </c>
      <c r="G1658" s="8">
        <f>_xlfn.RANK.EQ(inventory[[#This Row],[Total Cost]],inventory[Total Cost],0)</f>
        <v>1521</v>
      </c>
      <c r="H1658" s="8">
        <f>SUMIFS(inventory['# Units],inventory[Rank],"&lt;="&amp;inventory[[#This Row],['#]])</f>
        <v>44674</v>
      </c>
      <c r="I1658" s="9">
        <f>inventory[[#This Row],[c Units]]/MAX(inventory[c Units])</f>
        <v>0.54230498434047925</v>
      </c>
      <c r="J1658" s="10">
        <f>SUMIFS(inventory[Total Cost],inventory[Rank],"&lt;="&amp;inventory[[#This Row],['#]])</f>
        <v>2594330.3999999976</v>
      </c>
      <c r="K1658" s="9">
        <f>inventory[[#This Row],[c Cost]]/MAX(inventory[c Cost])</f>
        <v>0.97998901222435053</v>
      </c>
      <c r="L1658" s="11" t="str">
        <f>IF(inventory[[#This Row],[c Units %]]&lt;=$O$7,$N$7,IF(inventory[[#This Row],[c Units %]]&lt;=$O$8,$N$8,$N$9))</f>
        <v>C</v>
      </c>
    </row>
    <row r="1659" spans="2:12" x14ac:dyDescent="0.25">
      <c r="B1659" s="1">
        <v>1653</v>
      </c>
      <c r="C1659" t="s">
        <v>1653</v>
      </c>
      <c r="D1659" s="2">
        <v>3.2</v>
      </c>
      <c r="E1659" s="15">
        <v>3</v>
      </c>
      <c r="F1659" s="14">
        <f>inventory[[#This Row],[Unit Cost]]*inventory[[#This Row],['# Units]]</f>
        <v>9.6000000000000014</v>
      </c>
      <c r="G1659" s="8">
        <f>_xlfn.RANK.EQ(inventory[[#This Row],[Total Cost]],inventory[Total Cost],0)</f>
        <v>3343</v>
      </c>
      <c r="H1659" s="8">
        <f>SUMIFS(inventory['# Units],inventory[Rank],"&lt;="&amp;inventory[[#This Row],['#]])</f>
        <v>44746</v>
      </c>
      <c r="I1659" s="9">
        <f>inventory[[#This Row],[c Units]]/MAX(inventory[c Units])</f>
        <v>0.54317900410303721</v>
      </c>
      <c r="J1659" s="10">
        <f>SUMIFS(inventory[Total Cost],inventory[Rank],"&lt;="&amp;inventory[[#This Row],['#]])</f>
        <v>2594455.1999999974</v>
      </c>
      <c r="K1659" s="9">
        <f>inventory[[#This Row],[c Cost]]/MAX(inventory[c Cost])</f>
        <v>0.98003615449610026</v>
      </c>
      <c r="L1659" s="11" t="str">
        <f>IF(inventory[[#This Row],[c Units %]]&lt;=$O$7,$N$7,IF(inventory[[#This Row],[c Units %]]&lt;=$O$8,$N$8,$N$9))</f>
        <v>C</v>
      </c>
    </row>
    <row r="1660" spans="2:12" x14ac:dyDescent="0.25">
      <c r="B1660" s="1">
        <v>1654</v>
      </c>
      <c r="C1660" t="s">
        <v>1654</v>
      </c>
      <c r="D1660" s="2">
        <v>4.0999999999999996</v>
      </c>
      <c r="E1660" s="15">
        <v>35</v>
      </c>
      <c r="F1660" s="14">
        <f>inventory[[#This Row],[Unit Cost]]*inventory[[#This Row],['# Units]]</f>
        <v>143.5</v>
      </c>
      <c r="G1660" s="8">
        <f>_xlfn.RANK.EQ(inventory[[#This Row],[Total Cost]],inventory[Total Cost],0)</f>
        <v>1166</v>
      </c>
      <c r="H1660" s="8">
        <f>SUMIFS(inventory['# Units],inventory[Rank],"&lt;="&amp;inventory[[#This Row],['#]])</f>
        <v>44746</v>
      </c>
      <c r="I1660" s="9">
        <f>inventory[[#This Row],[c Units]]/MAX(inventory[c Units])</f>
        <v>0.54317900410303721</v>
      </c>
      <c r="J1660" s="10">
        <f>SUMIFS(inventory[Total Cost],inventory[Rank],"&lt;="&amp;inventory[[#This Row],['#]])</f>
        <v>2594455.1999999974</v>
      </c>
      <c r="K1660" s="9">
        <f>inventory[[#This Row],[c Cost]]/MAX(inventory[c Cost])</f>
        <v>0.98003615449610026</v>
      </c>
      <c r="L1660" s="11" t="str">
        <f>IF(inventory[[#This Row],[c Units %]]&lt;=$O$7,$N$7,IF(inventory[[#This Row],[c Units %]]&lt;=$O$8,$N$8,$N$9))</f>
        <v>C</v>
      </c>
    </row>
    <row r="1661" spans="2:12" x14ac:dyDescent="0.25">
      <c r="B1661" s="1">
        <v>1655</v>
      </c>
      <c r="C1661" t="s">
        <v>1655</v>
      </c>
      <c r="D1661" s="2">
        <v>3.7</v>
      </c>
      <c r="E1661" s="15">
        <v>4</v>
      </c>
      <c r="F1661" s="14">
        <f>inventory[[#This Row],[Unit Cost]]*inventory[[#This Row],['# Units]]</f>
        <v>14.8</v>
      </c>
      <c r="G1661" s="8">
        <f>_xlfn.RANK.EQ(inventory[[#This Row],[Total Cost]],inventory[Total Cost],0)</f>
        <v>2986</v>
      </c>
      <c r="H1661" s="8">
        <f>SUMIFS(inventory['# Units],inventory[Rank],"&lt;="&amp;inventory[[#This Row],['#]])</f>
        <v>44796</v>
      </c>
      <c r="I1661" s="9">
        <f>inventory[[#This Row],[c Units]]/MAX(inventory[c Units])</f>
        <v>0.54378596227148024</v>
      </c>
      <c r="J1661" s="10">
        <f>SUMIFS(inventory[Total Cost],inventory[Rank],"&lt;="&amp;inventory[[#This Row],['#]])</f>
        <v>2594642.3999999971</v>
      </c>
      <c r="K1661" s="9">
        <f>inventory[[#This Row],[c Cost]]/MAX(inventory[c Cost])</f>
        <v>0.98010686790372481</v>
      </c>
      <c r="L1661" s="11" t="str">
        <f>IF(inventory[[#This Row],[c Units %]]&lt;=$O$7,$N$7,IF(inventory[[#This Row],[c Units %]]&lt;=$O$8,$N$8,$N$9))</f>
        <v>C</v>
      </c>
    </row>
    <row r="1662" spans="2:12" x14ac:dyDescent="0.25">
      <c r="B1662" s="1">
        <v>1656</v>
      </c>
      <c r="C1662" t="s">
        <v>1656</v>
      </c>
      <c r="D1662" s="2">
        <v>3.9</v>
      </c>
      <c r="E1662" s="15">
        <v>15</v>
      </c>
      <c r="F1662" s="14">
        <f>inventory[[#This Row],[Unit Cost]]*inventory[[#This Row],['# Units]]</f>
        <v>58.5</v>
      </c>
      <c r="G1662" s="8">
        <f>_xlfn.RANK.EQ(inventory[[#This Row],[Total Cost]],inventory[Total Cost],0)</f>
        <v>1705</v>
      </c>
      <c r="H1662" s="8">
        <f>SUMIFS(inventory['# Units],inventory[Rank],"&lt;="&amp;inventory[[#This Row],['#]])</f>
        <v>44796</v>
      </c>
      <c r="I1662" s="9">
        <f>inventory[[#This Row],[c Units]]/MAX(inventory[c Units])</f>
        <v>0.54378596227148024</v>
      </c>
      <c r="J1662" s="10">
        <f>SUMIFS(inventory[Total Cost],inventory[Rank],"&lt;="&amp;inventory[[#This Row],['#]])</f>
        <v>2594642.3999999971</v>
      </c>
      <c r="K1662" s="9">
        <f>inventory[[#This Row],[c Cost]]/MAX(inventory[c Cost])</f>
        <v>0.98010686790372481</v>
      </c>
      <c r="L1662" s="11" t="str">
        <f>IF(inventory[[#This Row],[c Units %]]&lt;=$O$7,$N$7,IF(inventory[[#This Row],[c Units %]]&lt;=$O$8,$N$8,$N$9))</f>
        <v>C</v>
      </c>
    </row>
    <row r="1663" spans="2:12" x14ac:dyDescent="0.25">
      <c r="B1663" s="1">
        <v>1657</v>
      </c>
      <c r="C1663" t="s">
        <v>1657</v>
      </c>
      <c r="D1663" s="2">
        <v>3.5</v>
      </c>
      <c r="E1663" s="15">
        <v>13</v>
      </c>
      <c r="F1663" s="14">
        <f>inventory[[#This Row],[Unit Cost]]*inventory[[#This Row],['# Units]]</f>
        <v>45.5</v>
      </c>
      <c r="G1663" s="8">
        <f>_xlfn.RANK.EQ(inventory[[#This Row],[Total Cost]],inventory[Total Cost],0)</f>
        <v>1930</v>
      </c>
      <c r="H1663" s="8">
        <f>SUMIFS(inventory['# Units],inventory[Rank],"&lt;="&amp;inventory[[#This Row],['#]])</f>
        <v>44796</v>
      </c>
      <c r="I1663" s="9">
        <f>inventory[[#This Row],[c Units]]/MAX(inventory[c Units])</f>
        <v>0.54378596227148024</v>
      </c>
      <c r="J1663" s="10">
        <f>SUMIFS(inventory[Total Cost],inventory[Rank],"&lt;="&amp;inventory[[#This Row],['#]])</f>
        <v>2594642.3999999971</v>
      </c>
      <c r="K1663" s="9">
        <f>inventory[[#This Row],[c Cost]]/MAX(inventory[c Cost])</f>
        <v>0.98010686790372481</v>
      </c>
      <c r="L1663" s="11" t="str">
        <f>IF(inventory[[#This Row],[c Units %]]&lt;=$O$7,$N$7,IF(inventory[[#This Row],[c Units %]]&lt;=$O$8,$N$8,$N$9))</f>
        <v>C</v>
      </c>
    </row>
    <row r="1664" spans="2:12" x14ac:dyDescent="0.25">
      <c r="B1664" s="1">
        <v>1658</v>
      </c>
      <c r="C1664" t="s">
        <v>1658</v>
      </c>
      <c r="D1664" s="2">
        <v>3.7</v>
      </c>
      <c r="E1664" s="15">
        <v>3</v>
      </c>
      <c r="F1664" s="14">
        <f>inventory[[#This Row],[Unit Cost]]*inventory[[#This Row],['# Units]]</f>
        <v>11.100000000000001</v>
      </c>
      <c r="G1664" s="8">
        <f>_xlfn.RANK.EQ(inventory[[#This Row],[Total Cost]],inventory[Total Cost],0)</f>
        <v>3233</v>
      </c>
      <c r="H1664" s="8">
        <f>SUMIFS(inventory['# Units],inventory[Rank],"&lt;="&amp;inventory[[#This Row],['#]])</f>
        <v>44819</v>
      </c>
      <c r="I1664" s="9">
        <f>inventory[[#This Row],[c Units]]/MAX(inventory[c Units])</f>
        <v>0.54406516302896402</v>
      </c>
      <c r="J1664" s="10">
        <f>SUMIFS(inventory[Total Cost],inventory[Rank],"&lt;="&amp;inventory[[#This Row],['#]])</f>
        <v>2594704.4999999972</v>
      </c>
      <c r="K1664" s="9">
        <f>inventory[[#This Row],[c Cost]]/MAX(inventory[c Cost])</f>
        <v>0.98013032571683112</v>
      </c>
      <c r="L1664" s="11" t="str">
        <f>IF(inventory[[#This Row],[c Units %]]&lt;=$O$7,$N$7,IF(inventory[[#This Row],[c Units %]]&lt;=$O$8,$N$8,$N$9))</f>
        <v>C</v>
      </c>
    </row>
    <row r="1665" spans="2:12" x14ac:dyDescent="0.25">
      <c r="B1665" s="1">
        <v>1659</v>
      </c>
      <c r="C1665" t="s">
        <v>1659</v>
      </c>
      <c r="D1665" s="2">
        <v>3.1</v>
      </c>
      <c r="E1665" s="15">
        <v>4</v>
      </c>
      <c r="F1665" s="14">
        <f>inventory[[#This Row],[Unit Cost]]*inventory[[#This Row],['# Units]]</f>
        <v>12.4</v>
      </c>
      <c r="G1665" s="8">
        <f>_xlfn.RANK.EQ(inventory[[#This Row],[Total Cost]],inventory[Total Cost],0)</f>
        <v>3138</v>
      </c>
      <c r="H1665" s="8">
        <f>SUMIFS(inventory['# Units],inventory[Rank],"&lt;="&amp;inventory[[#This Row],['#]])</f>
        <v>44870</v>
      </c>
      <c r="I1665" s="9">
        <f>inventory[[#This Row],[c Units]]/MAX(inventory[c Units])</f>
        <v>0.54468426036077588</v>
      </c>
      <c r="J1665" s="10">
        <f>SUMIFS(inventory[Total Cost],inventory[Rank],"&lt;="&amp;inventory[[#This Row],['#]])</f>
        <v>2594828.4999999972</v>
      </c>
      <c r="K1665" s="9">
        <f>inventory[[#This Row],[c Cost]]/MAX(inventory[c Cost])</f>
        <v>0.98017716579453129</v>
      </c>
      <c r="L1665" s="11" t="str">
        <f>IF(inventory[[#This Row],[c Units %]]&lt;=$O$7,$N$7,IF(inventory[[#This Row],[c Units %]]&lt;=$O$8,$N$8,$N$9))</f>
        <v>C</v>
      </c>
    </row>
    <row r="1666" spans="2:12" x14ac:dyDescent="0.25">
      <c r="B1666" s="1">
        <v>1660</v>
      </c>
      <c r="C1666" t="s">
        <v>1660</v>
      </c>
      <c r="D1666" s="2">
        <v>2.2000000000000002</v>
      </c>
      <c r="E1666" s="15">
        <v>6</v>
      </c>
      <c r="F1666" s="14">
        <f>inventory[[#This Row],[Unit Cost]]*inventory[[#This Row],['# Units]]</f>
        <v>13.200000000000001</v>
      </c>
      <c r="G1666" s="8">
        <f>_xlfn.RANK.EQ(inventory[[#This Row],[Total Cost]],inventory[Total Cost],0)</f>
        <v>3071</v>
      </c>
      <c r="H1666" s="8">
        <f>SUMIFS(inventory['# Units],inventory[Rank],"&lt;="&amp;inventory[[#This Row],['#]])</f>
        <v>44870</v>
      </c>
      <c r="I1666" s="9">
        <f>inventory[[#This Row],[c Units]]/MAX(inventory[c Units])</f>
        <v>0.54468426036077588</v>
      </c>
      <c r="J1666" s="10">
        <f>SUMIFS(inventory[Total Cost],inventory[Rank],"&lt;="&amp;inventory[[#This Row],['#]])</f>
        <v>2594828.4999999972</v>
      </c>
      <c r="K1666" s="9">
        <f>inventory[[#This Row],[c Cost]]/MAX(inventory[c Cost])</f>
        <v>0.98017716579453129</v>
      </c>
      <c r="L1666" s="11" t="str">
        <f>IF(inventory[[#This Row],[c Units %]]&lt;=$O$7,$N$7,IF(inventory[[#This Row],[c Units %]]&lt;=$O$8,$N$8,$N$9))</f>
        <v>C</v>
      </c>
    </row>
    <row r="1667" spans="2:12" x14ac:dyDescent="0.25">
      <c r="B1667" s="1">
        <v>1661</v>
      </c>
      <c r="C1667" t="s">
        <v>1661</v>
      </c>
      <c r="D1667" s="2">
        <v>2.7</v>
      </c>
      <c r="E1667" s="15">
        <v>23</v>
      </c>
      <c r="F1667" s="14">
        <f>inventory[[#This Row],[Unit Cost]]*inventory[[#This Row],['# Units]]</f>
        <v>62.1</v>
      </c>
      <c r="G1667" s="8">
        <f>_xlfn.RANK.EQ(inventory[[#This Row],[Total Cost]],inventory[Total Cost],0)</f>
        <v>1658</v>
      </c>
      <c r="H1667" s="8">
        <f>SUMIFS(inventory['# Units],inventory[Rank],"&lt;="&amp;inventory[[#This Row],['#]])</f>
        <v>44919</v>
      </c>
      <c r="I1667" s="9">
        <f>inventory[[#This Row],[c Units]]/MAX(inventory[c Units])</f>
        <v>0.54527907936585007</v>
      </c>
      <c r="J1667" s="10">
        <f>SUMIFS(inventory[Total Cost],inventory[Rank],"&lt;="&amp;inventory[[#This Row],['#]])</f>
        <v>2595013.2999999975</v>
      </c>
      <c r="K1667" s="9">
        <f>inventory[[#This Row],[c Cost]]/MAX(inventory[c Cost])</f>
        <v>0.98024697262000715</v>
      </c>
      <c r="L1667" s="11" t="str">
        <f>IF(inventory[[#This Row],[c Units %]]&lt;=$O$7,$N$7,IF(inventory[[#This Row],[c Units %]]&lt;=$O$8,$N$8,$N$9))</f>
        <v>C</v>
      </c>
    </row>
    <row r="1668" spans="2:12" x14ac:dyDescent="0.25">
      <c r="B1668" s="1">
        <v>1662</v>
      </c>
      <c r="C1668" t="s">
        <v>1662</v>
      </c>
      <c r="D1668" s="2">
        <v>3.7</v>
      </c>
      <c r="E1668" s="15">
        <v>16</v>
      </c>
      <c r="F1668" s="14">
        <f>inventory[[#This Row],[Unit Cost]]*inventory[[#This Row],['# Units]]</f>
        <v>59.2</v>
      </c>
      <c r="G1668" s="8">
        <f>_xlfn.RANK.EQ(inventory[[#This Row],[Total Cost]],inventory[Total Cost],0)</f>
        <v>1695</v>
      </c>
      <c r="H1668" s="8">
        <f>SUMIFS(inventory['# Units],inventory[Rank],"&lt;="&amp;inventory[[#This Row],['#]])</f>
        <v>44919</v>
      </c>
      <c r="I1668" s="9">
        <f>inventory[[#This Row],[c Units]]/MAX(inventory[c Units])</f>
        <v>0.54527907936585007</v>
      </c>
      <c r="J1668" s="10">
        <f>SUMIFS(inventory[Total Cost],inventory[Rank],"&lt;="&amp;inventory[[#This Row],['#]])</f>
        <v>2595013.2999999975</v>
      </c>
      <c r="K1668" s="9">
        <f>inventory[[#This Row],[c Cost]]/MAX(inventory[c Cost])</f>
        <v>0.98024697262000715</v>
      </c>
      <c r="L1668" s="11" t="str">
        <f>IF(inventory[[#This Row],[c Units %]]&lt;=$O$7,$N$7,IF(inventory[[#This Row],[c Units %]]&lt;=$O$8,$N$8,$N$9))</f>
        <v>C</v>
      </c>
    </row>
    <row r="1669" spans="2:12" x14ac:dyDescent="0.25">
      <c r="B1669" s="1">
        <v>1663</v>
      </c>
      <c r="C1669" t="s">
        <v>1663</v>
      </c>
      <c r="D1669" s="2">
        <v>3.2</v>
      </c>
      <c r="E1669" s="15">
        <v>25</v>
      </c>
      <c r="F1669" s="14">
        <f>inventory[[#This Row],[Unit Cost]]*inventory[[#This Row],['# Units]]</f>
        <v>80</v>
      </c>
      <c r="G1669" s="8">
        <f>_xlfn.RANK.EQ(inventory[[#This Row],[Total Cost]],inventory[Total Cost],0)</f>
        <v>1488</v>
      </c>
      <c r="H1669" s="8">
        <f>SUMIFS(inventory['# Units],inventory[Rank],"&lt;="&amp;inventory[[#This Row],['#]])</f>
        <v>44919</v>
      </c>
      <c r="I1669" s="9">
        <f>inventory[[#This Row],[c Units]]/MAX(inventory[c Units])</f>
        <v>0.54527907936585007</v>
      </c>
      <c r="J1669" s="10">
        <f>SUMIFS(inventory[Total Cost],inventory[Rank],"&lt;="&amp;inventory[[#This Row],['#]])</f>
        <v>2595013.2999999975</v>
      </c>
      <c r="K1669" s="9">
        <f>inventory[[#This Row],[c Cost]]/MAX(inventory[c Cost])</f>
        <v>0.98024697262000715</v>
      </c>
      <c r="L1669" s="11" t="str">
        <f>IF(inventory[[#This Row],[c Units %]]&lt;=$O$7,$N$7,IF(inventory[[#This Row],[c Units %]]&lt;=$O$8,$N$8,$N$9))</f>
        <v>C</v>
      </c>
    </row>
    <row r="1670" spans="2:12" x14ac:dyDescent="0.25">
      <c r="B1670" s="1">
        <v>1664</v>
      </c>
      <c r="C1670" t="s">
        <v>1664</v>
      </c>
      <c r="D1670" s="2">
        <v>2.2000000000000002</v>
      </c>
      <c r="E1670" s="15">
        <v>28</v>
      </c>
      <c r="F1670" s="14">
        <f>inventory[[#This Row],[Unit Cost]]*inventory[[#This Row],['# Units]]</f>
        <v>61.600000000000009</v>
      </c>
      <c r="G1670" s="8">
        <f>_xlfn.RANK.EQ(inventory[[#This Row],[Total Cost]],inventory[Total Cost],0)</f>
        <v>1661</v>
      </c>
      <c r="H1670" s="8">
        <f>SUMIFS(inventory['# Units],inventory[Rank],"&lt;="&amp;inventory[[#This Row],['#]])</f>
        <v>44974</v>
      </c>
      <c r="I1670" s="9">
        <f>inventory[[#This Row],[c Units]]/MAX(inventory[c Units])</f>
        <v>0.54594673335113741</v>
      </c>
      <c r="J1670" s="10">
        <f>SUMIFS(inventory[Total Cost],inventory[Rank],"&lt;="&amp;inventory[[#This Row],['#]])</f>
        <v>2595259.6999999979</v>
      </c>
      <c r="K1670" s="9">
        <f>inventory[[#This Row],[c Cost]]/MAX(inventory[c Cost])</f>
        <v>0.98034004838730815</v>
      </c>
      <c r="L1670" s="11" t="str">
        <f>IF(inventory[[#This Row],[c Units %]]&lt;=$O$7,$N$7,IF(inventory[[#This Row],[c Units %]]&lt;=$O$8,$N$8,$N$9))</f>
        <v>C</v>
      </c>
    </row>
    <row r="1671" spans="2:12" x14ac:dyDescent="0.25">
      <c r="B1671" s="1">
        <v>1665</v>
      </c>
      <c r="C1671" t="s">
        <v>1665</v>
      </c>
      <c r="D1671" s="2">
        <v>3</v>
      </c>
      <c r="E1671" s="15">
        <v>15</v>
      </c>
      <c r="F1671" s="14">
        <f>inventory[[#This Row],[Unit Cost]]*inventory[[#This Row],['# Units]]</f>
        <v>45</v>
      </c>
      <c r="G1671" s="8">
        <f>_xlfn.RANK.EQ(inventory[[#This Row],[Total Cost]],inventory[Total Cost],0)</f>
        <v>1935</v>
      </c>
      <c r="H1671" s="8">
        <f>SUMIFS(inventory['# Units],inventory[Rank],"&lt;="&amp;inventory[[#This Row],['#]])</f>
        <v>44974</v>
      </c>
      <c r="I1671" s="9">
        <f>inventory[[#This Row],[c Units]]/MAX(inventory[c Units])</f>
        <v>0.54594673335113741</v>
      </c>
      <c r="J1671" s="10">
        <f>SUMIFS(inventory[Total Cost],inventory[Rank],"&lt;="&amp;inventory[[#This Row],['#]])</f>
        <v>2595259.6999999979</v>
      </c>
      <c r="K1671" s="9">
        <f>inventory[[#This Row],[c Cost]]/MAX(inventory[c Cost])</f>
        <v>0.98034004838730815</v>
      </c>
      <c r="L1671" s="11" t="str">
        <f>IF(inventory[[#This Row],[c Units %]]&lt;=$O$7,$N$7,IF(inventory[[#This Row],[c Units %]]&lt;=$O$8,$N$8,$N$9))</f>
        <v>C</v>
      </c>
    </row>
    <row r="1672" spans="2:12" x14ac:dyDescent="0.25">
      <c r="B1672" s="1">
        <v>1666</v>
      </c>
      <c r="C1672" t="s">
        <v>1666</v>
      </c>
      <c r="D1672" s="2">
        <v>3.1</v>
      </c>
      <c r="E1672" s="15">
        <v>21</v>
      </c>
      <c r="F1672" s="14">
        <f>inventory[[#This Row],[Unit Cost]]*inventory[[#This Row],['# Units]]</f>
        <v>65.100000000000009</v>
      </c>
      <c r="G1672" s="8">
        <f>_xlfn.RANK.EQ(inventory[[#This Row],[Total Cost]],inventory[Total Cost],0)</f>
        <v>1623</v>
      </c>
      <c r="H1672" s="8">
        <f>SUMIFS(inventory['# Units],inventory[Rank],"&lt;="&amp;inventory[[#This Row],['#]])</f>
        <v>44974</v>
      </c>
      <c r="I1672" s="9">
        <f>inventory[[#This Row],[c Units]]/MAX(inventory[c Units])</f>
        <v>0.54594673335113741</v>
      </c>
      <c r="J1672" s="10">
        <f>SUMIFS(inventory[Total Cost],inventory[Rank],"&lt;="&amp;inventory[[#This Row],['#]])</f>
        <v>2595259.6999999979</v>
      </c>
      <c r="K1672" s="9">
        <f>inventory[[#This Row],[c Cost]]/MAX(inventory[c Cost])</f>
        <v>0.98034004838730815</v>
      </c>
      <c r="L1672" s="11" t="str">
        <f>IF(inventory[[#This Row],[c Units %]]&lt;=$O$7,$N$7,IF(inventory[[#This Row],[c Units %]]&lt;=$O$8,$N$8,$N$9))</f>
        <v>C</v>
      </c>
    </row>
    <row r="1673" spans="2:12" x14ac:dyDescent="0.25">
      <c r="B1673" s="1">
        <v>1667</v>
      </c>
      <c r="C1673" t="s">
        <v>1667</v>
      </c>
      <c r="D1673" s="2">
        <v>3.5</v>
      </c>
      <c r="E1673" s="15">
        <v>13</v>
      </c>
      <c r="F1673" s="14">
        <f>inventory[[#This Row],[Unit Cost]]*inventory[[#This Row],['# Units]]</f>
        <v>45.5</v>
      </c>
      <c r="G1673" s="8">
        <f>_xlfn.RANK.EQ(inventory[[#This Row],[Total Cost]],inventory[Total Cost],0)</f>
        <v>1930</v>
      </c>
      <c r="H1673" s="8">
        <f>SUMIFS(inventory['# Units],inventory[Rank],"&lt;="&amp;inventory[[#This Row],['#]])</f>
        <v>44974</v>
      </c>
      <c r="I1673" s="9">
        <f>inventory[[#This Row],[c Units]]/MAX(inventory[c Units])</f>
        <v>0.54594673335113741</v>
      </c>
      <c r="J1673" s="10">
        <f>SUMIFS(inventory[Total Cost],inventory[Rank],"&lt;="&amp;inventory[[#This Row],['#]])</f>
        <v>2595259.6999999979</v>
      </c>
      <c r="K1673" s="9">
        <f>inventory[[#This Row],[c Cost]]/MAX(inventory[c Cost])</f>
        <v>0.98034004838730815</v>
      </c>
      <c r="L1673" s="11" t="str">
        <f>IF(inventory[[#This Row],[c Units %]]&lt;=$O$7,$N$7,IF(inventory[[#This Row],[c Units %]]&lt;=$O$8,$N$8,$N$9))</f>
        <v>C</v>
      </c>
    </row>
    <row r="1674" spans="2:12" x14ac:dyDescent="0.25">
      <c r="B1674" s="1">
        <v>1668</v>
      </c>
      <c r="C1674" t="s">
        <v>1668</v>
      </c>
      <c r="D1674" s="2">
        <v>4.0999999999999996</v>
      </c>
      <c r="E1674" s="15">
        <v>13</v>
      </c>
      <c r="F1674" s="14">
        <f>inventory[[#This Row],[Unit Cost]]*inventory[[#This Row],['# Units]]</f>
        <v>53.3</v>
      </c>
      <c r="G1674" s="8">
        <f>_xlfn.RANK.EQ(inventory[[#This Row],[Total Cost]],inventory[Total Cost],0)</f>
        <v>1786</v>
      </c>
      <c r="H1674" s="8">
        <f>SUMIFS(inventory['# Units],inventory[Rank],"&lt;="&amp;inventory[[#This Row],['#]])</f>
        <v>45093</v>
      </c>
      <c r="I1674" s="9">
        <f>inventory[[#This Row],[c Units]]/MAX(inventory[c Units])</f>
        <v>0.54739129379203189</v>
      </c>
      <c r="J1674" s="10">
        <f>SUMIFS(inventory[Total Cost],inventory[Rank],"&lt;="&amp;inventory[[#This Row],['#]])</f>
        <v>2595443.2999999984</v>
      </c>
      <c r="K1674" s="9">
        <f>inventory[[#This Row],[c Cost]]/MAX(inventory[c Cost])</f>
        <v>0.98040940192170956</v>
      </c>
      <c r="L1674" s="11" t="str">
        <f>IF(inventory[[#This Row],[c Units %]]&lt;=$O$7,$N$7,IF(inventory[[#This Row],[c Units %]]&lt;=$O$8,$N$8,$N$9))</f>
        <v>C</v>
      </c>
    </row>
    <row r="1675" spans="2:12" x14ac:dyDescent="0.25">
      <c r="B1675" s="1">
        <v>1669</v>
      </c>
      <c r="C1675" t="s">
        <v>1669</v>
      </c>
      <c r="D1675" s="2">
        <v>3.8</v>
      </c>
      <c r="E1675" s="15">
        <v>3</v>
      </c>
      <c r="F1675" s="14">
        <f>inventory[[#This Row],[Unit Cost]]*inventory[[#This Row],['# Units]]</f>
        <v>11.399999999999999</v>
      </c>
      <c r="G1675" s="8">
        <f>_xlfn.RANK.EQ(inventory[[#This Row],[Total Cost]],inventory[Total Cost],0)</f>
        <v>3210</v>
      </c>
      <c r="H1675" s="8">
        <f>SUMIFS(inventory['# Units],inventory[Rank],"&lt;="&amp;inventory[[#This Row],['#]])</f>
        <v>45093</v>
      </c>
      <c r="I1675" s="9">
        <f>inventory[[#This Row],[c Units]]/MAX(inventory[c Units])</f>
        <v>0.54739129379203189</v>
      </c>
      <c r="J1675" s="10">
        <f>SUMIFS(inventory[Total Cost],inventory[Rank],"&lt;="&amp;inventory[[#This Row],['#]])</f>
        <v>2595443.2999999984</v>
      </c>
      <c r="K1675" s="9">
        <f>inventory[[#This Row],[c Cost]]/MAX(inventory[c Cost])</f>
        <v>0.98040940192170956</v>
      </c>
      <c r="L1675" s="11" t="str">
        <f>IF(inventory[[#This Row],[c Units %]]&lt;=$O$7,$N$7,IF(inventory[[#This Row],[c Units %]]&lt;=$O$8,$N$8,$N$9))</f>
        <v>C</v>
      </c>
    </row>
    <row r="1676" spans="2:12" x14ac:dyDescent="0.25">
      <c r="B1676" s="1">
        <v>1670</v>
      </c>
      <c r="C1676" t="s">
        <v>1670</v>
      </c>
      <c r="D1676" s="2">
        <v>4</v>
      </c>
      <c r="E1676" s="15">
        <v>11</v>
      </c>
      <c r="F1676" s="14">
        <f>inventory[[#This Row],[Unit Cost]]*inventory[[#This Row],['# Units]]</f>
        <v>44</v>
      </c>
      <c r="G1676" s="8">
        <f>_xlfn.RANK.EQ(inventory[[#This Row],[Total Cost]],inventory[Total Cost],0)</f>
        <v>1957</v>
      </c>
      <c r="H1676" s="8">
        <f>SUMIFS(inventory['# Units],inventory[Rank],"&lt;="&amp;inventory[[#This Row],['#]])</f>
        <v>45093</v>
      </c>
      <c r="I1676" s="9">
        <f>inventory[[#This Row],[c Units]]/MAX(inventory[c Units])</f>
        <v>0.54739129379203189</v>
      </c>
      <c r="J1676" s="10">
        <f>SUMIFS(inventory[Total Cost],inventory[Rank],"&lt;="&amp;inventory[[#This Row],['#]])</f>
        <v>2595443.2999999984</v>
      </c>
      <c r="K1676" s="9">
        <f>inventory[[#This Row],[c Cost]]/MAX(inventory[c Cost])</f>
        <v>0.98040940192170956</v>
      </c>
      <c r="L1676" s="11" t="str">
        <f>IF(inventory[[#This Row],[c Units %]]&lt;=$O$7,$N$7,IF(inventory[[#This Row],[c Units %]]&lt;=$O$8,$N$8,$N$9))</f>
        <v>C</v>
      </c>
    </row>
    <row r="1677" spans="2:12" x14ac:dyDescent="0.25">
      <c r="B1677" s="1">
        <v>1671</v>
      </c>
      <c r="C1677" t="s">
        <v>1671</v>
      </c>
      <c r="D1677" s="2">
        <v>3.8</v>
      </c>
      <c r="E1677" s="15">
        <v>22</v>
      </c>
      <c r="F1677" s="14">
        <f>inventory[[#This Row],[Unit Cost]]*inventory[[#This Row],['# Units]]</f>
        <v>83.6</v>
      </c>
      <c r="G1677" s="8">
        <f>_xlfn.RANK.EQ(inventory[[#This Row],[Total Cost]],inventory[Total Cost],0)</f>
        <v>1462</v>
      </c>
      <c r="H1677" s="8">
        <f>SUMIFS(inventory['# Units],inventory[Rank],"&lt;="&amp;inventory[[#This Row],['#]])</f>
        <v>45102</v>
      </c>
      <c r="I1677" s="9">
        <f>inventory[[#This Row],[c Units]]/MAX(inventory[c Units])</f>
        <v>0.54750054626235156</v>
      </c>
      <c r="J1677" s="10">
        <f>SUMIFS(inventory[Total Cost],inventory[Rank],"&lt;="&amp;inventory[[#This Row],['#]])</f>
        <v>2595504.4999999986</v>
      </c>
      <c r="K1677" s="9">
        <f>inventory[[#This Row],[c Cost]]/MAX(inventory[c Cost])</f>
        <v>0.98043251976651002</v>
      </c>
      <c r="L1677" s="11" t="str">
        <f>IF(inventory[[#This Row],[c Units %]]&lt;=$O$7,$N$7,IF(inventory[[#This Row],[c Units %]]&lt;=$O$8,$N$8,$N$9))</f>
        <v>C</v>
      </c>
    </row>
    <row r="1678" spans="2:12" x14ac:dyDescent="0.25">
      <c r="B1678" s="1">
        <v>1672</v>
      </c>
      <c r="C1678" t="s">
        <v>1672</v>
      </c>
      <c r="D1678" s="2">
        <v>4.0999999999999996</v>
      </c>
      <c r="E1678" s="15">
        <v>10</v>
      </c>
      <c r="F1678" s="14">
        <f>inventory[[#This Row],[Unit Cost]]*inventory[[#This Row],['# Units]]</f>
        <v>41</v>
      </c>
      <c r="G1678" s="8">
        <f>_xlfn.RANK.EQ(inventory[[#This Row],[Total Cost]],inventory[Total Cost],0)</f>
        <v>2028</v>
      </c>
      <c r="H1678" s="8">
        <f>SUMIFS(inventory['# Units],inventory[Rank],"&lt;="&amp;inventory[[#This Row],['#]])</f>
        <v>45149</v>
      </c>
      <c r="I1678" s="9">
        <f>inventory[[#This Row],[c Units]]/MAX(inventory[c Units])</f>
        <v>0.54807108694068807</v>
      </c>
      <c r="J1678" s="10">
        <f>SUMIFS(inventory[Total Cost],inventory[Rank],"&lt;="&amp;inventory[[#This Row],['#]])</f>
        <v>2595565.5999999987</v>
      </c>
      <c r="K1678" s="9">
        <f>inventory[[#This Row],[c Cost]]/MAX(inventory[c Cost])</f>
        <v>0.98045559983705421</v>
      </c>
      <c r="L1678" s="11" t="str">
        <f>IF(inventory[[#This Row],[c Units %]]&lt;=$O$7,$N$7,IF(inventory[[#This Row],[c Units %]]&lt;=$O$8,$N$8,$N$9))</f>
        <v>C</v>
      </c>
    </row>
    <row r="1679" spans="2:12" x14ac:dyDescent="0.25">
      <c r="B1679" s="1">
        <v>1673</v>
      </c>
      <c r="C1679" t="s">
        <v>1673</v>
      </c>
      <c r="D1679" s="2">
        <v>4</v>
      </c>
      <c r="E1679" s="15">
        <v>23</v>
      </c>
      <c r="F1679" s="14">
        <f>inventory[[#This Row],[Unit Cost]]*inventory[[#This Row],['# Units]]</f>
        <v>92</v>
      </c>
      <c r="G1679" s="8">
        <f>_xlfn.RANK.EQ(inventory[[#This Row],[Total Cost]],inventory[Total Cost],0)</f>
        <v>1394</v>
      </c>
      <c r="H1679" s="8">
        <f>SUMIFS(inventory['# Units],inventory[Rank],"&lt;="&amp;inventory[[#This Row],['#]])</f>
        <v>45187</v>
      </c>
      <c r="I1679" s="9">
        <f>inventory[[#This Row],[c Units]]/MAX(inventory[c Units])</f>
        <v>0.54853237514870479</v>
      </c>
      <c r="J1679" s="10">
        <f>SUMIFS(inventory[Total Cost],inventory[Rank],"&lt;="&amp;inventory[[#This Row],['#]])</f>
        <v>2595687.1999999983</v>
      </c>
      <c r="K1679" s="9">
        <f>inventory[[#This Row],[c Cost]]/MAX(inventory[c Cost])</f>
        <v>0.98050153333260515</v>
      </c>
      <c r="L1679" s="11" t="str">
        <f>IF(inventory[[#This Row],[c Units %]]&lt;=$O$7,$N$7,IF(inventory[[#This Row],[c Units %]]&lt;=$O$8,$N$8,$N$9))</f>
        <v>C</v>
      </c>
    </row>
    <row r="1680" spans="2:12" x14ac:dyDescent="0.25">
      <c r="B1680" s="1">
        <v>1674</v>
      </c>
      <c r="C1680" t="s">
        <v>1674</v>
      </c>
      <c r="D1680" s="2">
        <v>3.5</v>
      </c>
      <c r="E1680" s="15">
        <v>7</v>
      </c>
      <c r="F1680" s="14">
        <f>inventory[[#This Row],[Unit Cost]]*inventory[[#This Row],['# Units]]</f>
        <v>24.5</v>
      </c>
      <c r="G1680" s="8">
        <f>_xlfn.RANK.EQ(inventory[[#This Row],[Total Cost]],inventory[Total Cost],0)</f>
        <v>2486</v>
      </c>
      <c r="H1680" s="8">
        <f>SUMIFS(inventory['# Units],inventory[Rank],"&lt;="&amp;inventory[[#This Row],['#]])</f>
        <v>45187</v>
      </c>
      <c r="I1680" s="9">
        <f>inventory[[#This Row],[c Units]]/MAX(inventory[c Units])</f>
        <v>0.54853237514870479</v>
      </c>
      <c r="J1680" s="10">
        <f>SUMIFS(inventory[Total Cost],inventory[Rank],"&lt;="&amp;inventory[[#This Row],['#]])</f>
        <v>2595687.1999999983</v>
      </c>
      <c r="K1680" s="9">
        <f>inventory[[#This Row],[c Cost]]/MAX(inventory[c Cost])</f>
        <v>0.98050153333260515</v>
      </c>
      <c r="L1680" s="11" t="str">
        <f>IF(inventory[[#This Row],[c Units %]]&lt;=$O$7,$N$7,IF(inventory[[#This Row],[c Units %]]&lt;=$O$8,$N$8,$N$9))</f>
        <v>C</v>
      </c>
    </row>
    <row r="1681" spans="2:12" x14ac:dyDescent="0.25">
      <c r="B1681" s="1">
        <v>1675</v>
      </c>
      <c r="C1681" t="s">
        <v>1675</v>
      </c>
      <c r="D1681" s="2">
        <v>3.9</v>
      </c>
      <c r="E1681" s="15">
        <v>8</v>
      </c>
      <c r="F1681" s="14">
        <f>inventory[[#This Row],[Unit Cost]]*inventory[[#This Row],['# Units]]</f>
        <v>31.2</v>
      </c>
      <c r="G1681" s="8">
        <f>_xlfn.RANK.EQ(inventory[[#This Row],[Total Cost]],inventory[Total Cost],0)</f>
        <v>2259</v>
      </c>
      <c r="H1681" s="8">
        <f>SUMIFS(inventory['# Units],inventory[Rank],"&lt;="&amp;inventory[[#This Row],['#]])</f>
        <v>45211</v>
      </c>
      <c r="I1681" s="9">
        <f>inventory[[#This Row],[c Units]]/MAX(inventory[c Units])</f>
        <v>0.54882371506955741</v>
      </c>
      <c r="J1681" s="10">
        <f>SUMIFS(inventory[Total Cost],inventory[Rank],"&lt;="&amp;inventory[[#This Row],['#]])</f>
        <v>2595808.799999998</v>
      </c>
      <c r="K1681" s="9">
        <f>inventory[[#This Row],[c Cost]]/MAX(inventory[c Cost])</f>
        <v>0.98054746682815608</v>
      </c>
      <c r="L1681" s="11" t="str">
        <f>IF(inventory[[#This Row],[c Units %]]&lt;=$O$7,$N$7,IF(inventory[[#This Row],[c Units %]]&lt;=$O$8,$N$8,$N$9))</f>
        <v>C</v>
      </c>
    </row>
    <row r="1682" spans="2:12" x14ac:dyDescent="0.25">
      <c r="B1682" s="1">
        <v>1676</v>
      </c>
      <c r="C1682" t="s">
        <v>1676</v>
      </c>
      <c r="D1682" s="2">
        <v>4</v>
      </c>
      <c r="E1682" s="15">
        <v>6</v>
      </c>
      <c r="F1682" s="14">
        <f>inventory[[#This Row],[Unit Cost]]*inventory[[#This Row],['# Units]]</f>
        <v>24</v>
      </c>
      <c r="G1682" s="8">
        <f>_xlfn.RANK.EQ(inventory[[#This Row],[Total Cost]],inventory[Total Cost],0)</f>
        <v>2494</v>
      </c>
      <c r="H1682" s="8">
        <f>SUMIFS(inventory['# Units],inventory[Rank],"&lt;="&amp;inventory[[#This Row],['#]])</f>
        <v>45211</v>
      </c>
      <c r="I1682" s="9">
        <f>inventory[[#This Row],[c Units]]/MAX(inventory[c Units])</f>
        <v>0.54882371506955741</v>
      </c>
      <c r="J1682" s="10">
        <f>SUMIFS(inventory[Total Cost],inventory[Rank],"&lt;="&amp;inventory[[#This Row],['#]])</f>
        <v>2595808.799999998</v>
      </c>
      <c r="K1682" s="9">
        <f>inventory[[#This Row],[c Cost]]/MAX(inventory[c Cost])</f>
        <v>0.98054746682815608</v>
      </c>
      <c r="L1682" s="11" t="str">
        <f>IF(inventory[[#This Row],[c Units %]]&lt;=$O$7,$N$7,IF(inventory[[#This Row],[c Units %]]&lt;=$O$8,$N$8,$N$9))</f>
        <v>C</v>
      </c>
    </row>
    <row r="1683" spans="2:12" x14ac:dyDescent="0.25">
      <c r="B1683" s="1">
        <v>1677</v>
      </c>
      <c r="C1683" t="s">
        <v>1677</v>
      </c>
      <c r="D1683" s="2">
        <v>3.7</v>
      </c>
      <c r="E1683" s="15">
        <v>8</v>
      </c>
      <c r="F1683" s="14">
        <f>inventory[[#This Row],[Unit Cost]]*inventory[[#This Row],['# Units]]</f>
        <v>29.6</v>
      </c>
      <c r="G1683" s="8">
        <f>_xlfn.RANK.EQ(inventory[[#This Row],[Total Cost]],inventory[Total Cost],0)</f>
        <v>2308</v>
      </c>
      <c r="H1683" s="8">
        <f>SUMIFS(inventory['# Units],inventory[Rank],"&lt;="&amp;inventory[[#This Row],['#]])</f>
        <v>45312</v>
      </c>
      <c r="I1683" s="9">
        <f>inventory[[#This Row],[c Units]]/MAX(inventory[c Units])</f>
        <v>0.5500497705698123</v>
      </c>
      <c r="J1683" s="10">
        <f>SUMIFS(inventory[Total Cost],inventory[Rank],"&lt;="&amp;inventory[[#This Row],['#]])</f>
        <v>2595869.399999998</v>
      </c>
      <c r="K1683" s="9">
        <f>inventory[[#This Row],[c Cost]]/MAX(inventory[c Cost])</f>
        <v>0.98057035802741932</v>
      </c>
      <c r="L1683" s="11" t="str">
        <f>IF(inventory[[#This Row],[c Units %]]&lt;=$O$7,$N$7,IF(inventory[[#This Row],[c Units %]]&lt;=$O$8,$N$8,$N$9))</f>
        <v>C</v>
      </c>
    </row>
    <row r="1684" spans="2:12" x14ac:dyDescent="0.25">
      <c r="B1684" s="1">
        <v>1678</v>
      </c>
      <c r="C1684" t="s">
        <v>1678</v>
      </c>
      <c r="D1684" s="2">
        <v>3.9</v>
      </c>
      <c r="E1684" s="15">
        <v>3</v>
      </c>
      <c r="F1684" s="14">
        <f>inventory[[#This Row],[Unit Cost]]*inventory[[#This Row],['# Units]]</f>
        <v>11.7</v>
      </c>
      <c r="G1684" s="8">
        <f>_xlfn.RANK.EQ(inventory[[#This Row],[Total Cost]],inventory[Total Cost],0)</f>
        <v>3200</v>
      </c>
      <c r="H1684" s="8">
        <f>SUMIFS(inventory['# Units],inventory[Rank],"&lt;="&amp;inventory[[#This Row],['#]])</f>
        <v>45323</v>
      </c>
      <c r="I1684" s="9">
        <f>inventory[[#This Row],[c Units]]/MAX(inventory[c Units])</f>
        <v>0.55018330136686977</v>
      </c>
      <c r="J1684" s="10">
        <f>SUMIFS(inventory[Total Cost],inventory[Rank],"&lt;="&amp;inventory[[#This Row],['#]])</f>
        <v>2595929.899999998</v>
      </c>
      <c r="K1684" s="9">
        <f>inventory[[#This Row],[c Cost]]/MAX(inventory[c Cost])</f>
        <v>0.98059321145242617</v>
      </c>
      <c r="L1684" s="11" t="str">
        <f>IF(inventory[[#This Row],[c Units %]]&lt;=$O$7,$N$7,IF(inventory[[#This Row],[c Units %]]&lt;=$O$8,$N$8,$N$9))</f>
        <v>C</v>
      </c>
    </row>
    <row r="1685" spans="2:12" x14ac:dyDescent="0.25">
      <c r="B1685" s="1">
        <v>1679</v>
      </c>
      <c r="C1685" t="s">
        <v>1679</v>
      </c>
      <c r="D1685" s="2">
        <v>3.1</v>
      </c>
      <c r="E1685" s="15">
        <v>31</v>
      </c>
      <c r="F1685" s="14">
        <f>inventory[[#This Row],[Unit Cost]]*inventory[[#This Row],['# Units]]</f>
        <v>96.100000000000009</v>
      </c>
      <c r="G1685" s="8">
        <f>_xlfn.RANK.EQ(inventory[[#This Row],[Total Cost]],inventory[Total Cost],0)</f>
        <v>1367</v>
      </c>
      <c r="H1685" s="8">
        <f>SUMIFS(inventory['# Units],inventory[Rank],"&lt;="&amp;inventory[[#This Row],['#]])</f>
        <v>45332</v>
      </c>
      <c r="I1685" s="9">
        <f>inventory[[#This Row],[c Units]]/MAX(inventory[c Units])</f>
        <v>0.55029255383718956</v>
      </c>
      <c r="J1685" s="10">
        <f>SUMIFS(inventory[Total Cost],inventory[Rank],"&lt;="&amp;inventory[[#This Row],['#]])</f>
        <v>2595990.1999999979</v>
      </c>
      <c r="K1685" s="9">
        <f>inventory[[#This Row],[c Cost]]/MAX(inventory[c Cost])</f>
        <v>0.98061598932892058</v>
      </c>
      <c r="L1685" s="11" t="str">
        <f>IF(inventory[[#This Row],[c Units %]]&lt;=$O$7,$N$7,IF(inventory[[#This Row],[c Units %]]&lt;=$O$8,$N$8,$N$9))</f>
        <v>C</v>
      </c>
    </row>
    <row r="1686" spans="2:12" x14ac:dyDescent="0.25">
      <c r="B1686" s="1">
        <v>1680</v>
      </c>
      <c r="C1686" t="s">
        <v>1680</v>
      </c>
      <c r="D1686" s="2">
        <v>3.2</v>
      </c>
      <c r="E1686" s="15">
        <v>14</v>
      </c>
      <c r="F1686" s="14">
        <f>inventory[[#This Row],[Unit Cost]]*inventory[[#This Row],['# Units]]</f>
        <v>44.800000000000004</v>
      </c>
      <c r="G1686" s="8">
        <f>_xlfn.RANK.EQ(inventory[[#This Row],[Total Cost]],inventory[Total Cost],0)</f>
        <v>1943</v>
      </c>
      <c r="H1686" s="8">
        <f>SUMIFS(inventory['# Units],inventory[Rank],"&lt;="&amp;inventory[[#This Row],['#]])</f>
        <v>45412</v>
      </c>
      <c r="I1686" s="9">
        <f>inventory[[#This Row],[c Units]]/MAX(inventory[c Units])</f>
        <v>0.55126368690669836</v>
      </c>
      <c r="J1686" s="10">
        <f>SUMIFS(inventory[Total Cost],inventory[Rank],"&lt;="&amp;inventory[[#This Row],['#]])</f>
        <v>2596170.1999999979</v>
      </c>
      <c r="K1686" s="9">
        <f>inventory[[#This Row],[c Cost]]/MAX(inventory[c Cost])</f>
        <v>0.98068398299009829</v>
      </c>
      <c r="L1686" s="11" t="str">
        <f>IF(inventory[[#This Row],[c Units %]]&lt;=$O$7,$N$7,IF(inventory[[#This Row],[c Units %]]&lt;=$O$8,$N$8,$N$9))</f>
        <v>C</v>
      </c>
    </row>
    <row r="1687" spans="2:12" x14ac:dyDescent="0.25">
      <c r="B1687" s="1">
        <v>1681</v>
      </c>
      <c r="C1687" t="s">
        <v>1681</v>
      </c>
      <c r="D1687" s="2">
        <v>2.9</v>
      </c>
      <c r="E1687" s="15">
        <v>34</v>
      </c>
      <c r="F1687" s="14">
        <f>inventory[[#This Row],[Unit Cost]]*inventory[[#This Row],['# Units]]</f>
        <v>98.6</v>
      </c>
      <c r="G1687" s="8">
        <f>_xlfn.RANK.EQ(inventory[[#This Row],[Total Cost]],inventory[Total Cost],0)</f>
        <v>1358</v>
      </c>
      <c r="H1687" s="8">
        <f>SUMIFS(inventory['# Units],inventory[Rank],"&lt;="&amp;inventory[[#This Row],['#]])</f>
        <v>45412</v>
      </c>
      <c r="I1687" s="9">
        <f>inventory[[#This Row],[c Units]]/MAX(inventory[c Units])</f>
        <v>0.55126368690669836</v>
      </c>
      <c r="J1687" s="10">
        <f>SUMIFS(inventory[Total Cost],inventory[Rank],"&lt;="&amp;inventory[[#This Row],['#]])</f>
        <v>2596170.1999999979</v>
      </c>
      <c r="K1687" s="9">
        <f>inventory[[#This Row],[c Cost]]/MAX(inventory[c Cost])</f>
        <v>0.98068398299009829</v>
      </c>
      <c r="L1687" s="11" t="str">
        <f>IF(inventory[[#This Row],[c Units %]]&lt;=$O$7,$N$7,IF(inventory[[#This Row],[c Units %]]&lt;=$O$8,$N$8,$N$9))</f>
        <v>C</v>
      </c>
    </row>
    <row r="1688" spans="2:12" x14ac:dyDescent="0.25">
      <c r="B1688" s="1">
        <v>1682</v>
      </c>
      <c r="C1688" t="s">
        <v>1682</v>
      </c>
      <c r="D1688" s="2">
        <v>3.1</v>
      </c>
      <c r="E1688" s="15">
        <v>21</v>
      </c>
      <c r="F1688" s="14">
        <f>inventory[[#This Row],[Unit Cost]]*inventory[[#This Row],['# Units]]</f>
        <v>65.100000000000009</v>
      </c>
      <c r="G1688" s="8">
        <f>_xlfn.RANK.EQ(inventory[[#This Row],[Total Cost]],inventory[Total Cost],0)</f>
        <v>1623</v>
      </c>
      <c r="H1688" s="8">
        <f>SUMIFS(inventory['# Units],inventory[Rank],"&lt;="&amp;inventory[[#This Row],['#]])</f>
        <v>45412</v>
      </c>
      <c r="I1688" s="9">
        <f>inventory[[#This Row],[c Units]]/MAX(inventory[c Units])</f>
        <v>0.55126368690669836</v>
      </c>
      <c r="J1688" s="10">
        <f>SUMIFS(inventory[Total Cost],inventory[Rank],"&lt;="&amp;inventory[[#This Row],['#]])</f>
        <v>2596170.1999999979</v>
      </c>
      <c r="K1688" s="9">
        <f>inventory[[#This Row],[c Cost]]/MAX(inventory[c Cost])</f>
        <v>0.98068398299009829</v>
      </c>
      <c r="L1688" s="11" t="str">
        <f>IF(inventory[[#This Row],[c Units %]]&lt;=$O$7,$N$7,IF(inventory[[#This Row],[c Units %]]&lt;=$O$8,$N$8,$N$9))</f>
        <v>C</v>
      </c>
    </row>
    <row r="1689" spans="2:12" x14ac:dyDescent="0.25">
      <c r="B1689" s="1">
        <v>1683</v>
      </c>
      <c r="C1689" t="s">
        <v>1683</v>
      </c>
      <c r="D1689" s="2">
        <v>3</v>
      </c>
      <c r="E1689" s="15">
        <v>24</v>
      </c>
      <c r="F1689" s="14">
        <f>inventory[[#This Row],[Unit Cost]]*inventory[[#This Row],['# Units]]</f>
        <v>72</v>
      </c>
      <c r="G1689" s="8">
        <f>_xlfn.RANK.EQ(inventory[[#This Row],[Total Cost]],inventory[Total Cost],0)</f>
        <v>1555</v>
      </c>
      <c r="H1689" s="8">
        <f>SUMIFS(inventory['# Units],inventory[Rank],"&lt;="&amp;inventory[[#This Row],['#]])</f>
        <v>45481</v>
      </c>
      <c r="I1689" s="9">
        <f>inventory[[#This Row],[c Units]]/MAX(inventory[c Units])</f>
        <v>0.5521012891791498</v>
      </c>
      <c r="J1689" s="10">
        <f>SUMIFS(inventory[Total Cost],inventory[Rank],"&lt;="&amp;inventory[[#This Row],['#]])</f>
        <v>2596289.7999999975</v>
      </c>
      <c r="K1689" s="9">
        <f>inventory[[#This Row],[c Cost]]/MAX(inventory[c Cost])</f>
        <v>0.98072916100052498</v>
      </c>
      <c r="L1689" s="11" t="str">
        <f>IF(inventory[[#This Row],[c Units %]]&lt;=$O$7,$N$7,IF(inventory[[#This Row],[c Units %]]&lt;=$O$8,$N$8,$N$9))</f>
        <v>C</v>
      </c>
    </row>
    <row r="1690" spans="2:12" x14ac:dyDescent="0.25">
      <c r="B1690" s="1">
        <v>1684</v>
      </c>
      <c r="C1690" t="s">
        <v>1684</v>
      </c>
      <c r="D1690" s="2">
        <v>3.2</v>
      </c>
      <c r="E1690" s="15">
        <v>18</v>
      </c>
      <c r="F1690" s="14">
        <f>inventory[[#This Row],[Unit Cost]]*inventory[[#This Row],['# Units]]</f>
        <v>57.6</v>
      </c>
      <c r="G1690" s="8">
        <f>_xlfn.RANK.EQ(inventory[[#This Row],[Total Cost]],inventory[Total Cost],0)</f>
        <v>1714</v>
      </c>
      <c r="H1690" s="8">
        <f>SUMIFS(inventory['# Units],inventory[Rank],"&lt;="&amp;inventory[[#This Row],['#]])</f>
        <v>45481</v>
      </c>
      <c r="I1690" s="9">
        <f>inventory[[#This Row],[c Units]]/MAX(inventory[c Units])</f>
        <v>0.5521012891791498</v>
      </c>
      <c r="J1690" s="10">
        <f>SUMIFS(inventory[Total Cost],inventory[Rank],"&lt;="&amp;inventory[[#This Row],['#]])</f>
        <v>2596289.7999999975</v>
      </c>
      <c r="K1690" s="9">
        <f>inventory[[#This Row],[c Cost]]/MAX(inventory[c Cost])</f>
        <v>0.98072916100052498</v>
      </c>
      <c r="L1690" s="11" t="str">
        <f>IF(inventory[[#This Row],[c Units %]]&lt;=$O$7,$N$7,IF(inventory[[#This Row],[c Units %]]&lt;=$O$8,$N$8,$N$9))</f>
        <v>C</v>
      </c>
    </row>
    <row r="1691" spans="2:12" x14ac:dyDescent="0.25">
      <c r="B1691" s="1">
        <v>1685</v>
      </c>
      <c r="C1691" t="s">
        <v>1685</v>
      </c>
      <c r="D1691" s="2">
        <v>3.2</v>
      </c>
      <c r="E1691" s="15">
        <v>18</v>
      </c>
      <c r="F1691" s="14">
        <f>inventory[[#This Row],[Unit Cost]]*inventory[[#This Row],['# Units]]</f>
        <v>57.6</v>
      </c>
      <c r="G1691" s="8">
        <f>_xlfn.RANK.EQ(inventory[[#This Row],[Total Cost]],inventory[Total Cost],0)</f>
        <v>1714</v>
      </c>
      <c r="H1691" s="8">
        <f>SUMIFS(inventory['# Units],inventory[Rank],"&lt;="&amp;inventory[[#This Row],['#]])</f>
        <v>45533</v>
      </c>
      <c r="I1691" s="9">
        <f>inventory[[#This Row],[c Units]]/MAX(inventory[c Units])</f>
        <v>0.55273252567433051</v>
      </c>
      <c r="J1691" s="10">
        <f>SUMIFS(inventory[Total Cost],inventory[Rank],"&lt;="&amp;inventory[[#This Row],['#]])</f>
        <v>2596409.3999999971</v>
      </c>
      <c r="K1691" s="9">
        <f>inventory[[#This Row],[c Cost]]/MAX(inventory[c Cost])</f>
        <v>0.98077433901095179</v>
      </c>
      <c r="L1691" s="11" t="str">
        <f>IF(inventory[[#This Row],[c Units %]]&lt;=$O$7,$N$7,IF(inventory[[#This Row],[c Units %]]&lt;=$O$8,$N$8,$N$9))</f>
        <v>C</v>
      </c>
    </row>
    <row r="1692" spans="2:12" x14ac:dyDescent="0.25">
      <c r="B1692" s="1">
        <v>1686</v>
      </c>
      <c r="C1692" t="s">
        <v>1686</v>
      </c>
      <c r="D1692" s="2">
        <v>3.8</v>
      </c>
      <c r="E1692" s="15">
        <v>45</v>
      </c>
      <c r="F1692" s="14">
        <f>inventory[[#This Row],[Unit Cost]]*inventory[[#This Row],['# Units]]</f>
        <v>171</v>
      </c>
      <c r="G1692" s="8">
        <f>_xlfn.RANK.EQ(inventory[[#This Row],[Total Cost]],inventory[Total Cost],0)</f>
        <v>1087</v>
      </c>
      <c r="H1692" s="8">
        <f>SUMIFS(inventory['# Units],inventory[Rank],"&lt;="&amp;inventory[[#This Row],['#]])</f>
        <v>45533</v>
      </c>
      <c r="I1692" s="9">
        <f>inventory[[#This Row],[c Units]]/MAX(inventory[c Units])</f>
        <v>0.55273252567433051</v>
      </c>
      <c r="J1692" s="10">
        <f>SUMIFS(inventory[Total Cost],inventory[Rank],"&lt;="&amp;inventory[[#This Row],['#]])</f>
        <v>2596409.3999999971</v>
      </c>
      <c r="K1692" s="9">
        <f>inventory[[#This Row],[c Cost]]/MAX(inventory[c Cost])</f>
        <v>0.98077433901095179</v>
      </c>
      <c r="L1692" s="11" t="str">
        <f>IF(inventory[[#This Row],[c Units %]]&lt;=$O$7,$N$7,IF(inventory[[#This Row],[c Units %]]&lt;=$O$8,$N$8,$N$9))</f>
        <v>C</v>
      </c>
    </row>
    <row r="1693" spans="2:12" x14ac:dyDescent="0.25">
      <c r="B1693" s="1">
        <v>1687</v>
      </c>
      <c r="C1693" t="s">
        <v>1687</v>
      </c>
      <c r="D1693" s="2">
        <v>3.9</v>
      </c>
      <c r="E1693" s="15">
        <v>61</v>
      </c>
      <c r="F1693" s="14">
        <f>inventory[[#This Row],[Unit Cost]]*inventory[[#This Row],['# Units]]</f>
        <v>237.9</v>
      </c>
      <c r="G1693" s="8">
        <f>_xlfn.RANK.EQ(inventory[[#This Row],[Total Cost]],inventory[Total Cost],0)</f>
        <v>959</v>
      </c>
      <c r="H1693" s="8">
        <f>SUMIFS(inventory['# Units],inventory[Rank],"&lt;="&amp;inventory[[#This Row],['#]])</f>
        <v>45626</v>
      </c>
      <c r="I1693" s="9">
        <f>inventory[[#This Row],[c Units]]/MAX(inventory[c Units])</f>
        <v>0.55386146786763457</v>
      </c>
      <c r="J1693" s="10">
        <f>SUMIFS(inventory[Total Cost],inventory[Rank],"&lt;="&amp;inventory[[#This Row],['#]])</f>
        <v>2596706.3999999966</v>
      </c>
      <c r="K1693" s="9">
        <f>inventory[[#This Row],[c Cost]]/MAX(inventory[c Cost])</f>
        <v>0.98088652855189462</v>
      </c>
      <c r="L1693" s="11" t="str">
        <f>IF(inventory[[#This Row],[c Units %]]&lt;=$O$7,$N$7,IF(inventory[[#This Row],[c Units %]]&lt;=$O$8,$N$8,$N$9))</f>
        <v>C</v>
      </c>
    </row>
    <row r="1694" spans="2:12" x14ac:dyDescent="0.25">
      <c r="B1694" s="1">
        <v>1688</v>
      </c>
      <c r="C1694" t="s">
        <v>1688</v>
      </c>
      <c r="D1694" s="2">
        <v>3.6</v>
      </c>
      <c r="E1694" s="15">
        <v>14</v>
      </c>
      <c r="F1694" s="14">
        <f>inventory[[#This Row],[Unit Cost]]*inventory[[#This Row],['# Units]]</f>
        <v>50.4</v>
      </c>
      <c r="G1694" s="8">
        <f>_xlfn.RANK.EQ(inventory[[#This Row],[Total Cost]],inventory[Total Cost],0)</f>
        <v>1842</v>
      </c>
      <c r="H1694" s="8">
        <f>SUMIFS(inventory['# Units],inventory[Rank],"&lt;="&amp;inventory[[#This Row],['#]])</f>
        <v>45626</v>
      </c>
      <c r="I1694" s="9">
        <f>inventory[[#This Row],[c Units]]/MAX(inventory[c Units])</f>
        <v>0.55386146786763457</v>
      </c>
      <c r="J1694" s="10">
        <f>SUMIFS(inventory[Total Cost],inventory[Rank],"&lt;="&amp;inventory[[#This Row],['#]])</f>
        <v>2596706.3999999966</v>
      </c>
      <c r="K1694" s="9">
        <f>inventory[[#This Row],[c Cost]]/MAX(inventory[c Cost])</f>
        <v>0.98088652855189462</v>
      </c>
      <c r="L1694" s="11" t="str">
        <f>IF(inventory[[#This Row],[c Units %]]&lt;=$O$7,$N$7,IF(inventory[[#This Row],[c Units %]]&lt;=$O$8,$N$8,$N$9))</f>
        <v>C</v>
      </c>
    </row>
    <row r="1695" spans="2:12" x14ac:dyDescent="0.25">
      <c r="B1695" s="1">
        <v>1689</v>
      </c>
      <c r="C1695" t="s">
        <v>1689</v>
      </c>
      <c r="D1695" s="2">
        <v>4.0999999999999996</v>
      </c>
      <c r="E1695" s="15">
        <v>2</v>
      </c>
      <c r="F1695" s="14">
        <f>inventory[[#This Row],[Unit Cost]]*inventory[[#This Row],['# Units]]</f>
        <v>8.1999999999999993</v>
      </c>
      <c r="G1695" s="8">
        <f>_xlfn.RANK.EQ(inventory[[#This Row],[Total Cost]],inventory[Total Cost],0)</f>
        <v>3462</v>
      </c>
      <c r="H1695" s="8">
        <f>SUMIFS(inventory['# Units],inventory[Rank],"&lt;="&amp;inventory[[#This Row],['#]])</f>
        <v>45626</v>
      </c>
      <c r="I1695" s="9">
        <f>inventory[[#This Row],[c Units]]/MAX(inventory[c Units])</f>
        <v>0.55386146786763457</v>
      </c>
      <c r="J1695" s="10">
        <f>SUMIFS(inventory[Total Cost],inventory[Rank],"&lt;="&amp;inventory[[#This Row],['#]])</f>
        <v>2596706.3999999966</v>
      </c>
      <c r="K1695" s="9">
        <f>inventory[[#This Row],[c Cost]]/MAX(inventory[c Cost])</f>
        <v>0.98088652855189462</v>
      </c>
      <c r="L1695" s="11" t="str">
        <f>IF(inventory[[#This Row],[c Units %]]&lt;=$O$7,$N$7,IF(inventory[[#This Row],[c Units %]]&lt;=$O$8,$N$8,$N$9))</f>
        <v>C</v>
      </c>
    </row>
    <row r="1696" spans="2:12" x14ac:dyDescent="0.25">
      <c r="B1696" s="1">
        <v>1690</v>
      </c>
      <c r="C1696" t="s">
        <v>1690</v>
      </c>
      <c r="D1696" s="2">
        <v>3.8</v>
      </c>
      <c r="E1696" s="15">
        <v>56</v>
      </c>
      <c r="F1696" s="14">
        <f>inventory[[#This Row],[Unit Cost]]*inventory[[#This Row],['# Units]]</f>
        <v>212.79999999999998</v>
      </c>
      <c r="G1696" s="8">
        <f>_xlfn.RANK.EQ(inventory[[#This Row],[Total Cost]],inventory[Total Cost],0)</f>
        <v>1009</v>
      </c>
      <c r="H1696" s="8">
        <f>SUMIFS(inventory['# Units],inventory[Rank],"&lt;="&amp;inventory[[#This Row],['#]])</f>
        <v>45626</v>
      </c>
      <c r="I1696" s="9">
        <f>inventory[[#This Row],[c Units]]/MAX(inventory[c Units])</f>
        <v>0.55386146786763457</v>
      </c>
      <c r="J1696" s="10">
        <f>SUMIFS(inventory[Total Cost],inventory[Rank],"&lt;="&amp;inventory[[#This Row],['#]])</f>
        <v>2596706.3999999966</v>
      </c>
      <c r="K1696" s="9">
        <f>inventory[[#This Row],[c Cost]]/MAX(inventory[c Cost])</f>
        <v>0.98088652855189462</v>
      </c>
      <c r="L1696" s="11" t="str">
        <f>IF(inventory[[#This Row],[c Units %]]&lt;=$O$7,$N$7,IF(inventory[[#This Row],[c Units %]]&lt;=$O$8,$N$8,$N$9))</f>
        <v>C</v>
      </c>
    </row>
    <row r="1697" spans="2:12" x14ac:dyDescent="0.25">
      <c r="B1697" s="1">
        <v>1691</v>
      </c>
      <c r="C1697" t="s">
        <v>1691</v>
      </c>
      <c r="D1697" s="2">
        <v>3.1</v>
      </c>
      <c r="E1697" s="15">
        <v>11</v>
      </c>
      <c r="F1697" s="14">
        <f>inventory[[#This Row],[Unit Cost]]*inventory[[#This Row],['# Units]]</f>
        <v>34.1</v>
      </c>
      <c r="G1697" s="8">
        <f>_xlfn.RANK.EQ(inventory[[#This Row],[Total Cost]],inventory[Total Cost],0)</f>
        <v>2183</v>
      </c>
      <c r="H1697" s="8">
        <f>SUMIFS(inventory['# Units],inventory[Rank],"&lt;="&amp;inventory[[#This Row],['#]])</f>
        <v>45626</v>
      </c>
      <c r="I1697" s="9">
        <f>inventory[[#This Row],[c Units]]/MAX(inventory[c Units])</f>
        <v>0.55386146786763457</v>
      </c>
      <c r="J1697" s="10">
        <f>SUMIFS(inventory[Total Cost],inventory[Rank],"&lt;="&amp;inventory[[#This Row],['#]])</f>
        <v>2596706.3999999966</v>
      </c>
      <c r="K1697" s="9">
        <f>inventory[[#This Row],[c Cost]]/MAX(inventory[c Cost])</f>
        <v>0.98088652855189462</v>
      </c>
      <c r="L1697" s="11" t="str">
        <f>IF(inventory[[#This Row],[c Units %]]&lt;=$O$7,$N$7,IF(inventory[[#This Row],[c Units %]]&lt;=$O$8,$N$8,$N$9))</f>
        <v>C</v>
      </c>
    </row>
    <row r="1698" spans="2:12" x14ac:dyDescent="0.25">
      <c r="B1698" s="1">
        <v>1692</v>
      </c>
      <c r="C1698" t="s">
        <v>1692</v>
      </c>
      <c r="D1698" s="2">
        <v>3.7</v>
      </c>
      <c r="E1698" s="15">
        <v>44</v>
      </c>
      <c r="F1698" s="14">
        <f>inventory[[#This Row],[Unit Cost]]*inventory[[#This Row],['# Units]]</f>
        <v>162.80000000000001</v>
      </c>
      <c r="G1698" s="8">
        <f>_xlfn.RANK.EQ(inventory[[#This Row],[Total Cost]],inventory[Total Cost],0)</f>
        <v>1106</v>
      </c>
      <c r="H1698" s="8">
        <f>SUMIFS(inventory['# Units],inventory[Rank],"&lt;="&amp;inventory[[#This Row],['#]])</f>
        <v>45677</v>
      </c>
      <c r="I1698" s="9">
        <f>inventory[[#This Row],[c Units]]/MAX(inventory[c Units])</f>
        <v>0.55448056519944644</v>
      </c>
      <c r="J1698" s="10">
        <f>SUMIFS(inventory[Total Cost],inventory[Rank],"&lt;="&amp;inventory[[#This Row],['#]])</f>
        <v>2596884.5999999964</v>
      </c>
      <c r="K1698" s="9">
        <f>inventory[[#This Row],[c Cost]]/MAX(inventory[c Cost])</f>
        <v>0.98095384227646043</v>
      </c>
      <c r="L1698" s="11" t="str">
        <f>IF(inventory[[#This Row],[c Units %]]&lt;=$O$7,$N$7,IF(inventory[[#This Row],[c Units %]]&lt;=$O$8,$N$8,$N$9))</f>
        <v>C</v>
      </c>
    </row>
    <row r="1699" spans="2:12" x14ac:dyDescent="0.25">
      <c r="B1699" s="1">
        <v>1693</v>
      </c>
      <c r="C1699" t="s">
        <v>1693</v>
      </c>
      <c r="D1699" s="2">
        <v>3.9</v>
      </c>
      <c r="E1699" s="15">
        <v>6</v>
      </c>
      <c r="F1699" s="14">
        <f>inventory[[#This Row],[Unit Cost]]*inventory[[#This Row],['# Units]]</f>
        <v>23.4</v>
      </c>
      <c r="G1699" s="8">
        <f>_xlfn.RANK.EQ(inventory[[#This Row],[Total Cost]],inventory[Total Cost],0)</f>
        <v>2540</v>
      </c>
      <c r="H1699" s="8">
        <f>SUMIFS(inventory['# Units],inventory[Rank],"&lt;="&amp;inventory[[#This Row],['#]])</f>
        <v>45677</v>
      </c>
      <c r="I1699" s="9">
        <f>inventory[[#This Row],[c Units]]/MAX(inventory[c Units])</f>
        <v>0.55448056519944644</v>
      </c>
      <c r="J1699" s="10">
        <f>SUMIFS(inventory[Total Cost],inventory[Rank],"&lt;="&amp;inventory[[#This Row],['#]])</f>
        <v>2596884.5999999964</v>
      </c>
      <c r="K1699" s="9">
        <f>inventory[[#This Row],[c Cost]]/MAX(inventory[c Cost])</f>
        <v>0.98095384227646043</v>
      </c>
      <c r="L1699" s="11" t="str">
        <f>IF(inventory[[#This Row],[c Units %]]&lt;=$O$7,$N$7,IF(inventory[[#This Row],[c Units %]]&lt;=$O$8,$N$8,$N$9))</f>
        <v>C</v>
      </c>
    </row>
    <row r="1700" spans="2:12" x14ac:dyDescent="0.25">
      <c r="B1700" s="1">
        <v>1694</v>
      </c>
      <c r="C1700" t="s">
        <v>1694</v>
      </c>
      <c r="D1700" s="2">
        <v>3.5</v>
      </c>
      <c r="E1700" s="15">
        <v>20</v>
      </c>
      <c r="F1700" s="14">
        <f>inventory[[#This Row],[Unit Cost]]*inventory[[#This Row],['# Units]]</f>
        <v>70</v>
      </c>
      <c r="G1700" s="8">
        <f>_xlfn.RANK.EQ(inventory[[#This Row],[Total Cost]],inventory[Total Cost],0)</f>
        <v>1580</v>
      </c>
      <c r="H1700" s="8">
        <f>SUMIFS(inventory['# Units],inventory[Rank],"&lt;="&amp;inventory[[#This Row],['#]])</f>
        <v>45677</v>
      </c>
      <c r="I1700" s="9">
        <f>inventory[[#This Row],[c Units]]/MAX(inventory[c Units])</f>
        <v>0.55448056519944644</v>
      </c>
      <c r="J1700" s="10">
        <f>SUMIFS(inventory[Total Cost],inventory[Rank],"&lt;="&amp;inventory[[#This Row],['#]])</f>
        <v>2596884.5999999964</v>
      </c>
      <c r="K1700" s="9">
        <f>inventory[[#This Row],[c Cost]]/MAX(inventory[c Cost])</f>
        <v>0.98095384227646043</v>
      </c>
      <c r="L1700" s="11" t="str">
        <f>IF(inventory[[#This Row],[c Units %]]&lt;=$O$7,$N$7,IF(inventory[[#This Row],[c Units %]]&lt;=$O$8,$N$8,$N$9))</f>
        <v>C</v>
      </c>
    </row>
    <row r="1701" spans="2:12" x14ac:dyDescent="0.25">
      <c r="B1701" s="1">
        <v>1695</v>
      </c>
      <c r="C1701" t="s">
        <v>1695</v>
      </c>
      <c r="D1701" s="2">
        <v>4.0999999999999996</v>
      </c>
      <c r="E1701" s="15">
        <v>24</v>
      </c>
      <c r="F1701" s="14">
        <f>inventory[[#This Row],[Unit Cost]]*inventory[[#This Row],['# Units]]</f>
        <v>98.399999999999991</v>
      </c>
      <c r="G1701" s="8">
        <f>_xlfn.RANK.EQ(inventory[[#This Row],[Total Cost]],inventory[Total Cost],0)</f>
        <v>1359</v>
      </c>
      <c r="H1701" s="8">
        <f>SUMIFS(inventory['# Units],inventory[Rank],"&lt;="&amp;inventory[[#This Row],['#]])</f>
        <v>45767</v>
      </c>
      <c r="I1701" s="9">
        <f>inventory[[#This Row],[c Units]]/MAX(inventory[c Units])</f>
        <v>0.55557308990264387</v>
      </c>
      <c r="J1701" s="10">
        <f>SUMIFS(inventory[Total Cost],inventory[Rank],"&lt;="&amp;inventory[[#This Row],['#]])</f>
        <v>2597062.1999999969</v>
      </c>
      <c r="K1701" s="9">
        <f>inventory[[#This Row],[c Cost]]/MAX(inventory[c Cost])</f>
        <v>0.98102092935548924</v>
      </c>
      <c r="L1701" s="11" t="str">
        <f>IF(inventory[[#This Row],[c Units %]]&lt;=$O$7,$N$7,IF(inventory[[#This Row],[c Units %]]&lt;=$O$8,$N$8,$N$9))</f>
        <v>C</v>
      </c>
    </row>
    <row r="1702" spans="2:12" x14ac:dyDescent="0.25">
      <c r="B1702" s="1">
        <v>1696</v>
      </c>
      <c r="C1702" t="s">
        <v>1696</v>
      </c>
      <c r="D1702" s="2">
        <v>3.7</v>
      </c>
      <c r="E1702" s="15">
        <v>2</v>
      </c>
      <c r="F1702" s="14">
        <f>inventory[[#This Row],[Unit Cost]]*inventory[[#This Row],['# Units]]</f>
        <v>7.4</v>
      </c>
      <c r="G1702" s="8">
        <f>_xlfn.RANK.EQ(inventory[[#This Row],[Total Cost]],inventory[Total Cost],0)</f>
        <v>3535</v>
      </c>
      <c r="H1702" s="8">
        <f>SUMIFS(inventory['# Units],inventory[Rank],"&lt;="&amp;inventory[[#This Row],['#]])</f>
        <v>45767</v>
      </c>
      <c r="I1702" s="9">
        <f>inventory[[#This Row],[c Units]]/MAX(inventory[c Units])</f>
        <v>0.55557308990264387</v>
      </c>
      <c r="J1702" s="10">
        <f>SUMIFS(inventory[Total Cost],inventory[Rank],"&lt;="&amp;inventory[[#This Row],['#]])</f>
        <v>2597062.1999999969</v>
      </c>
      <c r="K1702" s="9">
        <f>inventory[[#This Row],[c Cost]]/MAX(inventory[c Cost])</f>
        <v>0.98102092935548924</v>
      </c>
      <c r="L1702" s="11" t="str">
        <f>IF(inventory[[#This Row],[c Units %]]&lt;=$O$7,$N$7,IF(inventory[[#This Row],[c Units %]]&lt;=$O$8,$N$8,$N$9))</f>
        <v>C</v>
      </c>
    </row>
    <row r="1703" spans="2:12" x14ac:dyDescent="0.25">
      <c r="B1703" s="1">
        <v>1697</v>
      </c>
      <c r="C1703" t="s">
        <v>1697</v>
      </c>
      <c r="D1703" s="2">
        <v>2.9</v>
      </c>
      <c r="E1703" s="15">
        <v>11</v>
      </c>
      <c r="F1703" s="14">
        <f>inventory[[#This Row],[Unit Cost]]*inventory[[#This Row],['# Units]]</f>
        <v>31.9</v>
      </c>
      <c r="G1703" s="8">
        <f>_xlfn.RANK.EQ(inventory[[#This Row],[Total Cost]],inventory[Total Cost],0)</f>
        <v>2247</v>
      </c>
      <c r="H1703" s="8">
        <f>SUMIFS(inventory['# Units],inventory[Rank],"&lt;="&amp;inventory[[#This Row],['#]])</f>
        <v>45767</v>
      </c>
      <c r="I1703" s="9">
        <f>inventory[[#This Row],[c Units]]/MAX(inventory[c Units])</f>
        <v>0.55557308990264387</v>
      </c>
      <c r="J1703" s="10">
        <f>SUMIFS(inventory[Total Cost],inventory[Rank],"&lt;="&amp;inventory[[#This Row],['#]])</f>
        <v>2597062.1999999969</v>
      </c>
      <c r="K1703" s="9">
        <f>inventory[[#This Row],[c Cost]]/MAX(inventory[c Cost])</f>
        <v>0.98102092935548924</v>
      </c>
      <c r="L1703" s="11" t="str">
        <f>IF(inventory[[#This Row],[c Units %]]&lt;=$O$7,$N$7,IF(inventory[[#This Row],[c Units %]]&lt;=$O$8,$N$8,$N$9))</f>
        <v>C</v>
      </c>
    </row>
    <row r="1704" spans="2:12" x14ac:dyDescent="0.25">
      <c r="B1704" s="1">
        <v>1698</v>
      </c>
      <c r="C1704" t="s">
        <v>1698</v>
      </c>
      <c r="D1704" s="2">
        <v>3.1</v>
      </c>
      <c r="E1704" s="15">
        <v>11</v>
      </c>
      <c r="F1704" s="14">
        <f>inventory[[#This Row],[Unit Cost]]*inventory[[#This Row],['# Units]]</f>
        <v>34.1</v>
      </c>
      <c r="G1704" s="8">
        <f>_xlfn.RANK.EQ(inventory[[#This Row],[Total Cost]],inventory[Total Cost],0)</f>
        <v>2183</v>
      </c>
      <c r="H1704" s="8">
        <f>SUMIFS(inventory['# Units],inventory[Rank],"&lt;="&amp;inventory[[#This Row],['#]])</f>
        <v>45836</v>
      </c>
      <c r="I1704" s="9">
        <f>inventory[[#This Row],[c Units]]/MAX(inventory[c Units])</f>
        <v>0.55641069217509531</v>
      </c>
      <c r="J1704" s="10">
        <f>SUMIFS(inventory[Total Cost],inventory[Rank],"&lt;="&amp;inventory[[#This Row],['#]])</f>
        <v>2597180.1999999969</v>
      </c>
      <c r="K1704" s="9">
        <f>inventory[[#This Row],[c Cost]]/MAX(inventory[c Cost])</f>
        <v>0.98106550297781669</v>
      </c>
      <c r="L1704" s="11" t="str">
        <f>IF(inventory[[#This Row],[c Units %]]&lt;=$O$7,$N$7,IF(inventory[[#This Row],[c Units %]]&lt;=$O$8,$N$8,$N$9))</f>
        <v>C</v>
      </c>
    </row>
    <row r="1705" spans="2:12" x14ac:dyDescent="0.25">
      <c r="B1705" s="1">
        <v>1699</v>
      </c>
      <c r="C1705" t="s">
        <v>1699</v>
      </c>
      <c r="D1705" s="2">
        <v>3.1</v>
      </c>
      <c r="E1705" s="15">
        <v>7</v>
      </c>
      <c r="F1705" s="14">
        <f>inventory[[#This Row],[Unit Cost]]*inventory[[#This Row],['# Units]]</f>
        <v>21.7</v>
      </c>
      <c r="G1705" s="8">
        <f>_xlfn.RANK.EQ(inventory[[#This Row],[Total Cost]],inventory[Total Cost],0)</f>
        <v>2608</v>
      </c>
      <c r="H1705" s="8">
        <f>SUMIFS(inventory['# Units],inventory[Rank],"&lt;="&amp;inventory[[#This Row],['#]])</f>
        <v>45836</v>
      </c>
      <c r="I1705" s="9">
        <f>inventory[[#This Row],[c Units]]/MAX(inventory[c Units])</f>
        <v>0.55641069217509531</v>
      </c>
      <c r="J1705" s="10">
        <f>SUMIFS(inventory[Total Cost],inventory[Rank],"&lt;="&amp;inventory[[#This Row],['#]])</f>
        <v>2597180.1999999969</v>
      </c>
      <c r="K1705" s="9">
        <f>inventory[[#This Row],[c Cost]]/MAX(inventory[c Cost])</f>
        <v>0.98106550297781669</v>
      </c>
      <c r="L1705" s="11" t="str">
        <f>IF(inventory[[#This Row],[c Units %]]&lt;=$O$7,$N$7,IF(inventory[[#This Row],[c Units %]]&lt;=$O$8,$N$8,$N$9))</f>
        <v>C</v>
      </c>
    </row>
    <row r="1706" spans="2:12" x14ac:dyDescent="0.25">
      <c r="B1706" s="1">
        <v>1700</v>
      </c>
      <c r="C1706" t="s">
        <v>1700</v>
      </c>
      <c r="D1706" s="2">
        <v>3.5</v>
      </c>
      <c r="E1706" s="15">
        <v>8</v>
      </c>
      <c r="F1706" s="14">
        <f>inventory[[#This Row],[Unit Cost]]*inventory[[#This Row],['# Units]]</f>
        <v>28</v>
      </c>
      <c r="G1706" s="8">
        <f>_xlfn.RANK.EQ(inventory[[#This Row],[Total Cost]],inventory[Total Cost],0)</f>
        <v>2357</v>
      </c>
      <c r="H1706" s="8">
        <f>SUMIFS(inventory['# Units],inventory[Rank],"&lt;="&amp;inventory[[#This Row],['#]])</f>
        <v>45874</v>
      </c>
      <c r="I1706" s="9">
        <f>inventory[[#This Row],[c Units]]/MAX(inventory[c Units])</f>
        <v>0.55687198038311203</v>
      </c>
      <c r="J1706" s="10">
        <f>SUMIFS(inventory[Total Cost],inventory[Rank],"&lt;="&amp;inventory[[#This Row],['#]])</f>
        <v>2597356.5999999964</v>
      </c>
      <c r="K1706" s="9">
        <f>inventory[[#This Row],[c Cost]]/MAX(inventory[c Cost])</f>
        <v>0.9811321367657706</v>
      </c>
      <c r="L1706" s="11" t="str">
        <f>IF(inventory[[#This Row],[c Units %]]&lt;=$O$7,$N$7,IF(inventory[[#This Row],[c Units %]]&lt;=$O$8,$N$8,$N$9))</f>
        <v>C</v>
      </c>
    </row>
    <row r="1707" spans="2:12" x14ac:dyDescent="0.25">
      <c r="B1707" s="1">
        <v>1701</v>
      </c>
      <c r="C1707" t="s">
        <v>1701</v>
      </c>
      <c r="D1707" s="2">
        <v>3.5</v>
      </c>
      <c r="E1707" s="15">
        <v>25</v>
      </c>
      <c r="F1707" s="14">
        <f>inventory[[#This Row],[Unit Cost]]*inventory[[#This Row],['# Units]]</f>
        <v>87.5</v>
      </c>
      <c r="G1707" s="8">
        <f>_xlfn.RANK.EQ(inventory[[#This Row],[Total Cost]],inventory[Total Cost],0)</f>
        <v>1426</v>
      </c>
      <c r="H1707" s="8">
        <f>SUMIFS(inventory['# Units],inventory[Rank],"&lt;="&amp;inventory[[#This Row],['#]])</f>
        <v>45874</v>
      </c>
      <c r="I1707" s="9">
        <f>inventory[[#This Row],[c Units]]/MAX(inventory[c Units])</f>
        <v>0.55687198038311203</v>
      </c>
      <c r="J1707" s="10">
        <f>SUMIFS(inventory[Total Cost],inventory[Rank],"&lt;="&amp;inventory[[#This Row],['#]])</f>
        <v>2597356.5999999964</v>
      </c>
      <c r="K1707" s="9">
        <f>inventory[[#This Row],[c Cost]]/MAX(inventory[c Cost])</f>
        <v>0.9811321367657706</v>
      </c>
      <c r="L1707" s="11" t="str">
        <f>IF(inventory[[#This Row],[c Units %]]&lt;=$O$7,$N$7,IF(inventory[[#This Row],[c Units %]]&lt;=$O$8,$N$8,$N$9))</f>
        <v>C</v>
      </c>
    </row>
    <row r="1708" spans="2:12" x14ac:dyDescent="0.25">
      <c r="B1708" s="1">
        <v>1702</v>
      </c>
      <c r="C1708" t="s">
        <v>1702</v>
      </c>
      <c r="D1708" s="2">
        <v>3</v>
      </c>
      <c r="E1708" s="15">
        <v>26</v>
      </c>
      <c r="F1708" s="14">
        <f>inventory[[#This Row],[Unit Cost]]*inventory[[#This Row],['# Units]]</f>
        <v>78</v>
      </c>
      <c r="G1708" s="8">
        <f>_xlfn.RANK.EQ(inventory[[#This Row],[Total Cost]],inventory[Total Cost],0)</f>
        <v>1500</v>
      </c>
      <c r="H1708" s="8">
        <f>SUMIFS(inventory['# Units],inventory[Rank],"&lt;="&amp;inventory[[#This Row],['#]])</f>
        <v>45874</v>
      </c>
      <c r="I1708" s="9">
        <f>inventory[[#This Row],[c Units]]/MAX(inventory[c Units])</f>
        <v>0.55687198038311203</v>
      </c>
      <c r="J1708" s="10">
        <f>SUMIFS(inventory[Total Cost],inventory[Rank],"&lt;="&amp;inventory[[#This Row],['#]])</f>
        <v>2597356.5999999964</v>
      </c>
      <c r="K1708" s="9">
        <f>inventory[[#This Row],[c Cost]]/MAX(inventory[c Cost])</f>
        <v>0.9811321367657706</v>
      </c>
      <c r="L1708" s="11" t="str">
        <f>IF(inventory[[#This Row],[c Units %]]&lt;=$O$7,$N$7,IF(inventory[[#This Row],[c Units %]]&lt;=$O$8,$N$8,$N$9))</f>
        <v>C</v>
      </c>
    </row>
    <row r="1709" spans="2:12" x14ac:dyDescent="0.25">
      <c r="B1709" s="1">
        <v>1703</v>
      </c>
      <c r="C1709" t="s">
        <v>1703</v>
      </c>
      <c r="D1709" s="2">
        <v>2.1</v>
      </c>
      <c r="E1709" s="15">
        <v>27</v>
      </c>
      <c r="F1709" s="14">
        <f>inventory[[#This Row],[Unit Cost]]*inventory[[#This Row],['# Units]]</f>
        <v>56.7</v>
      </c>
      <c r="G1709" s="8">
        <f>_xlfn.RANK.EQ(inventory[[#This Row],[Total Cost]],inventory[Total Cost],0)</f>
        <v>1739</v>
      </c>
      <c r="H1709" s="8">
        <f>SUMIFS(inventory['# Units],inventory[Rank],"&lt;="&amp;inventory[[#This Row],['#]])</f>
        <v>45944</v>
      </c>
      <c r="I1709" s="9">
        <f>inventory[[#This Row],[c Units]]/MAX(inventory[c Units])</f>
        <v>0.5577217218189322</v>
      </c>
      <c r="J1709" s="10">
        <f>SUMIFS(inventory[Total Cost],inventory[Rank],"&lt;="&amp;inventory[[#This Row],['#]])</f>
        <v>2597474.199999996</v>
      </c>
      <c r="K1709" s="9">
        <f>inventory[[#This Row],[c Cost]]/MAX(inventory[c Cost])</f>
        <v>0.98117655929107317</v>
      </c>
      <c r="L1709" s="11" t="str">
        <f>IF(inventory[[#This Row],[c Units %]]&lt;=$O$7,$N$7,IF(inventory[[#This Row],[c Units %]]&lt;=$O$8,$N$8,$N$9))</f>
        <v>C</v>
      </c>
    </row>
    <row r="1710" spans="2:12" x14ac:dyDescent="0.25">
      <c r="B1710" s="1">
        <v>1704</v>
      </c>
      <c r="C1710" t="s">
        <v>1704</v>
      </c>
      <c r="D1710" s="2">
        <v>3.2</v>
      </c>
      <c r="E1710" s="15">
        <v>22</v>
      </c>
      <c r="F1710" s="14">
        <f>inventory[[#This Row],[Unit Cost]]*inventory[[#This Row],['# Units]]</f>
        <v>70.400000000000006</v>
      </c>
      <c r="G1710" s="8">
        <f>_xlfn.RANK.EQ(inventory[[#This Row],[Total Cost]],inventory[Total Cost],0)</f>
        <v>1570</v>
      </c>
      <c r="H1710" s="8">
        <f>SUMIFS(inventory['# Units],inventory[Rank],"&lt;="&amp;inventory[[#This Row],['#]])</f>
        <v>45944</v>
      </c>
      <c r="I1710" s="9">
        <f>inventory[[#This Row],[c Units]]/MAX(inventory[c Units])</f>
        <v>0.5577217218189322</v>
      </c>
      <c r="J1710" s="10">
        <f>SUMIFS(inventory[Total Cost],inventory[Rank],"&lt;="&amp;inventory[[#This Row],['#]])</f>
        <v>2597474.199999996</v>
      </c>
      <c r="K1710" s="9">
        <f>inventory[[#This Row],[c Cost]]/MAX(inventory[c Cost])</f>
        <v>0.98117655929107317</v>
      </c>
      <c r="L1710" s="11" t="str">
        <f>IF(inventory[[#This Row],[c Units %]]&lt;=$O$7,$N$7,IF(inventory[[#This Row],[c Units %]]&lt;=$O$8,$N$8,$N$9))</f>
        <v>C</v>
      </c>
    </row>
    <row r="1711" spans="2:12" x14ac:dyDescent="0.25">
      <c r="B1711" s="1">
        <v>1705</v>
      </c>
      <c r="C1711" t="s">
        <v>1705</v>
      </c>
      <c r="D1711" s="2">
        <v>4</v>
      </c>
      <c r="E1711" s="15">
        <v>18</v>
      </c>
      <c r="F1711" s="14">
        <f>inventory[[#This Row],[Unit Cost]]*inventory[[#This Row],['# Units]]</f>
        <v>72</v>
      </c>
      <c r="G1711" s="8">
        <f>_xlfn.RANK.EQ(inventory[[#This Row],[Total Cost]],inventory[Total Cost],0)</f>
        <v>1555</v>
      </c>
      <c r="H1711" s="8">
        <f>SUMIFS(inventory['# Units],inventory[Rank],"&lt;="&amp;inventory[[#This Row],['#]])</f>
        <v>46032</v>
      </c>
      <c r="I1711" s="9">
        <f>inventory[[#This Row],[c Units]]/MAX(inventory[c Units])</f>
        <v>0.55878996819539195</v>
      </c>
      <c r="J1711" s="10">
        <f>SUMIFS(inventory[Total Cost],inventory[Rank],"&lt;="&amp;inventory[[#This Row],['#]])</f>
        <v>2597708.199999996</v>
      </c>
      <c r="K1711" s="9">
        <f>inventory[[#This Row],[c Cost]]/MAX(inventory[c Cost])</f>
        <v>0.98126495105060407</v>
      </c>
      <c r="L1711" s="11" t="str">
        <f>IF(inventory[[#This Row],[c Units %]]&lt;=$O$7,$N$7,IF(inventory[[#This Row],[c Units %]]&lt;=$O$8,$N$8,$N$9))</f>
        <v>C</v>
      </c>
    </row>
    <row r="1712" spans="2:12" x14ac:dyDescent="0.25">
      <c r="B1712" s="1">
        <v>1706</v>
      </c>
      <c r="C1712" t="s">
        <v>1706</v>
      </c>
      <c r="D1712" s="2">
        <v>3.6</v>
      </c>
      <c r="E1712" s="15">
        <v>18</v>
      </c>
      <c r="F1712" s="14">
        <f>inventory[[#This Row],[Unit Cost]]*inventory[[#This Row],['# Units]]</f>
        <v>64.8</v>
      </c>
      <c r="G1712" s="8">
        <f>_xlfn.RANK.EQ(inventory[[#This Row],[Total Cost]],inventory[Total Cost],0)</f>
        <v>1627</v>
      </c>
      <c r="H1712" s="8">
        <f>SUMIFS(inventory['# Units],inventory[Rank],"&lt;="&amp;inventory[[#This Row],['#]])</f>
        <v>46032</v>
      </c>
      <c r="I1712" s="9">
        <f>inventory[[#This Row],[c Units]]/MAX(inventory[c Units])</f>
        <v>0.55878996819539195</v>
      </c>
      <c r="J1712" s="10">
        <f>SUMIFS(inventory[Total Cost],inventory[Rank],"&lt;="&amp;inventory[[#This Row],['#]])</f>
        <v>2597708.199999996</v>
      </c>
      <c r="K1712" s="9">
        <f>inventory[[#This Row],[c Cost]]/MAX(inventory[c Cost])</f>
        <v>0.98126495105060407</v>
      </c>
      <c r="L1712" s="11" t="str">
        <f>IF(inventory[[#This Row],[c Units %]]&lt;=$O$7,$N$7,IF(inventory[[#This Row],[c Units %]]&lt;=$O$8,$N$8,$N$9))</f>
        <v>C</v>
      </c>
    </row>
    <row r="1713" spans="2:12" x14ac:dyDescent="0.25">
      <c r="B1713" s="1">
        <v>1707</v>
      </c>
      <c r="C1713" t="s">
        <v>1707</v>
      </c>
      <c r="D1713" s="2">
        <v>4</v>
      </c>
      <c r="E1713" s="15">
        <v>19</v>
      </c>
      <c r="F1713" s="14">
        <f>inventory[[#This Row],[Unit Cost]]*inventory[[#This Row],['# Units]]</f>
        <v>76</v>
      </c>
      <c r="G1713" s="8">
        <f>_xlfn.RANK.EQ(inventory[[#This Row],[Total Cost]],inventory[Total Cost],0)</f>
        <v>1521</v>
      </c>
      <c r="H1713" s="8">
        <f>SUMIFS(inventory['# Units],inventory[Rank],"&lt;="&amp;inventory[[#This Row],['#]])</f>
        <v>46032</v>
      </c>
      <c r="I1713" s="9">
        <f>inventory[[#This Row],[c Units]]/MAX(inventory[c Units])</f>
        <v>0.55878996819539195</v>
      </c>
      <c r="J1713" s="10">
        <f>SUMIFS(inventory[Total Cost],inventory[Rank],"&lt;="&amp;inventory[[#This Row],['#]])</f>
        <v>2597708.199999996</v>
      </c>
      <c r="K1713" s="9">
        <f>inventory[[#This Row],[c Cost]]/MAX(inventory[c Cost])</f>
        <v>0.98126495105060407</v>
      </c>
      <c r="L1713" s="11" t="str">
        <f>IF(inventory[[#This Row],[c Units %]]&lt;=$O$7,$N$7,IF(inventory[[#This Row],[c Units %]]&lt;=$O$8,$N$8,$N$9))</f>
        <v>C</v>
      </c>
    </row>
    <row r="1714" spans="2:12" x14ac:dyDescent="0.25">
      <c r="B1714" s="1">
        <v>1708</v>
      </c>
      <c r="C1714" t="s">
        <v>1708</v>
      </c>
      <c r="D1714" s="2">
        <v>3.5</v>
      </c>
      <c r="E1714" s="15">
        <v>28</v>
      </c>
      <c r="F1714" s="14">
        <f>inventory[[#This Row],[Unit Cost]]*inventory[[#This Row],['# Units]]</f>
        <v>98</v>
      </c>
      <c r="G1714" s="8">
        <f>_xlfn.RANK.EQ(inventory[[#This Row],[Total Cost]],inventory[Total Cost],0)</f>
        <v>1363</v>
      </c>
      <c r="H1714" s="8">
        <f>SUMIFS(inventory['# Units],inventory[Rank],"&lt;="&amp;inventory[[#This Row],['#]])</f>
        <v>46032</v>
      </c>
      <c r="I1714" s="9">
        <f>inventory[[#This Row],[c Units]]/MAX(inventory[c Units])</f>
        <v>0.55878996819539195</v>
      </c>
      <c r="J1714" s="10">
        <f>SUMIFS(inventory[Total Cost],inventory[Rank],"&lt;="&amp;inventory[[#This Row],['#]])</f>
        <v>2597708.199999996</v>
      </c>
      <c r="K1714" s="9">
        <f>inventory[[#This Row],[c Cost]]/MAX(inventory[c Cost])</f>
        <v>0.98126495105060407</v>
      </c>
      <c r="L1714" s="11" t="str">
        <f>IF(inventory[[#This Row],[c Units %]]&lt;=$O$7,$N$7,IF(inventory[[#This Row],[c Units %]]&lt;=$O$8,$N$8,$N$9))</f>
        <v>C</v>
      </c>
    </row>
    <row r="1715" spans="2:12" x14ac:dyDescent="0.25">
      <c r="B1715" s="1">
        <v>1709</v>
      </c>
      <c r="C1715" t="s">
        <v>1709</v>
      </c>
      <c r="D1715" s="2">
        <v>3.8</v>
      </c>
      <c r="E1715" s="15">
        <v>48</v>
      </c>
      <c r="F1715" s="14">
        <f>inventory[[#This Row],[Unit Cost]]*inventory[[#This Row],['# Units]]</f>
        <v>182.39999999999998</v>
      </c>
      <c r="G1715" s="8">
        <f>_xlfn.RANK.EQ(inventory[[#This Row],[Total Cost]],inventory[Total Cost],0)</f>
        <v>1065</v>
      </c>
      <c r="H1715" s="8">
        <f>SUMIFS(inventory['# Units],inventory[Rank],"&lt;="&amp;inventory[[#This Row],['#]])</f>
        <v>46040</v>
      </c>
      <c r="I1715" s="9">
        <f>inventory[[#This Row],[c Units]]/MAX(inventory[c Units])</f>
        <v>0.5588870815023429</v>
      </c>
      <c r="J1715" s="10">
        <f>SUMIFS(inventory[Total Cost],inventory[Rank],"&lt;="&amp;inventory[[#This Row],['#]])</f>
        <v>2597766.5999999959</v>
      </c>
      <c r="K1715" s="9">
        <f>inventory[[#This Row],[c Cost]]/MAX(inventory[c Cost])</f>
        <v>0.98128701121623052</v>
      </c>
      <c r="L1715" s="11" t="str">
        <f>IF(inventory[[#This Row],[c Units %]]&lt;=$O$7,$N$7,IF(inventory[[#This Row],[c Units %]]&lt;=$O$8,$N$8,$N$9))</f>
        <v>C</v>
      </c>
    </row>
    <row r="1716" spans="2:12" x14ac:dyDescent="0.25">
      <c r="B1716" s="1">
        <v>1710</v>
      </c>
      <c r="C1716" t="s">
        <v>1710</v>
      </c>
      <c r="D1716" s="2">
        <v>3.8</v>
      </c>
      <c r="E1716" s="15">
        <v>65</v>
      </c>
      <c r="F1716" s="14">
        <f>inventory[[#This Row],[Unit Cost]]*inventory[[#This Row],['# Units]]</f>
        <v>247</v>
      </c>
      <c r="G1716" s="8">
        <f>_xlfn.RANK.EQ(inventory[[#This Row],[Total Cost]],inventory[Total Cost],0)</f>
        <v>941</v>
      </c>
      <c r="H1716" s="8">
        <f>SUMIFS(inventory['# Units],inventory[Rank],"&lt;="&amp;inventory[[#This Row],['#]])</f>
        <v>46123</v>
      </c>
      <c r="I1716" s="9">
        <f>inventory[[#This Row],[c Units]]/MAX(inventory[c Units])</f>
        <v>0.55989463206195833</v>
      </c>
      <c r="J1716" s="10">
        <f>SUMIFS(inventory[Total Cost],inventory[Rank],"&lt;="&amp;inventory[[#This Row],['#]])</f>
        <v>2597824.699999996</v>
      </c>
      <c r="K1716" s="9">
        <f>inventory[[#This Row],[c Cost]]/MAX(inventory[c Cost])</f>
        <v>0.98130895805908847</v>
      </c>
      <c r="L1716" s="11" t="str">
        <f>IF(inventory[[#This Row],[c Units %]]&lt;=$O$7,$N$7,IF(inventory[[#This Row],[c Units %]]&lt;=$O$8,$N$8,$N$9))</f>
        <v>C</v>
      </c>
    </row>
    <row r="1717" spans="2:12" x14ac:dyDescent="0.25">
      <c r="B1717" s="1">
        <v>1711</v>
      </c>
      <c r="C1717" t="s">
        <v>1711</v>
      </c>
      <c r="D1717" s="2">
        <v>3.6</v>
      </c>
      <c r="E1717" s="15">
        <v>17</v>
      </c>
      <c r="F1717" s="14">
        <f>inventory[[#This Row],[Unit Cost]]*inventory[[#This Row],['# Units]]</f>
        <v>61.2</v>
      </c>
      <c r="G1717" s="8">
        <f>_xlfn.RANK.EQ(inventory[[#This Row],[Total Cost]],inventory[Total Cost],0)</f>
        <v>1668</v>
      </c>
      <c r="H1717" s="8">
        <f>SUMIFS(inventory['# Units],inventory[Rank],"&lt;="&amp;inventory[[#This Row],['#]])</f>
        <v>46221</v>
      </c>
      <c r="I1717" s="9">
        <f>inventory[[#This Row],[c Units]]/MAX(inventory[c Units])</f>
        <v>0.56108427007210659</v>
      </c>
      <c r="J1717" s="10">
        <f>SUMIFS(inventory[Total Cost],inventory[Rank],"&lt;="&amp;inventory[[#This Row],['#]])</f>
        <v>2597998.699999996</v>
      </c>
      <c r="K1717" s="9">
        <f>inventory[[#This Row],[c Cost]]/MAX(inventory[c Cost])</f>
        <v>0.98137468526489346</v>
      </c>
      <c r="L1717" s="11" t="str">
        <f>IF(inventory[[#This Row],[c Units %]]&lt;=$O$7,$N$7,IF(inventory[[#This Row],[c Units %]]&lt;=$O$8,$N$8,$N$9))</f>
        <v>C</v>
      </c>
    </row>
    <row r="1718" spans="2:12" x14ac:dyDescent="0.25">
      <c r="B1718" s="1">
        <v>1712</v>
      </c>
      <c r="C1718" t="s">
        <v>1712</v>
      </c>
      <c r="D1718" s="2">
        <v>3.8</v>
      </c>
      <c r="E1718" s="15">
        <v>15</v>
      </c>
      <c r="F1718" s="14">
        <f>inventory[[#This Row],[Unit Cost]]*inventory[[#This Row],['# Units]]</f>
        <v>57</v>
      </c>
      <c r="G1718" s="8">
        <f>_xlfn.RANK.EQ(inventory[[#This Row],[Total Cost]],inventory[Total Cost],0)</f>
        <v>1732</v>
      </c>
      <c r="H1718" s="8">
        <f>SUMIFS(inventory['# Units],inventory[Rank],"&lt;="&amp;inventory[[#This Row],['#]])</f>
        <v>46221</v>
      </c>
      <c r="I1718" s="9">
        <f>inventory[[#This Row],[c Units]]/MAX(inventory[c Units])</f>
        <v>0.56108427007210659</v>
      </c>
      <c r="J1718" s="10">
        <f>SUMIFS(inventory[Total Cost],inventory[Rank],"&lt;="&amp;inventory[[#This Row],['#]])</f>
        <v>2597998.699999996</v>
      </c>
      <c r="K1718" s="9">
        <f>inventory[[#This Row],[c Cost]]/MAX(inventory[c Cost])</f>
        <v>0.98137468526489346</v>
      </c>
      <c r="L1718" s="11" t="str">
        <f>IF(inventory[[#This Row],[c Units %]]&lt;=$O$7,$N$7,IF(inventory[[#This Row],[c Units %]]&lt;=$O$8,$N$8,$N$9))</f>
        <v>C</v>
      </c>
    </row>
    <row r="1719" spans="2:12" x14ac:dyDescent="0.25">
      <c r="B1719" s="1">
        <v>1713</v>
      </c>
      <c r="C1719" t="s">
        <v>1713</v>
      </c>
      <c r="D1719" s="2">
        <v>2.6</v>
      </c>
      <c r="E1719" s="15">
        <v>11</v>
      </c>
      <c r="F1719" s="14">
        <f>inventory[[#This Row],[Unit Cost]]*inventory[[#This Row],['# Units]]</f>
        <v>28.6</v>
      </c>
      <c r="G1719" s="8">
        <f>_xlfn.RANK.EQ(inventory[[#This Row],[Total Cost]],inventory[Total Cost],0)</f>
        <v>2345</v>
      </c>
      <c r="H1719" s="8">
        <f>SUMIFS(inventory['# Units],inventory[Rank],"&lt;="&amp;inventory[[#This Row],['#]])</f>
        <v>46221</v>
      </c>
      <c r="I1719" s="9">
        <f>inventory[[#This Row],[c Units]]/MAX(inventory[c Units])</f>
        <v>0.56108427007210659</v>
      </c>
      <c r="J1719" s="10">
        <f>SUMIFS(inventory[Total Cost],inventory[Rank],"&lt;="&amp;inventory[[#This Row],['#]])</f>
        <v>2597998.699999996</v>
      </c>
      <c r="K1719" s="9">
        <f>inventory[[#This Row],[c Cost]]/MAX(inventory[c Cost])</f>
        <v>0.98137468526489346</v>
      </c>
      <c r="L1719" s="11" t="str">
        <f>IF(inventory[[#This Row],[c Units %]]&lt;=$O$7,$N$7,IF(inventory[[#This Row],[c Units %]]&lt;=$O$8,$N$8,$N$9))</f>
        <v>C</v>
      </c>
    </row>
    <row r="1720" spans="2:12" x14ac:dyDescent="0.25">
      <c r="B1720" s="1">
        <v>1714</v>
      </c>
      <c r="C1720" t="s">
        <v>1714</v>
      </c>
      <c r="D1720" s="2">
        <v>3.5</v>
      </c>
      <c r="E1720" s="15">
        <v>11</v>
      </c>
      <c r="F1720" s="14">
        <f>inventory[[#This Row],[Unit Cost]]*inventory[[#This Row],['# Units]]</f>
        <v>38.5</v>
      </c>
      <c r="G1720" s="8">
        <f>_xlfn.RANK.EQ(inventory[[#This Row],[Total Cost]],inventory[Total Cost],0)</f>
        <v>2079</v>
      </c>
      <c r="H1720" s="8">
        <f>SUMIFS(inventory['# Units],inventory[Rank],"&lt;="&amp;inventory[[#This Row],['#]])</f>
        <v>46343</v>
      </c>
      <c r="I1720" s="9">
        <f>inventory[[#This Row],[c Units]]/MAX(inventory[c Units])</f>
        <v>0.56256524800310759</v>
      </c>
      <c r="J1720" s="10">
        <f>SUMIFS(inventory[Total Cost],inventory[Rank],"&lt;="&amp;inventory[[#This Row],['#]])</f>
        <v>2598286.6999999965</v>
      </c>
      <c r="K1720" s="9">
        <f>inventory[[#This Row],[c Cost]]/MAX(inventory[c Cost])</f>
        <v>0.98148347512277778</v>
      </c>
      <c r="L1720" s="11" t="str">
        <f>IF(inventory[[#This Row],[c Units %]]&lt;=$O$7,$N$7,IF(inventory[[#This Row],[c Units %]]&lt;=$O$8,$N$8,$N$9))</f>
        <v>C</v>
      </c>
    </row>
    <row r="1721" spans="2:12" x14ac:dyDescent="0.25">
      <c r="B1721" s="1">
        <v>1715</v>
      </c>
      <c r="C1721" t="s">
        <v>1715</v>
      </c>
      <c r="D1721" s="2">
        <v>3.8</v>
      </c>
      <c r="E1721" s="15">
        <v>5</v>
      </c>
      <c r="F1721" s="14">
        <f>inventory[[#This Row],[Unit Cost]]*inventory[[#This Row],['# Units]]</f>
        <v>19</v>
      </c>
      <c r="G1721" s="8">
        <f>_xlfn.RANK.EQ(inventory[[#This Row],[Total Cost]],inventory[Total Cost],0)</f>
        <v>2748</v>
      </c>
      <c r="H1721" s="8">
        <f>SUMIFS(inventory['# Units],inventory[Rank],"&lt;="&amp;inventory[[#This Row],['#]])</f>
        <v>46343</v>
      </c>
      <c r="I1721" s="9">
        <f>inventory[[#This Row],[c Units]]/MAX(inventory[c Units])</f>
        <v>0.56256524800310759</v>
      </c>
      <c r="J1721" s="10">
        <f>SUMIFS(inventory[Total Cost],inventory[Rank],"&lt;="&amp;inventory[[#This Row],['#]])</f>
        <v>2598286.6999999965</v>
      </c>
      <c r="K1721" s="9">
        <f>inventory[[#This Row],[c Cost]]/MAX(inventory[c Cost])</f>
        <v>0.98148347512277778</v>
      </c>
      <c r="L1721" s="11" t="str">
        <f>IF(inventory[[#This Row],[c Units %]]&lt;=$O$7,$N$7,IF(inventory[[#This Row],[c Units %]]&lt;=$O$8,$N$8,$N$9))</f>
        <v>C</v>
      </c>
    </row>
    <row r="1722" spans="2:12" x14ac:dyDescent="0.25">
      <c r="B1722" s="1">
        <v>1716</v>
      </c>
      <c r="C1722" t="s">
        <v>1716</v>
      </c>
      <c r="D1722" s="2">
        <v>3.1</v>
      </c>
      <c r="E1722" s="15">
        <v>8</v>
      </c>
      <c r="F1722" s="14">
        <f>inventory[[#This Row],[Unit Cost]]*inventory[[#This Row],['# Units]]</f>
        <v>24.8</v>
      </c>
      <c r="G1722" s="8">
        <f>_xlfn.RANK.EQ(inventory[[#This Row],[Total Cost]],inventory[Total Cost],0)</f>
        <v>2478</v>
      </c>
      <c r="H1722" s="8">
        <f>SUMIFS(inventory['# Units],inventory[Rank],"&lt;="&amp;inventory[[#This Row],['#]])</f>
        <v>46343</v>
      </c>
      <c r="I1722" s="9">
        <f>inventory[[#This Row],[c Units]]/MAX(inventory[c Units])</f>
        <v>0.56256524800310759</v>
      </c>
      <c r="J1722" s="10">
        <f>SUMIFS(inventory[Total Cost],inventory[Rank],"&lt;="&amp;inventory[[#This Row],['#]])</f>
        <v>2598286.6999999965</v>
      </c>
      <c r="K1722" s="9">
        <f>inventory[[#This Row],[c Cost]]/MAX(inventory[c Cost])</f>
        <v>0.98148347512277778</v>
      </c>
      <c r="L1722" s="11" t="str">
        <f>IF(inventory[[#This Row],[c Units %]]&lt;=$O$7,$N$7,IF(inventory[[#This Row],[c Units %]]&lt;=$O$8,$N$8,$N$9))</f>
        <v>C</v>
      </c>
    </row>
    <row r="1723" spans="2:12" x14ac:dyDescent="0.25">
      <c r="B1723" s="1">
        <v>1717</v>
      </c>
      <c r="C1723" t="s">
        <v>1717</v>
      </c>
      <c r="D1723" s="2">
        <v>3</v>
      </c>
      <c r="E1723" s="15">
        <v>9</v>
      </c>
      <c r="F1723" s="14">
        <f>inventory[[#This Row],[Unit Cost]]*inventory[[#This Row],['# Units]]</f>
        <v>27</v>
      </c>
      <c r="G1723" s="8">
        <f>_xlfn.RANK.EQ(inventory[[#This Row],[Total Cost]],inventory[Total Cost],0)</f>
        <v>2395</v>
      </c>
      <c r="H1723" s="8">
        <f>SUMIFS(inventory['# Units],inventory[Rank],"&lt;="&amp;inventory[[#This Row],['#]])</f>
        <v>46343</v>
      </c>
      <c r="I1723" s="9">
        <f>inventory[[#This Row],[c Units]]/MAX(inventory[c Units])</f>
        <v>0.56256524800310759</v>
      </c>
      <c r="J1723" s="10">
        <f>SUMIFS(inventory[Total Cost],inventory[Rank],"&lt;="&amp;inventory[[#This Row],['#]])</f>
        <v>2598286.6999999965</v>
      </c>
      <c r="K1723" s="9">
        <f>inventory[[#This Row],[c Cost]]/MAX(inventory[c Cost])</f>
        <v>0.98148347512277778</v>
      </c>
      <c r="L1723" s="11" t="str">
        <f>IF(inventory[[#This Row],[c Units %]]&lt;=$O$7,$N$7,IF(inventory[[#This Row],[c Units %]]&lt;=$O$8,$N$8,$N$9))</f>
        <v>C</v>
      </c>
    </row>
    <row r="1724" spans="2:12" x14ac:dyDescent="0.25">
      <c r="B1724" s="1">
        <v>1718</v>
      </c>
      <c r="C1724" t="s">
        <v>1718</v>
      </c>
      <c r="D1724" s="2">
        <v>2.7</v>
      </c>
      <c r="E1724" s="15">
        <v>9</v>
      </c>
      <c r="F1724" s="14">
        <f>inventory[[#This Row],[Unit Cost]]*inventory[[#This Row],['# Units]]</f>
        <v>24.3</v>
      </c>
      <c r="G1724" s="8">
        <f>_xlfn.RANK.EQ(inventory[[#This Row],[Total Cost]],inventory[Total Cost],0)</f>
        <v>2489</v>
      </c>
      <c r="H1724" s="8">
        <f>SUMIFS(inventory['# Units],inventory[Rank],"&lt;="&amp;inventory[[#This Row],['#]])</f>
        <v>46343</v>
      </c>
      <c r="I1724" s="9">
        <f>inventory[[#This Row],[c Units]]/MAX(inventory[c Units])</f>
        <v>0.56256524800310759</v>
      </c>
      <c r="J1724" s="10">
        <f>SUMIFS(inventory[Total Cost],inventory[Rank],"&lt;="&amp;inventory[[#This Row],['#]])</f>
        <v>2598286.6999999965</v>
      </c>
      <c r="K1724" s="9">
        <f>inventory[[#This Row],[c Cost]]/MAX(inventory[c Cost])</f>
        <v>0.98148347512277778</v>
      </c>
      <c r="L1724" s="11" t="str">
        <f>IF(inventory[[#This Row],[c Units %]]&lt;=$O$7,$N$7,IF(inventory[[#This Row],[c Units %]]&lt;=$O$8,$N$8,$N$9))</f>
        <v>C</v>
      </c>
    </row>
    <row r="1725" spans="2:12" x14ac:dyDescent="0.25">
      <c r="B1725" s="1">
        <v>1719</v>
      </c>
      <c r="C1725" t="s">
        <v>1719</v>
      </c>
      <c r="D1725" s="2">
        <v>3.8</v>
      </c>
      <c r="E1725" s="15">
        <v>16</v>
      </c>
      <c r="F1725" s="14">
        <f>inventory[[#This Row],[Unit Cost]]*inventory[[#This Row],['# Units]]</f>
        <v>60.8</v>
      </c>
      <c r="G1725" s="8">
        <f>_xlfn.RANK.EQ(inventory[[#This Row],[Total Cost]],inventory[Total Cost],0)</f>
        <v>1675</v>
      </c>
      <c r="H1725" s="8">
        <f>SUMIFS(inventory['# Units],inventory[Rank],"&lt;="&amp;inventory[[#This Row],['#]])</f>
        <v>46355</v>
      </c>
      <c r="I1725" s="9">
        <f>inventory[[#This Row],[c Units]]/MAX(inventory[c Units])</f>
        <v>0.56271091796353401</v>
      </c>
      <c r="J1725" s="10">
        <f>SUMIFS(inventory[Total Cost],inventory[Rank],"&lt;="&amp;inventory[[#This Row],['#]])</f>
        <v>2598344.2999999966</v>
      </c>
      <c r="K1725" s="9">
        <f>inventory[[#This Row],[c Cost]]/MAX(inventory[c Cost])</f>
        <v>0.98150523309435467</v>
      </c>
      <c r="L1725" s="11" t="str">
        <f>IF(inventory[[#This Row],[c Units %]]&lt;=$O$7,$N$7,IF(inventory[[#This Row],[c Units %]]&lt;=$O$8,$N$8,$N$9))</f>
        <v>C</v>
      </c>
    </row>
    <row r="1726" spans="2:12" x14ac:dyDescent="0.25">
      <c r="B1726" s="1">
        <v>1720</v>
      </c>
      <c r="C1726" t="s">
        <v>1720</v>
      </c>
      <c r="D1726" s="2">
        <v>3.2</v>
      </c>
      <c r="E1726" s="15">
        <v>8</v>
      </c>
      <c r="F1726" s="14">
        <f>inventory[[#This Row],[Unit Cost]]*inventory[[#This Row],['# Units]]</f>
        <v>25.6</v>
      </c>
      <c r="G1726" s="8">
        <f>_xlfn.RANK.EQ(inventory[[#This Row],[Total Cost]],inventory[Total Cost],0)</f>
        <v>2436</v>
      </c>
      <c r="H1726" s="8">
        <f>SUMIFS(inventory['# Units],inventory[Rank],"&lt;="&amp;inventory[[#This Row],['#]])</f>
        <v>46401</v>
      </c>
      <c r="I1726" s="9">
        <f>inventory[[#This Row],[c Units]]/MAX(inventory[c Units])</f>
        <v>0.56326931947850156</v>
      </c>
      <c r="J1726" s="10">
        <f>SUMIFS(inventory[Total Cost],inventory[Rank],"&lt;="&amp;inventory[[#This Row],['#]])</f>
        <v>2598459.2999999966</v>
      </c>
      <c r="K1726" s="9">
        <f>inventory[[#This Row],[c Cost]]/MAX(inventory[c Cost])</f>
        <v>0.98154867348899599</v>
      </c>
      <c r="L1726" s="11" t="str">
        <f>IF(inventory[[#This Row],[c Units %]]&lt;=$O$7,$N$7,IF(inventory[[#This Row],[c Units %]]&lt;=$O$8,$N$8,$N$9))</f>
        <v>C</v>
      </c>
    </row>
    <row r="1727" spans="2:12" x14ac:dyDescent="0.25">
      <c r="B1727" s="1">
        <v>1721</v>
      </c>
      <c r="C1727" t="s">
        <v>1721</v>
      </c>
      <c r="D1727" s="2">
        <v>1.4</v>
      </c>
      <c r="E1727" s="15">
        <v>14</v>
      </c>
      <c r="F1727" s="14">
        <f>inventory[[#This Row],[Unit Cost]]*inventory[[#This Row],['# Units]]</f>
        <v>19.599999999999998</v>
      </c>
      <c r="G1727" s="8">
        <f>_xlfn.RANK.EQ(inventory[[#This Row],[Total Cost]],inventory[Total Cost],0)</f>
        <v>2720</v>
      </c>
      <c r="H1727" s="8">
        <f>SUMIFS(inventory['# Units],inventory[Rank],"&lt;="&amp;inventory[[#This Row],['#]])</f>
        <v>46401</v>
      </c>
      <c r="I1727" s="9">
        <f>inventory[[#This Row],[c Units]]/MAX(inventory[c Units])</f>
        <v>0.56326931947850156</v>
      </c>
      <c r="J1727" s="10">
        <f>SUMIFS(inventory[Total Cost],inventory[Rank],"&lt;="&amp;inventory[[#This Row],['#]])</f>
        <v>2598459.2999999966</v>
      </c>
      <c r="K1727" s="9">
        <f>inventory[[#This Row],[c Cost]]/MAX(inventory[c Cost])</f>
        <v>0.98154867348899599</v>
      </c>
      <c r="L1727" s="11" t="str">
        <f>IF(inventory[[#This Row],[c Units %]]&lt;=$O$7,$N$7,IF(inventory[[#This Row],[c Units %]]&lt;=$O$8,$N$8,$N$9))</f>
        <v>C</v>
      </c>
    </row>
    <row r="1728" spans="2:12" x14ac:dyDescent="0.25">
      <c r="B1728" s="1">
        <v>1722</v>
      </c>
      <c r="C1728" t="s">
        <v>1722</v>
      </c>
      <c r="D1728" s="2">
        <v>3.4</v>
      </c>
      <c r="E1728" s="15">
        <v>10</v>
      </c>
      <c r="F1728" s="14">
        <f>inventory[[#This Row],[Unit Cost]]*inventory[[#This Row],['# Units]]</f>
        <v>34</v>
      </c>
      <c r="G1728" s="8">
        <f>_xlfn.RANK.EQ(inventory[[#This Row],[Total Cost]],inventory[Total Cost],0)</f>
        <v>2185</v>
      </c>
      <c r="H1728" s="8">
        <f>SUMIFS(inventory['# Units],inventory[Rank],"&lt;="&amp;inventory[[#This Row],['#]])</f>
        <v>46426</v>
      </c>
      <c r="I1728" s="9">
        <f>inventory[[#This Row],[c Units]]/MAX(inventory[c Units])</f>
        <v>0.56357279856272302</v>
      </c>
      <c r="J1728" s="10">
        <f>SUMIFS(inventory[Total Cost],inventory[Rank],"&lt;="&amp;inventory[[#This Row],['#]])</f>
        <v>2598516.7999999966</v>
      </c>
      <c r="K1728" s="9">
        <f>inventory[[#This Row],[c Cost]]/MAX(inventory[c Cost])</f>
        <v>0.9815703936863166</v>
      </c>
      <c r="L1728" s="11" t="str">
        <f>IF(inventory[[#This Row],[c Units %]]&lt;=$O$7,$N$7,IF(inventory[[#This Row],[c Units %]]&lt;=$O$8,$N$8,$N$9))</f>
        <v>C</v>
      </c>
    </row>
    <row r="1729" spans="2:12" x14ac:dyDescent="0.25">
      <c r="B1729" s="1">
        <v>1723</v>
      </c>
      <c r="C1729" t="s">
        <v>1723</v>
      </c>
      <c r="D1729" s="2">
        <v>2</v>
      </c>
      <c r="E1729" s="15">
        <v>16</v>
      </c>
      <c r="F1729" s="14">
        <f>inventory[[#This Row],[Unit Cost]]*inventory[[#This Row],['# Units]]</f>
        <v>32</v>
      </c>
      <c r="G1729" s="8">
        <f>_xlfn.RANK.EQ(inventory[[#This Row],[Total Cost]],inventory[Total Cost],0)</f>
        <v>2239</v>
      </c>
      <c r="H1729" s="8">
        <f>SUMIFS(inventory['# Units],inventory[Rank],"&lt;="&amp;inventory[[#This Row],['#]])</f>
        <v>46508</v>
      </c>
      <c r="I1729" s="9">
        <f>inventory[[#This Row],[c Units]]/MAX(inventory[c Units])</f>
        <v>0.56456820995896961</v>
      </c>
      <c r="J1729" s="10">
        <f>SUMIFS(inventory[Total Cost],inventory[Rank],"&lt;="&amp;inventory[[#This Row],['#]])</f>
        <v>2598631.5999999964</v>
      </c>
      <c r="K1729" s="9">
        <f>inventory[[#This Row],[c Cost]]/MAX(inventory[c Cost])</f>
        <v>0.98161375853244537</v>
      </c>
      <c r="L1729" s="11" t="str">
        <f>IF(inventory[[#This Row],[c Units %]]&lt;=$O$7,$N$7,IF(inventory[[#This Row],[c Units %]]&lt;=$O$8,$N$8,$N$9))</f>
        <v>C</v>
      </c>
    </row>
    <row r="1730" spans="2:12" x14ac:dyDescent="0.25">
      <c r="B1730" s="1">
        <v>1724</v>
      </c>
      <c r="C1730" t="s">
        <v>1724</v>
      </c>
      <c r="D1730" s="2">
        <v>3.1</v>
      </c>
      <c r="E1730" s="15">
        <v>16</v>
      </c>
      <c r="F1730" s="14">
        <f>inventory[[#This Row],[Unit Cost]]*inventory[[#This Row],['# Units]]</f>
        <v>49.6</v>
      </c>
      <c r="G1730" s="8">
        <f>_xlfn.RANK.EQ(inventory[[#This Row],[Total Cost]],inventory[Total Cost],0)</f>
        <v>1854</v>
      </c>
      <c r="H1730" s="8">
        <f>SUMIFS(inventory['# Units],inventory[Rank],"&lt;="&amp;inventory[[#This Row],['#]])</f>
        <v>46508</v>
      </c>
      <c r="I1730" s="9">
        <f>inventory[[#This Row],[c Units]]/MAX(inventory[c Units])</f>
        <v>0.56456820995896961</v>
      </c>
      <c r="J1730" s="10">
        <f>SUMIFS(inventory[Total Cost],inventory[Rank],"&lt;="&amp;inventory[[#This Row],['#]])</f>
        <v>2598631.5999999964</v>
      </c>
      <c r="K1730" s="9">
        <f>inventory[[#This Row],[c Cost]]/MAX(inventory[c Cost])</f>
        <v>0.98161375853244537</v>
      </c>
      <c r="L1730" s="11" t="str">
        <f>IF(inventory[[#This Row],[c Units %]]&lt;=$O$7,$N$7,IF(inventory[[#This Row],[c Units %]]&lt;=$O$8,$N$8,$N$9))</f>
        <v>C</v>
      </c>
    </row>
    <row r="1731" spans="2:12" x14ac:dyDescent="0.25">
      <c r="B1731" s="1">
        <v>1725</v>
      </c>
      <c r="C1731" t="s">
        <v>1725</v>
      </c>
      <c r="D1731" s="2">
        <v>0.9</v>
      </c>
      <c r="E1731" s="15">
        <v>27</v>
      </c>
      <c r="F1731" s="14">
        <f>inventory[[#This Row],[Unit Cost]]*inventory[[#This Row],['# Units]]</f>
        <v>24.3</v>
      </c>
      <c r="G1731" s="8">
        <f>_xlfn.RANK.EQ(inventory[[#This Row],[Total Cost]],inventory[Total Cost],0)</f>
        <v>2489</v>
      </c>
      <c r="H1731" s="8">
        <f>SUMIFS(inventory['# Units],inventory[Rank],"&lt;="&amp;inventory[[#This Row],['#]])</f>
        <v>46515</v>
      </c>
      <c r="I1731" s="9">
        <f>inventory[[#This Row],[c Units]]/MAX(inventory[c Units])</f>
        <v>0.56465318410255161</v>
      </c>
      <c r="J1731" s="10">
        <f>SUMIFS(inventory[Total Cost],inventory[Rank],"&lt;="&amp;inventory[[#This Row],['#]])</f>
        <v>2598688.9999999963</v>
      </c>
      <c r="K1731" s="9">
        <f>inventory[[#This Row],[c Cost]]/MAX(inventory[c Cost])</f>
        <v>0.9816354409555097</v>
      </c>
      <c r="L1731" s="11" t="str">
        <f>IF(inventory[[#This Row],[c Units %]]&lt;=$O$7,$N$7,IF(inventory[[#This Row],[c Units %]]&lt;=$O$8,$N$8,$N$9))</f>
        <v>C</v>
      </c>
    </row>
    <row r="1732" spans="2:12" x14ac:dyDescent="0.25">
      <c r="B1732" s="1">
        <v>1726</v>
      </c>
      <c r="C1732" t="s">
        <v>1726</v>
      </c>
      <c r="D1732" s="2">
        <v>3.6</v>
      </c>
      <c r="E1732" s="15">
        <v>21</v>
      </c>
      <c r="F1732" s="14">
        <f>inventory[[#This Row],[Unit Cost]]*inventory[[#This Row],['# Units]]</f>
        <v>75.600000000000009</v>
      </c>
      <c r="G1732" s="8">
        <f>_xlfn.RANK.EQ(inventory[[#This Row],[Total Cost]],inventory[Total Cost],0)</f>
        <v>1524</v>
      </c>
      <c r="H1732" s="8">
        <f>SUMIFS(inventory['# Units],inventory[Rank],"&lt;="&amp;inventory[[#This Row],['#]])</f>
        <v>46689</v>
      </c>
      <c r="I1732" s="9">
        <f>inventory[[#This Row],[c Units]]/MAX(inventory[c Units])</f>
        <v>0.56676539852873342</v>
      </c>
      <c r="J1732" s="10">
        <f>SUMIFS(inventory[Total Cost],inventory[Rank],"&lt;="&amp;inventory[[#This Row],['#]])</f>
        <v>2599032.1999999974</v>
      </c>
      <c r="K1732" s="9">
        <f>inventory[[#This Row],[c Cost]]/MAX(inventory[c Cost])</f>
        <v>0.9817650822028221</v>
      </c>
      <c r="L1732" s="11" t="str">
        <f>IF(inventory[[#This Row],[c Units %]]&lt;=$O$7,$N$7,IF(inventory[[#This Row],[c Units %]]&lt;=$O$8,$N$8,$N$9))</f>
        <v>C</v>
      </c>
    </row>
    <row r="1733" spans="2:12" x14ac:dyDescent="0.25">
      <c r="B1733" s="1">
        <v>1727</v>
      </c>
      <c r="C1733" t="s">
        <v>1727</v>
      </c>
      <c r="D1733" s="2">
        <v>3.3</v>
      </c>
      <c r="E1733" s="15">
        <v>2</v>
      </c>
      <c r="F1733" s="14">
        <f>inventory[[#This Row],[Unit Cost]]*inventory[[#This Row],['# Units]]</f>
        <v>6.6</v>
      </c>
      <c r="G1733" s="8">
        <f>_xlfn.RANK.EQ(inventory[[#This Row],[Total Cost]],inventory[Total Cost],0)</f>
        <v>3615</v>
      </c>
      <c r="H1733" s="8">
        <f>SUMIFS(inventory['# Units],inventory[Rank],"&lt;="&amp;inventory[[#This Row],['#]])</f>
        <v>46689</v>
      </c>
      <c r="I1733" s="9">
        <f>inventory[[#This Row],[c Units]]/MAX(inventory[c Units])</f>
        <v>0.56676539852873342</v>
      </c>
      <c r="J1733" s="10">
        <f>SUMIFS(inventory[Total Cost],inventory[Rank],"&lt;="&amp;inventory[[#This Row],['#]])</f>
        <v>2599032.1999999974</v>
      </c>
      <c r="K1733" s="9">
        <f>inventory[[#This Row],[c Cost]]/MAX(inventory[c Cost])</f>
        <v>0.9817650822028221</v>
      </c>
      <c r="L1733" s="11" t="str">
        <f>IF(inventory[[#This Row],[c Units %]]&lt;=$O$7,$N$7,IF(inventory[[#This Row],[c Units %]]&lt;=$O$8,$N$8,$N$9))</f>
        <v>C</v>
      </c>
    </row>
    <row r="1734" spans="2:12" x14ac:dyDescent="0.25">
      <c r="B1734" s="1">
        <v>1728</v>
      </c>
      <c r="C1734" t="s">
        <v>1728</v>
      </c>
      <c r="D1734" s="2">
        <v>3.7</v>
      </c>
      <c r="E1734" s="15">
        <v>21</v>
      </c>
      <c r="F1734" s="14">
        <f>inventory[[#This Row],[Unit Cost]]*inventory[[#This Row],['# Units]]</f>
        <v>77.7</v>
      </c>
      <c r="G1734" s="8">
        <f>_xlfn.RANK.EQ(inventory[[#This Row],[Total Cost]],inventory[Total Cost],0)</f>
        <v>1506</v>
      </c>
      <c r="H1734" s="8">
        <f>SUMIFS(inventory['# Units],inventory[Rank],"&lt;="&amp;inventory[[#This Row],['#]])</f>
        <v>46689</v>
      </c>
      <c r="I1734" s="9">
        <f>inventory[[#This Row],[c Units]]/MAX(inventory[c Units])</f>
        <v>0.56676539852873342</v>
      </c>
      <c r="J1734" s="10">
        <f>SUMIFS(inventory[Total Cost],inventory[Rank],"&lt;="&amp;inventory[[#This Row],['#]])</f>
        <v>2599032.1999999974</v>
      </c>
      <c r="K1734" s="9">
        <f>inventory[[#This Row],[c Cost]]/MAX(inventory[c Cost])</f>
        <v>0.9817650822028221</v>
      </c>
      <c r="L1734" s="11" t="str">
        <f>IF(inventory[[#This Row],[c Units %]]&lt;=$O$7,$N$7,IF(inventory[[#This Row],[c Units %]]&lt;=$O$8,$N$8,$N$9))</f>
        <v>C</v>
      </c>
    </row>
    <row r="1735" spans="2:12" x14ac:dyDescent="0.25">
      <c r="B1735" s="1">
        <v>1729</v>
      </c>
      <c r="C1735" t="s">
        <v>1729</v>
      </c>
      <c r="D1735" s="2">
        <v>3.8</v>
      </c>
      <c r="E1735" s="15">
        <v>94</v>
      </c>
      <c r="F1735" s="14">
        <f>inventory[[#This Row],[Unit Cost]]*inventory[[#This Row],['# Units]]</f>
        <v>357.2</v>
      </c>
      <c r="G1735" s="8">
        <f>_xlfn.RANK.EQ(inventory[[#This Row],[Total Cost]],inventory[Total Cost],0)</f>
        <v>781</v>
      </c>
      <c r="H1735" s="8">
        <f>SUMIFS(inventory['# Units],inventory[Rank],"&lt;="&amp;inventory[[#This Row],['#]])</f>
        <v>46689</v>
      </c>
      <c r="I1735" s="9">
        <f>inventory[[#This Row],[c Units]]/MAX(inventory[c Units])</f>
        <v>0.56676539852873342</v>
      </c>
      <c r="J1735" s="10">
        <f>SUMIFS(inventory[Total Cost],inventory[Rank],"&lt;="&amp;inventory[[#This Row],['#]])</f>
        <v>2599032.1999999974</v>
      </c>
      <c r="K1735" s="9">
        <f>inventory[[#This Row],[c Cost]]/MAX(inventory[c Cost])</f>
        <v>0.9817650822028221</v>
      </c>
      <c r="L1735" s="11" t="str">
        <f>IF(inventory[[#This Row],[c Units %]]&lt;=$O$7,$N$7,IF(inventory[[#This Row],[c Units %]]&lt;=$O$8,$N$8,$N$9))</f>
        <v>C</v>
      </c>
    </row>
    <row r="1736" spans="2:12" x14ac:dyDescent="0.25">
      <c r="B1736" s="1">
        <v>1730</v>
      </c>
      <c r="C1736" t="s">
        <v>1730</v>
      </c>
      <c r="D1736" s="2">
        <v>3.6</v>
      </c>
      <c r="E1736" s="15">
        <v>77</v>
      </c>
      <c r="F1736" s="14">
        <f>inventory[[#This Row],[Unit Cost]]*inventory[[#This Row],['# Units]]</f>
        <v>277.2</v>
      </c>
      <c r="G1736" s="8">
        <f>_xlfn.RANK.EQ(inventory[[#This Row],[Total Cost]],inventory[Total Cost],0)</f>
        <v>891</v>
      </c>
      <c r="H1736" s="8">
        <f>SUMIFS(inventory['# Units],inventory[Rank],"&lt;="&amp;inventory[[#This Row],['#]])</f>
        <v>46689</v>
      </c>
      <c r="I1736" s="9">
        <f>inventory[[#This Row],[c Units]]/MAX(inventory[c Units])</f>
        <v>0.56676539852873342</v>
      </c>
      <c r="J1736" s="10">
        <f>SUMIFS(inventory[Total Cost],inventory[Rank],"&lt;="&amp;inventory[[#This Row],['#]])</f>
        <v>2599032.1999999974</v>
      </c>
      <c r="K1736" s="9">
        <f>inventory[[#This Row],[c Cost]]/MAX(inventory[c Cost])</f>
        <v>0.9817650822028221</v>
      </c>
      <c r="L1736" s="11" t="str">
        <f>IF(inventory[[#This Row],[c Units %]]&lt;=$O$7,$N$7,IF(inventory[[#This Row],[c Units %]]&lt;=$O$8,$N$8,$N$9))</f>
        <v>C</v>
      </c>
    </row>
    <row r="1737" spans="2:12" x14ac:dyDescent="0.25">
      <c r="B1737" s="1">
        <v>1731</v>
      </c>
      <c r="C1737" t="s">
        <v>1731</v>
      </c>
      <c r="D1737" s="2">
        <v>3.6</v>
      </c>
      <c r="E1737" s="15">
        <v>38</v>
      </c>
      <c r="F1737" s="14">
        <f>inventory[[#This Row],[Unit Cost]]*inventory[[#This Row],['# Units]]</f>
        <v>136.80000000000001</v>
      </c>
      <c r="G1737" s="8">
        <f>_xlfn.RANK.EQ(inventory[[#This Row],[Total Cost]],inventory[Total Cost],0)</f>
        <v>1182</v>
      </c>
      <c r="H1737" s="8">
        <f>SUMIFS(inventory['# Units],inventory[Rank],"&lt;="&amp;inventory[[#This Row],['#]])</f>
        <v>46689</v>
      </c>
      <c r="I1737" s="9">
        <f>inventory[[#This Row],[c Units]]/MAX(inventory[c Units])</f>
        <v>0.56676539852873342</v>
      </c>
      <c r="J1737" s="10">
        <f>SUMIFS(inventory[Total Cost],inventory[Rank],"&lt;="&amp;inventory[[#This Row],['#]])</f>
        <v>2599032.1999999974</v>
      </c>
      <c r="K1737" s="9">
        <f>inventory[[#This Row],[c Cost]]/MAX(inventory[c Cost])</f>
        <v>0.9817650822028221</v>
      </c>
      <c r="L1737" s="11" t="str">
        <f>IF(inventory[[#This Row],[c Units %]]&lt;=$O$7,$N$7,IF(inventory[[#This Row],[c Units %]]&lt;=$O$8,$N$8,$N$9))</f>
        <v>C</v>
      </c>
    </row>
    <row r="1738" spans="2:12" x14ac:dyDescent="0.25">
      <c r="B1738" s="1">
        <v>1732</v>
      </c>
      <c r="C1738" t="s">
        <v>1732</v>
      </c>
      <c r="D1738" s="2">
        <v>3.8</v>
      </c>
      <c r="E1738" s="15">
        <v>34</v>
      </c>
      <c r="F1738" s="14">
        <f>inventory[[#This Row],[Unit Cost]]*inventory[[#This Row],['# Units]]</f>
        <v>129.19999999999999</v>
      </c>
      <c r="G1738" s="8">
        <f>_xlfn.RANK.EQ(inventory[[#This Row],[Total Cost]],inventory[Total Cost],0)</f>
        <v>1207</v>
      </c>
      <c r="H1738" s="8">
        <f>SUMIFS(inventory['# Units],inventory[Rank],"&lt;="&amp;inventory[[#This Row],['#]])</f>
        <v>46798</v>
      </c>
      <c r="I1738" s="9">
        <f>inventory[[#This Row],[c Units]]/MAX(inventory[c Units])</f>
        <v>0.56808856733593915</v>
      </c>
      <c r="J1738" s="10">
        <f>SUMIFS(inventory[Total Cost],inventory[Rank],"&lt;="&amp;inventory[[#This Row],['#]])</f>
        <v>2599431.1999999974</v>
      </c>
      <c r="K1738" s="9">
        <f>inventory[[#This Row],[c Cost]]/MAX(inventory[c Cost])</f>
        <v>0.98191580148509916</v>
      </c>
      <c r="L1738" s="11" t="str">
        <f>IF(inventory[[#This Row],[c Units %]]&lt;=$O$7,$N$7,IF(inventory[[#This Row],[c Units %]]&lt;=$O$8,$N$8,$N$9))</f>
        <v>C</v>
      </c>
    </row>
    <row r="1739" spans="2:12" x14ac:dyDescent="0.25">
      <c r="B1739" s="1">
        <v>1733</v>
      </c>
      <c r="C1739" t="s">
        <v>1733</v>
      </c>
      <c r="D1739" s="2">
        <v>3.8</v>
      </c>
      <c r="E1739" s="15">
        <v>19</v>
      </c>
      <c r="F1739" s="14">
        <f>inventory[[#This Row],[Unit Cost]]*inventory[[#This Row],['# Units]]</f>
        <v>72.2</v>
      </c>
      <c r="G1739" s="8">
        <f>_xlfn.RANK.EQ(inventory[[#This Row],[Total Cost]],inventory[Total Cost],0)</f>
        <v>1554</v>
      </c>
      <c r="H1739" s="8">
        <f>SUMIFS(inventory['# Units],inventory[Rank],"&lt;="&amp;inventory[[#This Row],['#]])</f>
        <v>46798</v>
      </c>
      <c r="I1739" s="9">
        <f>inventory[[#This Row],[c Units]]/MAX(inventory[c Units])</f>
        <v>0.56808856733593915</v>
      </c>
      <c r="J1739" s="10">
        <f>SUMIFS(inventory[Total Cost],inventory[Rank],"&lt;="&amp;inventory[[#This Row],['#]])</f>
        <v>2599431.1999999974</v>
      </c>
      <c r="K1739" s="9">
        <f>inventory[[#This Row],[c Cost]]/MAX(inventory[c Cost])</f>
        <v>0.98191580148509916</v>
      </c>
      <c r="L1739" s="11" t="str">
        <f>IF(inventory[[#This Row],[c Units %]]&lt;=$O$7,$N$7,IF(inventory[[#This Row],[c Units %]]&lt;=$O$8,$N$8,$N$9))</f>
        <v>C</v>
      </c>
    </row>
    <row r="1740" spans="2:12" x14ac:dyDescent="0.25">
      <c r="B1740" s="1">
        <v>1734</v>
      </c>
      <c r="C1740" t="s">
        <v>1734</v>
      </c>
      <c r="D1740" s="2">
        <v>3.9</v>
      </c>
      <c r="E1740" s="15">
        <v>9</v>
      </c>
      <c r="F1740" s="14">
        <f>inventory[[#This Row],[Unit Cost]]*inventory[[#This Row],['# Units]]</f>
        <v>35.1</v>
      </c>
      <c r="G1740" s="8">
        <f>_xlfn.RANK.EQ(inventory[[#This Row],[Total Cost]],inventory[Total Cost],0)</f>
        <v>2162</v>
      </c>
      <c r="H1740" s="8">
        <f>SUMIFS(inventory['# Units],inventory[Rank],"&lt;="&amp;inventory[[#This Row],['#]])</f>
        <v>46798</v>
      </c>
      <c r="I1740" s="9">
        <f>inventory[[#This Row],[c Units]]/MAX(inventory[c Units])</f>
        <v>0.56808856733593915</v>
      </c>
      <c r="J1740" s="10">
        <f>SUMIFS(inventory[Total Cost],inventory[Rank],"&lt;="&amp;inventory[[#This Row],['#]])</f>
        <v>2599431.1999999974</v>
      </c>
      <c r="K1740" s="9">
        <f>inventory[[#This Row],[c Cost]]/MAX(inventory[c Cost])</f>
        <v>0.98191580148509916</v>
      </c>
      <c r="L1740" s="11" t="str">
        <f>IF(inventory[[#This Row],[c Units %]]&lt;=$O$7,$N$7,IF(inventory[[#This Row],[c Units %]]&lt;=$O$8,$N$8,$N$9))</f>
        <v>C</v>
      </c>
    </row>
    <row r="1741" spans="2:12" x14ac:dyDescent="0.25">
      <c r="B1741" s="1">
        <v>1735</v>
      </c>
      <c r="C1741" t="s">
        <v>1735</v>
      </c>
      <c r="D1741" s="2">
        <v>3.7</v>
      </c>
      <c r="E1741" s="15">
        <v>2</v>
      </c>
      <c r="F1741" s="14">
        <f>inventory[[#This Row],[Unit Cost]]*inventory[[#This Row],['# Units]]</f>
        <v>7.4</v>
      </c>
      <c r="G1741" s="8">
        <f>_xlfn.RANK.EQ(inventory[[#This Row],[Total Cost]],inventory[Total Cost],0)</f>
        <v>3535</v>
      </c>
      <c r="H1741" s="8">
        <f>SUMIFS(inventory['# Units],inventory[Rank],"&lt;="&amp;inventory[[#This Row],['#]])</f>
        <v>46798</v>
      </c>
      <c r="I1741" s="9">
        <f>inventory[[#This Row],[c Units]]/MAX(inventory[c Units])</f>
        <v>0.56808856733593915</v>
      </c>
      <c r="J1741" s="10">
        <f>SUMIFS(inventory[Total Cost],inventory[Rank],"&lt;="&amp;inventory[[#This Row],['#]])</f>
        <v>2599431.1999999974</v>
      </c>
      <c r="K1741" s="9">
        <f>inventory[[#This Row],[c Cost]]/MAX(inventory[c Cost])</f>
        <v>0.98191580148509916</v>
      </c>
      <c r="L1741" s="11" t="str">
        <f>IF(inventory[[#This Row],[c Units %]]&lt;=$O$7,$N$7,IF(inventory[[#This Row],[c Units %]]&lt;=$O$8,$N$8,$N$9))</f>
        <v>C</v>
      </c>
    </row>
    <row r="1742" spans="2:12" x14ac:dyDescent="0.25">
      <c r="B1742" s="1">
        <v>1736</v>
      </c>
      <c r="C1742" t="s">
        <v>1736</v>
      </c>
      <c r="D1742" s="2">
        <v>3.8</v>
      </c>
      <c r="E1742" s="15">
        <v>4</v>
      </c>
      <c r="F1742" s="14">
        <f>inventory[[#This Row],[Unit Cost]]*inventory[[#This Row],['# Units]]</f>
        <v>15.2</v>
      </c>
      <c r="G1742" s="8">
        <f>_xlfn.RANK.EQ(inventory[[#This Row],[Total Cost]],inventory[Total Cost],0)</f>
        <v>2968</v>
      </c>
      <c r="H1742" s="8">
        <f>SUMIFS(inventory['# Units],inventory[Rank],"&lt;="&amp;inventory[[#This Row],['#]])</f>
        <v>46798</v>
      </c>
      <c r="I1742" s="9">
        <f>inventory[[#This Row],[c Units]]/MAX(inventory[c Units])</f>
        <v>0.56808856733593915</v>
      </c>
      <c r="J1742" s="10">
        <f>SUMIFS(inventory[Total Cost],inventory[Rank],"&lt;="&amp;inventory[[#This Row],['#]])</f>
        <v>2599431.1999999974</v>
      </c>
      <c r="K1742" s="9">
        <f>inventory[[#This Row],[c Cost]]/MAX(inventory[c Cost])</f>
        <v>0.98191580148509916</v>
      </c>
      <c r="L1742" s="11" t="str">
        <f>IF(inventory[[#This Row],[c Units %]]&lt;=$O$7,$N$7,IF(inventory[[#This Row],[c Units %]]&lt;=$O$8,$N$8,$N$9))</f>
        <v>C</v>
      </c>
    </row>
    <row r="1743" spans="2:12" x14ac:dyDescent="0.25">
      <c r="B1743" s="1">
        <v>1737</v>
      </c>
      <c r="C1743" t="s">
        <v>1737</v>
      </c>
      <c r="D1743" s="2">
        <v>3.5</v>
      </c>
      <c r="E1743" s="15">
        <v>1</v>
      </c>
      <c r="F1743" s="14">
        <f>inventory[[#This Row],[Unit Cost]]*inventory[[#This Row],['# Units]]</f>
        <v>3.5</v>
      </c>
      <c r="G1743" s="8">
        <f>_xlfn.RANK.EQ(inventory[[#This Row],[Total Cost]],inventory[Total Cost],0)</f>
        <v>4002</v>
      </c>
      <c r="H1743" s="8">
        <f>SUMIFS(inventory['# Units],inventory[Rank],"&lt;="&amp;inventory[[#This Row],['#]])</f>
        <v>46798</v>
      </c>
      <c r="I1743" s="9">
        <f>inventory[[#This Row],[c Units]]/MAX(inventory[c Units])</f>
        <v>0.56808856733593915</v>
      </c>
      <c r="J1743" s="10">
        <f>SUMIFS(inventory[Total Cost],inventory[Rank],"&lt;="&amp;inventory[[#This Row],['#]])</f>
        <v>2599431.1999999974</v>
      </c>
      <c r="K1743" s="9">
        <f>inventory[[#This Row],[c Cost]]/MAX(inventory[c Cost])</f>
        <v>0.98191580148509916</v>
      </c>
      <c r="L1743" s="11" t="str">
        <f>IF(inventory[[#This Row],[c Units %]]&lt;=$O$7,$N$7,IF(inventory[[#This Row],[c Units %]]&lt;=$O$8,$N$8,$N$9))</f>
        <v>C</v>
      </c>
    </row>
    <row r="1744" spans="2:12" x14ac:dyDescent="0.25">
      <c r="B1744" s="1">
        <v>1738</v>
      </c>
      <c r="C1744" t="s">
        <v>1738</v>
      </c>
      <c r="D1744" s="2">
        <v>3.6</v>
      </c>
      <c r="E1744" s="15">
        <v>23</v>
      </c>
      <c r="F1744" s="14">
        <f>inventory[[#This Row],[Unit Cost]]*inventory[[#This Row],['# Units]]</f>
        <v>82.8</v>
      </c>
      <c r="G1744" s="8">
        <f>_xlfn.RANK.EQ(inventory[[#This Row],[Total Cost]],inventory[Total Cost],0)</f>
        <v>1466</v>
      </c>
      <c r="H1744" s="8">
        <f>SUMIFS(inventory['# Units],inventory[Rank],"&lt;="&amp;inventory[[#This Row],['#]])</f>
        <v>46798</v>
      </c>
      <c r="I1744" s="9">
        <f>inventory[[#This Row],[c Units]]/MAX(inventory[c Units])</f>
        <v>0.56808856733593915</v>
      </c>
      <c r="J1744" s="10">
        <f>SUMIFS(inventory[Total Cost],inventory[Rank],"&lt;="&amp;inventory[[#This Row],['#]])</f>
        <v>2599431.1999999974</v>
      </c>
      <c r="K1744" s="9">
        <f>inventory[[#This Row],[c Cost]]/MAX(inventory[c Cost])</f>
        <v>0.98191580148509916</v>
      </c>
      <c r="L1744" s="11" t="str">
        <f>IF(inventory[[#This Row],[c Units %]]&lt;=$O$7,$N$7,IF(inventory[[#This Row],[c Units %]]&lt;=$O$8,$N$8,$N$9))</f>
        <v>C</v>
      </c>
    </row>
    <row r="1745" spans="2:12" x14ac:dyDescent="0.25">
      <c r="B1745" s="1">
        <v>1739</v>
      </c>
      <c r="C1745" t="s">
        <v>1739</v>
      </c>
      <c r="D1745" s="2">
        <v>3.5</v>
      </c>
      <c r="E1745" s="15">
        <v>13</v>
      </c>
      <c r="F1745" s="14">
        <f>inventory[[#This Row],[Unit Cost]]*inventory[[#This Row],['# Units]]</f>
        <v>45.5</v>
      </c>
      <c r="G1745" s="8">
        <f>_xlfn.RANK.EQ(inventory[[#This Row],[Total Cost]],inventory[Total Cost],0)</f>
        <v>1930</v>
      </c>
      <c r="H1745" s="8">
        <f>SUMIFS(inventory['# Units],inventory[Rank],"&lt;="&amp;inventory[[#This Row],['#]])</f>
        <v>46888</v>
      </c>
      <c r="I1745" s="9">
        <f>inventory[[#This Row],[c Units]]/MAX(inventory[c Units])</f>
        <v>0.56918109203913669</v>
      </c>
      <c r="J1745" s="10">
        <f>SUMIFS(inventory[Total Cost],inventory[Rank],"&lt;="&amp;inventory[[#This Row],['#]])</f>
        <v>2599544.5999999978</v>
      </c>
      <c r="K1745" s="9">
        <f>inventory[[#This Row],[c Cost]]/MAX(inventory[c Cost])</f>
        <v>0.98195863749164125</v>
      </c>
      <c r="L1745" s="11" t="str">
        <f>IF(inventory[[#This Row],[c Units %]]&lt;=$O$7,$N$7,IF(inventory[[#This Row],[c Units %]]&lt;=$O$8,$N$8,$N$9))</f>
        <v>C</v>
      </c>
    </row>
    <row r="1746" spans="2:12" x14ac:dyDescent="0.25">
      <c r="B1746" s="1">
        <v>1740</v>
      </c>
      <c r="C1746" t="s">
        <v>1740</v>
      </c>
      <c r="D1746" s="2">
        <v>1.6</v>
      </c>
      <c r="E1746" s="15">
        <v>36</v>
      </c>
      <c r="F1746" s="14">
        <f>inventory[[#This Row],[Unit Cost]]*inventory[[#This Row],['# Units]]</f>
        <v>57.6</v>
      </c>
      <c r="G1746" s="8">
        <f>_xlfn.RANK.EQ(inventory[[#This Row],[Total Cost]],inventory[Total Cost],0)</f>
        <v>1714</v>
      </c>
      <c r="H1746" s="8">
        <f>SUMIFS(inventory['# Units],inventory[Rank],"&lt;="&amp;inventory[[#This Row],['#]])</f>
        <v>46888</v>
      </c>
      <c r="I1746" s="9">
        <f>inventory[[#This Row],[c Units]]/MAX(inventory[c Units])</f>
        <v>0.56918109203913669</v>
      </c>
      <c r="J1746" s="10">
        <f>SUMIFS(inventory[Total Cost],inventory[Rank],"&lt;="&amp;inventory[[#This Row],['#]])</f>
        <v>2599544.5999999978</v>
      </c>
      <c r="K1746" s="9">
        <f>inventory[[#This Row],[c Cost]]/MAX(inventory[c Cost])</f>
        <v>0.98195863749164125</v>
      </c>
      <c r="L1746" s="11" t="str">
        <f>IF(inventory[[#This Row],[c Units %]]&lt;=$O$7,$N$7,IF(inventory[[#This Row],[c Units %]]&lt;=$O$8,$N$8,$N$9))</f>
        <v>C</v>
      </c>
    </row>
    <row r="1747" spans="2:12" x14ac:dyDescent="0.25">
      <c r="B1747" s="1">
        <v>1741</v>
      </c>
      <c r="C1747" t="s">
        <v>1741</v>
      </c>
      <c r="D1747" s="2">
        <v>3.3</v>
      </c>
      <c r="E1747" s="15">
        <v>6</v>
      </c>
      <c r="F1747" s="14">
        <f>inventory[[#This Row],[Unit Cost]]*inventory[[#This Row],['# Units]]</f>
        <v>19.799999999999997</v>
      </c>
      <c r="G1747" s="8">
        <f>_xlfn.RANK.EQ(inventory[[#This Row],[Total Cost]],inventory[Total Cost],0)</f>
        <v>2718</v>
      </c>
      <c r="H1747" s="8">
        <f>SUMIFS(inventory['# Units],inventory[Rank],"&lt;="&amp;inventory[[#This Row],['#]])</f>
        <v>46900</v>
      </c>
      <c r="I1747" s="9">
        <f>inventory[[#This Row],[c Units]]/MAX(inventory[c Units])</f>
        <v>0.569326761999563</v>
      </c>
      <c r="J1747" s="10">
        <f>SUMIFS(inventory[Total Cost],inventory[Rank],"&lt;="&amp;inventory[[#This Row],['#]])</f>
        <v>2599600.9999999977</v>
      </c>
      <c r="K1747" s="9">
        <f>inventory[[#This Row],[c Cost]]/MAX(inventory[c Cost])</f>
        <v>0.98197994217214346</v>
      </c>
      <c r="L1747" s="11" t="str">
        <f>IF(inventory[[#This Row],[c Units %]]&lt;=$O$7,$N$7,IF(inventory[[#This Row],[c Units %]]&lt;=$O$8,$N$8,$N$9))</f>
        <v>C</v>
      </c>
    </row>
    <row r="1748" spans="2:12" x14ac:dyDescent="0.25">
      <c r="B1748" s="1">
        <v>1742</v>
      </c>
      <c r="C1748" t="s">
        <v>1742</v>
      </c>
      <c r="D1748" s="2">
        <v>2.8</v>
      </c>
      <c r="E1748" s="15">
        <v>12</v>
      </c>
      <c r="F1748" s="14">
        <f>inventory[[#This Row],[Unit Cost]]*inventory[[#This Row],['# Units]]</f>
        <v>33.599999999999994</v>
      </c>
      <c r="G1748" s="8">
        <f>_xlfn.RANK.EQ(inventory[[#This Row],[Total Cost]],inventory[Total Cost],0)</f>
        <v>2198</v>
      </c>
      <c r="H1748" s="8">
        <f>SUMIFS(inventory['# Units],inventory[Rank],"&lt;="&amp;inventory[[#This Row],['#]])</f>
        <v>46902</v>
      </c>
      <c r="I1748" s="9">
        <f>inventory[[#This Row],[c Units]]/MAX(inventory[c Units])</f>
        <v>0.56935104032630068</v>
      </c>
      <c r="J1748" s="10">
        <f>SUMIFS(inventory[Total Cost],inventory[Rank],"&lt;="&amp;inventory[[#This Row],['#]])</f>
        <v>2599657.3999999976</v>
      </c>
      <c r="K1748" s="9">
        <f>inventory[[#This Row],[c Cost]]/MAX(inventory[c Cost])</f>
        <v>0.98200124685264578</v>
      </c>
      <c r="L1748" s="11" t="str">
        <f>IF(inventory[[#This Row],[c Units %]]&lt;=$O$7,$N$7,IF(inventory[[#This Row],[c Units %]]&lt;=$O$8,$N$8,$N$9))</f>
        <v>C</v>
      </c>
    </row>
    <row r="1749" spans="2:12" x14ac:dyDescent="0.25">
      <c r="B1749" s="1">
        <v>1743</v>
      </c>
      <c r="C1749" t="s">
        <v>1743</v>
      </c>
      <c r="D1749" s="2">
        <v>2.6</v>
      </c>
      <c r="E1749" s="15">
        <v>20</v>
      </c>
      <c r="F1749" s="14">
        <f>inventory[[#This Row],[Unit Cost]]*inventory[[#This Row],['# Units]]</f>
        <v>52</v>
      </c>
      <c r="G1749" s="8">
        <f>_xlfn.RANK.EQ(inventory[[#This Row],[Total Cost]],inventory[Total Cost],0)</f>
        <v>1811</v>
      </c>
      <c r="H1749" s="8">
        <f>SUMIFS(inventory['# Units],inventory[Rank],"&lt;="&amp;inventory[[#This Row],['#]])</f>
        <v>46919</v>
      </c>
      <c r="I1749" s="9">
        <f>inventory[[#This Row],[c Units]]/MAX(inventory[c Units])</f>
        <v>0.56955740610357131</v>
      </c>
      <c r="J1749" s="10">
        <f>SUMIFS(inventory[Total Cost],inventory[Rank],"&lt;="&amp;inventory[[#This Row],['#]])</f>
        <v>2599713.4999999977</v>
      </c>
      <c r="K1749" s="9">
        <f>inventory[[#This Row],[c Cost]]/MAX(inventory[c Cost])</f>
        <v>0.98202243821037949</v>
      </c>
      <c r="L1749" s="11" t="str">
        <f>IF(inventory[[#This Row],[c Units %]]&lt;=$O$7,$N$7,IF(inventory[[#This Row],[c Units %]]&lt;=$O$8,$N$8,$N$9))</f>
        <v>C</v>
      </c>
    </row>
    <row r="1750" spans="2:12" x14ac:dyDescent="0.25">
      <c r="B1750" s="1">
        <v>1744</v>
      </c>
      <c r="C1750" t="s">
        <v>1744</v>
      </c>
      <c r="D1750" s="2">
        <v>3.6</v>
      </c>
      <c r="E1750" s="15">
        <v>43</v>
      </c>
      <c r="F1750" s="14">
        <f>inventory[[#This Row],[Unit Cost]]*inventory[[#This Row],['# Units]]</f>
        <v>154.80000000000001</v>
      </c>
      <c r="G1750" s="8">
        <f>_xlfn.RANK.EQ(inventory[[#This Row],[Total Cost]],inventory[Total Cost],0)</f>
        <v>1128</v>
      </c>
      <c r="H1750" s="8">
        <f>SUMIFS(inventory['# Units],inventory[Rank],"&lt;="&amp;inventory[[#This Row],['#]])</f>
        <v>47052</v>
      </c>
      <c r="I1750" s="9">
        <f>inventory[[#This Row],[c Units]]/MAX(inventory[c Units])</f>
        <v>0.57117191483162977</v>
      </c>
      <c r="J1750" s="10">
        <f>SUMIFS(inventory[Total Cost],inventory[Rank],"&lt;="&amp;inventory[[#This Row],['#]])</f>
        <v>2599993.4999999977</v>
      </c>
      <c r="K1750" s="9">
        <f>inventory[[#This Row],[c Cost]]/MAX(inventory[c Cost])</f>
        <v>0.98212820612776686</v>
      </c>
      <c r="L1750" s="11" t="str">
        <f>IF(inventory[[#This Row],[c Units %]]&lt;=$O$7,$N$7,IF(inventory[[#This Row],[c Units %]]&lt;=$O$8,$N$8,$N$9))</f>
        <v>C</v>
      </c>
    </row>
    <row r="1751" spans="2:12" x14ac:dyDescent="0.25">
      <c r="B1751" s="1">
        <v>1745</v>
      </c>
      <c r="C1751" t="s">
        <v>1745</v>
      </c>
      <c r="D1751" s="2">
        <v>2.7</v>
      </c>
      <c r="E1751" s="15">
        <v>15</v>
      </c>
      <c r="F1751" s="14">
        <f>inventory[[#This Row],[Unit Cost]]*inventory[[#This Row],['# Units]]</f>
        <v>40.5</v>
      </c>
      <c r="G1751" s="8">
        <f>_xlfn.RANK.EQ(inventory[[#This Row],[Total Cost]],inventory[Total Cost],0)</f>
        <v>2037</v>
      </c>
      <c r="H1751" s="8">
        <f>SUMIFS(inventory['# Units],inventory[Rank],"&lt;="&amp;inventory[[#This Row],['#]])</f>
        <v>47052</v>
      </c>
      <c r="I1751" s="9">
        <f>inventory[[#This Row],[c Units]]/MAX(inventory[c Units])</f>
        <v>0.57117191483162977</v>
      </c>
      <c r="J1751" s="10">
        <f>SUMIFS(inventory[Total Cost],inventory[Rank],"&lt;="&amp;inventory[[#This Row],['#]])</f>
        <v>2599993.4999999977</v>
      </c>
      <c r="K1751" s="9">
        <f>inventory[[#This Row],[c Cost]]/MAX(inventory[c Cost])</f>
        <v>0.98212820612776686</v>
      </c>
      <c r="L1751" s="11" t="str">
        <f>IF(inventory[[#This Row],[c Units %]]&lt;=$O$7,$N$7,IF(inventory[[#This Row],[c Units %]]&lt;=$O$8,$N$8,$N$9))</f>
        <v>C</v>
      </c>
    </row>
    <row r="1752" spans="2:12" x14ac:dyDescent="0.25">
      <c r="B1752" s="1">
        <v>1746</v>
      </c>
      <c r="C1752" t="s">
        <v>1746</v>
      </c>
      <c r="D1752" s="2">
        <v>3.7</v>
      </c>
      <c r="E1752" s="15">
        <v>1</v>
      </c>
      <c r="F1752" s="14">
        <f>inventory[[#This Row],[Unit Cost]]*inventory[[#This Row],['# Units]]</f>
        <v>3.7</v>
      </c>
      <c r="G1752" s="8">
        <f>_xlfn.RANK.EQ(inventory[[#This Row],[Total Cost]],inventory[Total Cost],0)</f>
        <v>3954</v>
      </c>
      <c r="H1752" s="8">
        <f>SUMIFS(inventory['# Units],inventory[Rank],"&lt;="&amp;inventory[[#This Row],['#]])</f>
        <v>47052</v>
      </c>
      <c r="I1752" s="9">
        <f>inventory[[#This Row],[c Units]]/MAX(inventory[c Units])</f>
        <v>0.57117191483162977</v>
      </c>
      <c r="J1752" s="10">
        <f>SUMIFS(inventory[Total Cost],inventory[Rank],"&lt;="&amp;inventory[[#This Row],['#]])</f>
        <v>2599993.4999999977</v>
      </c>
      <c r="K1752" s="9">
        <f>inventory[[#This Row],[c Cost]]/MAX(inventory[c Cost])</f>
        <v>0.98212820612776686</v>
      </c>
      <c r="L1752" s="11" t="str">
        <f>IF(inventory[[#This Row],[c Units %]]&lt;=$O$7,$N$7,IF(inventory[[#This Row],[c Units %]]&lt;=$O$8,$N$8,$N$9))</f>
        <v>C</v>
      </c>
    </row>
    <row r="1753" spans="2:12" x14ac:dyDescent="0.25">
      <c r="B1753" s="1">
        <v>1747</v>
      </c>
      <c r="C1753" t="s">
        <v>1747</v>
      </c>
      <c r="D1753" s="2">
        <v>3.3</v>
      </c>
      <c r="E1753" s="15">
        <v>17</v>
      </c>
      <c r="F1753" s="14">
        <f>inventory[[#This Row],[Unit Cost]]*inventory[[#This Row],['# Units]]</f>
        <v>56.099999999999994</v>
      </c>
      <c r="G1753" s="8">
        <f>_xlfn.RANK.EQ(inventory[[#This Row],[Total Cost]],inventory[Total Cost],0)</f>
        <v>1743</v>
      </c>
      <c r="H1753" s="8">
        <f>SUMIFS(inventory['# Units],inventory[Rank],"&lt;="&amp;inventory[[#This Row],['#]])</f>
        <v>47052</v>
      </c>
      <c r="I1753" s="9">
        <f>inventory[[#This Row],[c Units]]/MAX(inventory[c Units])</f>
        <v>0.57117191483162977</v>
      </c>
      <c r="J1753" s="10">
        <f>SUMIFS(inventory[Total Cost],inventory[Rank],"&lt;="&amp;inventory[[#This Row],['#]])</f>
        <v>2599993.4999999977</v>
      </c>
      <c r="K1753" s="9">
        <f>inventory[[#This Row],[c Cost]]/MAX(inventory[c Cost])</f>
        <v>0.98212820612776686</v>
      </c>
      <c r="L1753" s="11" t="str">
        <f>IF(inventory[[#This Row],[c Units %]]&lt;=$O$7,$N$7,IF(inventory[[#This Row],[c Units %]]&lt;=$O$8,$N$8,$N$9))</f>
        <v>C</v>
      </c>
    </row>
    <row r="1754" spans="2:12" x14ac:dyDescent="0.25">
      <c r="B1754" s="1">
        <v>1748</v>
      </c>
      <c r="C1754" t="s">
        <v>1748</v>
      </c>
      <c r="D1754" s="2">
        <v>3.8</v>
      </c>
      <c r="E1754" s="15">
        <v>35</v>
      </c>
      <c r="F1754" s="14">
        <f>inventory[[#This Row],[Unit Cost]]*inventory[[#This Row],['# Units]]</f>
        <v>133</v>
      </c>
      <c r="G1754" s="8">
        <f>_xlfn.RANK.EQ(inventory[[#This Row],[Total Cost]],inventory[Total Cost],0)</f>
        <v>1194</v>
      </c>
      <c r="H1754" s="8">
        <f>SUMIFS(inventory['# Units],inventory[Rank],"&lt;="&amp;inventory[[#This Row],['#]])</f>
        <v>47052</v>
      </c>
      <c r="I1754" s="9">
        <f>inventory[[#This Row],[c Units]]/MAX(inventory[c Units])</f>
        <v>0.57117191483162977</v>
      </c>
      <c r="J1754" s="10">
        <f>SUMIFS(inventory[Total Cost],inventory[Rank],"&lt;="&amp;inventory[[#This Row],['#]])</f>
        <v>2599993.4999999977</v>
      </c>
      <c r="K1754" s="9">
        <f>inventory[[#This Row],[c Cost]]/MAX(inventory[c Cost])</f>
        <v>0.98212820612776686</v>
      </c>
      <c r="L1754" s="11" t="str">
        <f>IF(inventory[[#This Row],[c Units %]]&lt;=$O$7,$N$7,IF(inventory[[#This Row],[c Units %]]&lt;=$O$8,$N$8,$N$9))</f>
        <v>C</v>
      </c>
    </row>
    <row r="1755" spans="2:12" x14ac:dyDescent="0.25">
      <c r="B1755" s="1">
        <v>1749</v>
      </c>
      <c r="C1755" t="s">
        <v>1749</v>
      </c>
      <c r="D1755" s="2">
        <v>3.2</v>
      </c>
      <c r="E1755" s="15">
        <v>7</v>
      </c>
      <c r="F1755" s="14">
        <f>inventory[[#This Row],[Unit Cost]]*inventory[[#This Row],['# Units]]</f>
        <v>22.400000000000002</v>
      </c>
      <c r="G1755" s="8">
        <f>_xlfn.RANK.EQ(inventory[[#This Row],[Total Cost]],inventory[Total Cost],0)</f>
        <v>2567</v>
      </c>
      <c r="H1755" s="8">
        <f>SUMIFS(inventory['# Units],inventory[Rank],"&lt;="&amp;inventory[[#This Row],['#]])</f>
        <v>47065</v>
      </c>
      <c r="I1755" s="9">
        <f>inventory[[#This Row],[c Units]]/MAX(inventory[c Units])</f>
        <v>0.57132972395542503</v>
      </c>
      <c r="J1755" s="10">
        <f>SUMIFS(inventory[Total Cost],inventory[Rank],"&lt;="&amp;inventory[[#This Row],['#]])</f>
        <v>2600049.3999999976</v>
      </c>
      <c r="K1755" s="9">
        <f>inventory[[#This Row],[c Cost]]/MAX(inventory[c Cost])</f>
        <v>0.98214932193698812</v>
      </c>
      <c r="L1755" s="11" t="str">
        <f>IF(inventory[[#This Row],[c Units %]]&lt;=$O$7,$N$7,IF(inventory[[#This Row],[c Units %]]&lt;=$O$8,$N$8,$N$9))</f>
        <v>C</v>
      </c>
    </row>
    <row r="1756" spans="2:12" x14ac:dyDescent="0.25">
      <c r="B1756" s="1">
        <v>1750</v>
      </c>
      <c r="C1756" t="s">
        <v>1750</v>
      </c>
      <c r="D1756" s="2">
        <v>3.3</v>
      </c>
      <c r="E1756" s="15">
        <v>21</v>
      </c>
      <c r="F1756" s="14">
        <f>inventory[[#This Row],[Unit Cost]]*inventory[[#This Row],['# Units]]</f>
        <v>69.3</v>
      </c>
      <c r="G1756" s="8">
        <f>_xlfn.RANK.EQ(inventory[[#This Row],[Total Cost]],inventory[Total Cost],0)</f>
        <v>1584</v>
      </c>
      <c r="H1756" s="8">
        <f>SUMIFS(inventory['# Units],inventory[Rank],"&lt;="&amp;inventory[[#This Row],['#]])</f>
        <v>47145</v>
      </c>
      <c r="I1756" s="9">
        <f>inventory[[#This Row],[c Units]]/MAX(inventory[c Units])</f>
        <v>0.57230085702493383</v>
      </c>
      <c r="J1756" s="10">
        <f>SUMIFS(inventory[Total Cost],inventory[Rank],"&lt;="&amp;inventory[[#This Row],['#]])</f>
        <v>2600216.799999997</v>
      </c>
      <c r="K1756" s="9">
        <f>inventory[[#This Row],[c Cost]]/MAX(inventory[c Cost])</f>
        <v>0.98221255604188307</v>
      </c>
      <c r="L1756" s="11" t="str">
        <f>IF(inventory[[#This Row],[c Units %]]&lt;=$O$7,$N$7,IF(inventory[[#This Row],[c Units %]]&lt;=$O$8,$N$8,$N$9))</f>
        <v>C</v>
      </c>
    </row>
    <row r="1757" spans="2:12" x14ac:dyDescent="0.25">
      <c r="B1757" s="1">
        <v>1751</v>
      </c>
      <c r="C1757" t="s">
        <v>1751</v>
      </c>
      <c r="D1757" s="2">
        <v>3.5</v>
      </c>
      <c r="E1757" s="15">
        <v>4</v>
      </c>
      <c r="F1757" s="14">
        <f>inventory[[#This Row],[Unit Cost]]*inventory[[#This Row],['# Units]]</f>
        <v>14</v>
      </c>
      <c r="G1757" s="8">
        <f>_xlfn.RANK.EQ(inventory[[#This Row],[Total Cost]],inventory[Total Cost],0)</f>
        <v>3027</v>
      </c>
      <c r="H1757" s="8">
        <f>SUMIFS(inventory['# Units],inventory[Rank],"&lt;="&amp;inventory[[#This Row],['#]])</f>
        <v>47145</v>
      </c>
      <c r="I1757" s="9">
        <f>inventory[[#This Row],[c Units]]/MAX(inventory[c Units])</f>
        <v>0.57230085702493383</v>
      </c>
      <c r="J1757" s="10">
        <f>SUMIFS(inventory[Total Cost],inventory[Rank],"&lt;="&amp;inventory[[#This Row],['#]])</f>
        <v>2600216.799999997</v>
      </c>
      <c r="K1757" s="9">
        <f>inventory[[#This Row],[c Cost]]/MAX(inventory[c Cost])</f>
        <v>0.98221255604188307</v>
      </c>
      <c r="L1757" s="11" t="str">
        <f>IF(inventory[[#This Row],[c Units %]]&lt;=$O$7,$N$7,IF(inventory[[#This Row],[c Units %]]&lt;=$O$8,$N$8,$N$9))</f>
        <v>C</v>
      </c>
    </row>
    <row r="1758" spans="2:12" x14ac:dyDescent="0.25">
      <c r="B1758" s="1">
        <v>1752</v>
      </c>
      <c r="C1758" t="s">
        <v>1752</v>
      </c>
      <c r="D1758" s="2">
        <v>3.2</v>
      </c>
      <c r="E1758" s="15">
        <v>11</v>
      </c>
      <c r="F1758" s="14">
        <f>inventory[[#This Row],[Unit Cost]]*inventory[[#This Row],['# Units]]</f>
        <v>35.200000000000003</v>
      </c>
      <c r="G1758" s="8">
        <f>_xlfn.RANK.EQ(inventory[[#This Row],[Total Cost]],inventory[Total Cost],0)</f>
        <v>2157</v>
      </c>
      <c r="H1758" s="8">
        <f>SUMIFS(inventory['# Units],inventory[Rank],"&lt;="&amp;inventory[[#This Row],['#]])</f>
        <v>47145</v>
      </c>
      <c r="I1758" s="9">
        <f>inventory[[#This Row],[c Units]]/MAX(inventory[c Units])</f>
        <v>0.57230085702493383</v>
      </c>
      <c r="J1758" s="10">
        <f>SUMIFS(inventory[Total Cost],inventory[Rank],"&lt;="&amp;inventory[[#This Row],['#]])</f>
        <v>2600216.799999997</v>
      </c>
      <c r="K1758" s="9">
        <f>inventory[[#This Row],[c Cost]]/MAX(inventory[c Cost])</f>
        <v>0.98221255604188307</v>
      </c>
      <c r="L1758" s="11" t="str">
        <f>IF(inventory[[#This Row],[c Units %]]&lt;=$O$7,$N$7,IF(inventory[[#This Row],[c Units %]]&lt;=$O$8,$N$8,$N$9))</f>
        <v>C</v>
      </c>
    </row>
    <row r="1759" spans="2:12" x14ac:dyDescent="0.25">
      <c r="B1759" s="1">
        <v>1753</v>
      </c>
      <c r="C1759" t="s">
        <v>1753</v>
      </c>
      <c r="D1759" s="2">
        <v>3.3</v>
      </c>
      <c r="E1759" s="15">
        <v>7</v>
      </c>
      <c r="F1759" s="14">
        <f>inventory[[#This Row],[Unit Cost]]*inventory[[#This Row],['# Units]]</f>
        <v>23.099999999999998</v>
      </c>
      <c r="G1759" s="8">
        <f>_xlfn.RANK.EQ(inventory[[#This Row],[Total Cost]],inventory[Total Cost],0)</f>
        <v>2552</v>
      </c>
      <c r="H1759" s="8">
        <f>SUMIFS(inventory['# Units],inventory[Rank],"&lt;="&amp;inventory[[#This Row],['#]])</f>
        <v>47182</v>
      </c>
      <c r="I1759" s="9">
        <f>inventory[[#This Row],[c Units]]/MAX(inventory[c Units])</f>
        <v>0.57275000606958171</v>
      </c>
      <c r="J1759" s="10">
        <f>SUMIFS(inventory[Total Cost],inventory[Rank],"&lt;="&amp;inventory[[#This Row],['#]])</f>
        <v>2600272.299999997</v>
      </c>
      <c r="K1759" s="9">
        <f>inventory[[#This Row],[c Cost]]/MAX(inventory[c Cost])</f>
        <v>0.98223352075407955</v>
      </c>
      <c r="L1759" s="11" t="str">
        <f>IF(inventory[[#This Row],[c Units %]]&lt;=$O$7,$N$7,IF(inventory[[#This Row],[c Units %]]&lt;=$O$8,$N$8,$N$9))</f>
        <v>C</v>
      </c>
    </row>
    <row r="1760" spans="2:12" x14ac:dyDescent="0.25">
      <c r="B1760" s="1">
        <v>1754</v>
      </c>
      <c r="C1760" t="s">
        <v>1754</v>
      </c>
      <c r="D1760" s="2">
        <v>3.5</v>
      </c>
      <c r="E1760" s="15">
        <v>2</v>
      </c>
      <c r="F1760" s="14">
        <f>inventory[[#This Row],[Unit Cost]]*inventory[[#This Row],['# Units]]</f>
        <v>7</v>
      </c>
      <c r="G1760" s="8">
        <f>_xlfn.RANK.EQ(inventory[[#This Row],[Total Cost]],inventory[Total Cost],0)</f>
        <v>3570</v>
      </c>
      <c r="H1760" s="8">
        <f>SUMIFS(inventory['# Units],inventory[Rank],"&lt;="&amp;inventory[[#This Row],['#]])</f>
        <v>47196</v>
      </c>
      <c r="I1760" s="9">
        <f>inventory[[#This Row],[c Units]]/MAX(inventory[c Units])</f>
        <v>0.5729199543567457</v>
      </c>
      <c r="J1760" s="10">
        <f>SUMIFS(inventory[Total Cost],inventory[Rank],"&lt;="&amp;inventory[[#This Row],['#]])</f>
        <v>2600382.8999999966</v>
      </c>
      <c r="K1760" s="9">
        <f>inventory[[#This Row],[c Cost]]/MAX(inventory[c Cost])</f>
        <v>0.9822752990814474</v>
      </c>
      <c r="L1760" s="11" t="str">
        <f>IF(inventory[[#This Row],[c Units %]]&lt;=$O$7,$N$7,IF(inventory[[#This Row],[c Units %]]&lt;=$O$8,$N$8,$N$9))</f>
        <v>C</v>
      </c>
    </row>
    <row r="1761" spans="2:12" x14ac:dyDescent="0.25">
      <c r="B1761" s="1">
        <v>1755</v>
      </c>
      <c r="C1761" t="s">
        <v>1755</v>
      </c>
      <c r="D1761" s="2">
        <v>3.3</v>
      </c>
      <c r="E1761" s="15">
        <v>12</v>
      </c>
      <c r="F1761" s="14">
        <f>inventory[[#This Row],[Unit Cost]]*inventory[[#This Row],['# Units]]</f>
        <v>39.599999999999994</v>
      </c>
      <c r="G1761" s="8">
        <f>_xlfn.RANK.EQ(inventory[[#This Row],[Total Cost]],inventory[Total Cost],0)</f>
        <v>2063</v>
      </c>
      <c r="H1761" s="8">
        <f>SUMIFS(inventory['# Units],inventory[Rank],"&lt;="&amp;inventory[[#This Row],['#]])</f>
        <v>47196</v>
      </c>
      <c r="I1761" s="9">
        <f>inventory[[#This Row],[c Units]]/MAX(inventory[c Units])</f>
        <v>0.5729199543567457</v>
      </c>
      <c r="J1761" s="10">
        <f>SUMIFS(inventory[Total Cost],inventory[Rank],"&lt;="&amp;inventory[[#This Row],['#]])</f>
        <v>2600382.8999999966</v>
      </c>
      <c r="K1761" s="9">
        <f>inventory[[#This Row],[c Cost]]/MAX(inventory[c Cost])</f>
        <v>0.9822752990814474</v>
      </c>
      <c r="L1761" s="11" t="str">
        <f>IF(inventory[[#This Row],[c Units %]]&lt;=$O$7,$N$7,IF(inventory[[#This Row],[c Units %]]&lt;=$O$8,$N$8,$N$9))</f>
        <v>C</v>
      </c>
    </row>
    <row r="1762" spans="2:12" x14ac:dyDescent="0.25">
      <c r="B1762" s="1">
        <v>1756</v>
      </c>
      <c r="C1762" t="s">
        <v>1756</v>
      </c>
      <c r="D1762" s="2">
        <v>3.3</v>
      </c>
      <c r="E1762" s="15">
        <v>15</v>
      </c>
      <c r="F1762" s="14">
        <f>inventory[[#This Row],[Unit Cost]]*inventory[[#This Row],['# Units]]</f>
        <v>49.5</v>
      </c>
      <c r="G1762" s="8">
        <f>_xlfn.RANK.EQ(inventory[[#This Row],[Total Cost]],inventory[Total Cost],0)</f>
        <v>1856</v>
      </c>
      <c r="H1762" s="8">
        <f>SUMIFS(inventory['# Units],inventory[Rank],"&lt;="&amp;inventory[[#This Row],['#]])</f>
        <v>47204</v>
      </c>
      <c r="I1762" s="9">
        <f>inventory[[#This Row],[c Units]]/MAX(inventory[c Units])</f>
        <v>0.57301706766369664</v>
      </c>
      <c r="J1762" s="10">
        <f>SUMIFS(inventory[Total Cost],inventory[Rank],"&lt;="&amp;inventory[[#This Row],['#]])</f>
        <v>2600438.0999999968</v>
      </c>
      <c r="K1762" s="9">
        <f>inventory[[#This Row],[c Cost]]/MAX(inventory[c Cost])</f>
        <v>0.98229615047087526</v>
      </c>
      <c r="L1762" s="11" t="str">
        <f>IF(inventory[[#This Row],[c Units %]]&lt;=$O$7,$N$7,IF(inventory[[#This Row],[c Units %]]&lt;=$O$8,$N$8,$N$9))</f>
        <v>C</v>
      </c>
    </row>
    <row r="1763" spans="2:12" x14ac:dyDescent="0.25">
      <c r="B1763" s="1">
        <v>1757</v>
      </c>
      <c r="C1763" t="s">
        <v>1757</v>
      </c>
      <c r="D1763" s="2">
        <v>1.8</v>
      </c>
      <c r="E1763" s="15">
        <v>11</v>
      </c>
      <c r="F1763" s="14">
        <f>inventory[[#This Row],[Unit Cost]]*inventory[[#This Row],['# Units]]</f>
        <v>19.8</v>
      </c>
      <c r="G1763" s="8">
        <f>_xlfn.RANK.EQ(inventory[[#This Row],[Total Cost]],inventory[Total Cost],0)</f>
        <v>2703</v>
      </c>
      <c r="H1763" s="8">
        <f>SUMIFS(inventory['# Units],inventory[Rank],"&lt;="&amp;inventory[[#This Row],['#]])</f>
        <v>47344</v>
      </c>
      <c r="I1763" s="9">
        <f>inventory[[#This Row],[c Units]]/MAX(inventory[c Units])</f>
        <v>0.5747165505353371</v>
      </c>
      <c r="J1763" s="10">
        <f>SUMIFS(inventory[Total Cost],inventory[Rank],"&lt;="&amp;inventory[[#This Row],['#]])</f>
        <v>2600769.299999998</v>
      </c>
      <c r="K1763" s="9">
        <f>inventory[[#This Row],[c Cost]]/MAX(inventory[c Cost])</f>
        <v>0.98242125880744258</v>
      </c>
      <c r="L1763" s="11" t="str">
        <f>IF(inventory[[#This Row],[c Units %]]&lt;=$O$7,$N$7,IF(inventory[[#This Row],[c Units %]]&lt;=$O$8,$N$8,$N$9))</f>
        <v>C</v>
      </c>
    </row>
    <row r="1764" spans="2:12" x14ac:dyDescent="0.25">
      <c r="B1764" s="1">
        <v>1758</v>
      </c>
      <c r="C1764" t="s">
        <v>1758</v>
      </c>
      <c r="D1764" s="2">
        <v>3.1</v>
      </c>
      <c r="E1764" s="15">
        <v>14</v>
      </c>
      <c r="F1764" s="14">
        <f>inventory[[#This Row],[Unit Cost]]*inventory[[#This Row],['# Units]]</f>
        <v>43.4</v>
      </c>
      <c r="G1764" s="8">
        <f>_xlfn.RANK.EQ(inventory[[#This Row],[Total Cost]],inventory[Total Cost],0)</f>
        <v>1969</v>
      </c>
      <c r="H1764" s="8">
        <f>SUMIFS(inventory['# Units],inventory[Rank],"&lt;="&amp;inventory[[#This Row],['#]])</f>
        <v>47344</v>
      </c>
      <c r="I1764" s="9">
        <f>inventory[[#This Row],[c Units]]/MAX(inventory[c Units])</f>
        <v>0.5747165505353371</v>
      </c>
      <c r="J1764" s="10">
        <f>SUMIFS(inventory[Total Cost],inventory[Rank],"&lt;="&amp;inventory[[#This Row],['#]])</f>
        <v>2600769.299999998</v>
      </c>
      <c r="K1764" s="9">
        <f>inventory[[#This Row],[c Cost]]/MAX(inventory[c Cost])</f>
        <v>0.98242125880744258</v>
      </c>
      <c r="L1764" s="11" t="str">
        <f>IF(inventory[[#This Row],[c Units %]]&lt;=$O$7,$N$7,IF(inventory[[#This Row],[c Units %]]&lt;=$O$8,$N$8,$N$9))</f>
        <v>C</v>
      </c>
    </row>
    <row r="1765" spans="2:12" x14ac:dyDescent="0.25">
      <c r="B1765" s="1">
        <v>1759</v>
      </c>
      <c r="C1765" t="s">
        <v>1759</v>
      </c>
      <c r="D1765" s="2">
        <v>2.2999999999999998</v>
      </c>
      <c r="E1765" s="15">
        <v>16</v>
      </c>
      <c r="F1765" s="14">
        <f>inventory[[#This Row],[Unit Cost]]*inventory[[#This Row],['# Units]]</f>
        <v>36.799999999999997</v>
      </c>
      <c r="G1765" s="8">
        <f>_xlfn.RANK.EQ(inventory[[#This Row],[Total Cost]],inventory[Total Cost],0)</f>
        <v>2119</v>
      </c>
      <c r="H1765" s="8">
        <f>SUMIFS(inventory['# Units],inventory[Rank],"&lt;="&amp;inventory[[#This Row],['#]])</f>
        <v>47344</v>
      </c>
      <c r="I1765" s="9">
        <f>inventory[[#This Row],[c Units]]/MAX(inventory[c Units])</f>
        <v>0.5747165505353371</v>
      </c>
      <c r="J1765" s="10">
        <f>SUMIFS(inventory[Total Cost],inventory[Rank],"&lt;="&amp;inventory[[#This Row],['#]])</f>
        <v>2600769.299999998</v>
      </c>
      <c r="K1765" s="9">
        <f>inventory[[#This Row],[c Cost]]/MAX(inventory[c Cost])</f>
        <v>0.98242125880744258</v>
      </c>
      <c r="L1765" s="11" t="str">
        <f>IF(inventory[[#This Row],[c Units %]]&lt;=$O$7,$N$7,IF(inventory[[#This Row],[c Units %]]&lt;=$O$8,$N$8,$N$9))</f>
        <v>C</v>
      </c>
    </row>
    <row r="1766" spans="2:12" x14ac:dyDescent="0.25">
      <c r="B1766" s="1">
        <v>1760</v>
      </c>
      <c r="C1766" t="s">
        <v>1760</v>
      </c>
      <c r="D1766" s="2">
        <v>3.3</v>
      </c>
      <c r="E1766" s="15">
        <v>19</v>
      </c>
      <c r="F1766" s="14">
        <f>inventory[[#This Row],[Unit Cost]]*inventory[[#This Row],['# Units]]</f>
        <v>62.699999999999996</v>
      </c>
      <c r="G1766" s="8">
        <f>_xlfn.RANK.EQ(inventory[[#This Row],[Total Cost]],inventory[Total Cost],0)</f>
        <v>1651</v>
      </c>
      <c r="H1766" s="8">
        <f>SUMIFS(inventory['# Units],inventory[Rank],"&lt;="&amp;inventory[[#This Row],['#]])</f>
        <v>47344</v>
      </c>
      <c r="I1766" s="9">
        <f>inventory[[#This Row],[c Units]]/MAX(inventory[c Units])</f>
        <v>0.5747165505353371</v>
      </c>
      <c r="J1766" s="10">
        <f>SUMIFS(inventory[Total Cost],inventory[Rank],"&lt;="&amp;inventory[[#This Row],['#]])</f>
        <v>2600769.299999998</v>
      </c>
      <c r="K1766" s="9">
        <f>inventory[[#This Row],[c Cost]]/MAX(inventory[c Cost])</f>
        <v>0.98242125880744258</v>
      </c>
      <c r="L1766" s="11" t="str">
        <f>IF(inventory[[#This Row],[c Units %]]&lt;=$O$7,$N$7,IF(inventory[[#This Row],[c Units %]]&lt;=$O$8,$N$8,$N$9))</f>
        <v>C</v>
      </c>
    </row>
    <row r="1767" spans="2:12" x14ac:dyDescent="0.25">
      <c r="B1767" s="1">
        <v>1761</v>
      </c>
      <c r="C1767" t="s">
        <v>1761</v>
      </c>
      <c r="D1767" s="2">
        <v>3.2</v>
      </c>
      <c r="E1767" s="15">
        <v>22</v>
      </c>
      <c r="F1767" s="14">
        <f>inventory[[#This Row],[Unit Cost]]*inventory[[#This Row],['# Units]]</f>
        <v>70.400000000000006</v>
      </c>
      <c r="G1767" s="8">
        <f>_xlfn.RANK.EQ(inventory[[#This Row],[Total Cost]],inventory[Total Cost],0)</f>
        <v>1570</v>
      </c>
      <c r="H1767" s="8">
        <f>SUMIFS(inventory['# Units],inventory[Rank],"&lt;="&amp;inventory[[#This Row],['#]])</f>
        <v>47344</v>
      </c>
      <c r="I1767" s="9">
        <f>inventory[[#This Row],[c Units]]/MAX(inventory[c Units])</f>
        <v>0.5747165505353371</v>
      </c>
      <c r="J1767" s="10">
        <f>SUMIFS(inventory[Total Cost],inventory[Rank],"&lt;="&amp;inventory[[#This Row],['#]])</f>
        <v>2600769.299999998</v>
      </c>
      <c r="K1767" s="9">
        <f>inventory[[#This Row],[c Cost]]/MAX(inventory[c Cost])</f>
        <v>0.98242125880744258</v>
      </c>
      <c r="L1767" s="11" t="str">
        <f>IF(inventory[[#This Row],[c Units %]]&lt;=$O$7,$N$7,IF(inventory[[#This Row],[c Units %]]&lt;=$O$8,$N$8,$N$9))</f>
        <v>C</v>
      </c>
    </row>
    <row r="1768" spans="2:12" x14ac:dyDescent="0.25">
      <c r="B1768" s="1">
        <v>1762</v>
      </c>
      <c r="C1768" t="s">
        <v>1762</v>
      </c>
      <c r="D1768" s="2">
        <v>3.3</v>
      </c>
      <c r="E1768" s="15">
        <v>20</v>
      </c>
      <c r="F1768" s="14">
        <f>inventory[[#This Row],[Unit Cost]]*inventory[[#This Row],['# Units]]</f>
        <v>66</v>
      </c>
      <c r="G1768" s="8">
        <f>_xlfn.RANK.EQ(inventory[[#This Row],[Total Cost]],inventory[Total Cost],0)</f>
        <v>1615</v>
      </c>
      <c r="H1768" s="8">
        <f>SUMIFS(inventory['# Units],inventory[Rank],"&lt;="&amp;inventory[[#This Row],['#]])</f>
        <v>47344</v>
      </c>
      <c r="I1768" s="9">
        <f>inventory[[#This Row],[c Units]]/MAX(inventory[c Units])</f>
        <v>0.5747165505353371</v>
      </c>
      <c r="J1768" s="10">
        <f>SUMIFS(inventory[Total Cost],inventory[Rank],"&lt;="&amp;inventory[[#This Row],['#]])</f>
        <v>2600769.299999998</v>
      </c>
      <c r="K1768" s="9">
        <f>inventory[[#This Row],[c Cost]]/MAX(inventory[c Cost])</f>
        <v>0.98242125880744258</v>
      </c>
      <c r="L1768" s="11" t="str">
        <f>IF(inventory[[#This Row],[c Units %]]&lt;=$O$7,$N$7,IF(inventory[[#This Row],[c Units %]]&lt;=$O$8,$N$8,$N$9))</f>
        <v>C</v>
      </c>
    </row>
    <row r="1769" spans="2:12" x14ac:dyDescent="0.25">
      <c r="B1769" s="1">
        <v>1763</v>
      </c>
      <c r="C1769" t="s">
        <v>1763</v>
      </c>
      <c r="D1769" s="2">
        <v>2.2999999999999998</v>
      </c>
      <c r="E1769" s="15">
        <v>29</v>
      </c>
      <c r="F1769" s="14">
        <f>inventory[[#This Row],[Unit Cost]]*inventory[[#This Row],['# Units]]</f>
        <v>66.699999999999989</v>
      </c>
      <c r="G1769" s="8">
        <f>_xlfn.RANK.EQ(inventory[[#This Row],[Total Cost]],inventory[Total Cost],0)</f>
        <v>1610</v>
      </c>
      <c r="H1769" s="8">
        <f>SUMIFS(inventory['# Units],inventory[Rank],"&lt;="&amp;inventory[[#This Row],['#]])</f>
        <v>47382</v>
      </c>
      <c r="I1769" s="9">
        <f>inventory[[#This Row],[c Units]]/MAX(inventory[c Units])</f>
        <v>0.57517783874335382</v>
      </c>
      <c r="J1769" s="10">
        <f>SUMIFS(inventory[Total Cost],inventory[Rank],"&lt;="&amp;inventory[[#This Row],['#]])</f>
        <v>2600879.4999999981</v>
      </c>
      <c r="K1769" s="9">
        <f>inventory[[#This Row],[c Cost]]/MAX(inventory[c Cost])</f>
        <v>0.98246288603778575</v>
      </c>
      <c r="L1769" s="11" t="str">
        <f>IF(inventory[[#This Row],[c Units %]]&lt;=$O$7,$N$7,IF(inventory[[#This Row],[c Units %]]&lt;=$O$8,$N$8,$N$9))</f>
        <v>C</v>
      </c>
    </row>
    <row r="1770" spans="2:12" x14ac:dyDescent="0.25">
      <c r="B1770" s="1">
        <v>1764</v>
      </c>
      <c r="C1770" t="s">
        <v>1764</v>
      </c>
      <c r="D1770" s="2">
        <v>3.2</v>
      </c>
      <c r="E1770" s="15">
        <v>10</v>
      </c>
      <c r="F1770" s="14">
        <f>inventory[[#This Row],[Unit Cost]]*inventory[[#This Row],['# Units]]</f>
        <v>32</v>
      </c>
      <c r="G1770" s="8">
        <f>_xlfn.RANK.EQ(inventory[[#This Row],[Total Cost]],inventory[Total Cost],0)</f>
        <v>2239</v>
      </c>
      <c r="H1770" s="8">
        <f>SUMIFS(inventory['# Units],inventory[Rank],"&lt;="&amp;inventory[[#This Row],['#]])</f>
        <v>47382</v>
      </c>
      <c r="I1770" s="9">
        <f>inventory[[#This Row],[c Units]]/MAX(inventory[c Units])</f>
        <v>0.57517783874335382</v>
      </c>
      <c r="J1770" s="10">
        <f>SUMIFS(inventory[Total Cost],inventory[Rank],"&lt;="&amp;inventory[[#This Row],['#]])</f>
        <v>2600879.4999999981</v>
      </c>
      <c r="K1770" s="9">
        <f>inventory[[#This Row],[c Cost]]/MAX(inventory[c Cost])</f>
        <v>0.98246288603778575</v>
      </c>
      <c r="L1770" s="11" t="str">
        <f>IF(inventory[[#This Row],[c Units %]]&lt;=$O$7,$N$7,IF(inventory[[#This Row],[c Units %]]&lt;=$O$8,$N$8,$N$9))</f>
        <v>C</v>
      </c>
    </row>
    <row r="1771" spans="2:12" x14ac:dyDescent="0.25">
      <c r="B1771" s="1">
        <v>1765</v>
      </c>
      <c r="C1771" t="s">
        <v>1765</v>
      </c>
      <c r="D1771" s="2">
        <v>2.9</v>
      </c>
      <c r="E1771" s="15">
        <v>12</v>
      </c>
      <c r="F1771" s="14">
        <f>inventory[[#This Row],[Unit Cost]]*inventory[[#This Row],['# Units]]</f>
        <v>34.799999999999997</v>
      </c>
      <c r="G1771" s="8">
        <f>_xlfn.RANK.EQ(inventory[[#This Row],[Total Cost]],inventory[Total Cost],0)</f>
        <v>2169</v>
      </c>
      <c r="H1771" s="8">
        <f>SUMIFS(inventory['# Units],inventory[Rank],"&lt;="&amp;inventory[[#This Row],['#]])</f>
        <v>47411</v>
      </c>
      <c r="I1771" s="9">
        <f>inventory[[#This Row],[c Units]]/MAX(inventory[c Units])</f>
        <v>0.57552987448105075</v>
      </c>
      <c r="J1771" s="10">
        <f>SUMIFS(inventory[Total Cost],inventory[Rank],"&lt;="&amp;inventory[[#This Row],['#]])</f>
        <v>2600934.5999999982</v>
      </c>
      <c r="K1771" s="9">
        <f>inventory[[#This Row],[c Cost]]/MAX(inventory[c Cost])</f>
        <v>0.98248369965295745</v>
      </c>
      <c r="L1771" s="11" t="str">
        <f>IF(inventory[[#This Row],[c Units %]]&lt;=$O$7,$N$7,IF(inventory[[#This Row],[c Units %]]&lt;=$O$8,$N$8,$N$9))</f>
        <v>C</v>
      </c>
    </row>
    <row r="1772" spans="2:12" x14ac:dyDescent="0.25">
      <c r="B1772" s="1">
        <v>1766</v>
      </c>
      <c r="C1772" t="s">
        <v>1766</v>
      </c>
      <c r="D1772" s="2">
        <v>3.4</v>
      </c>
      <c r="E1772" s="15">
        <v>32</v>
      </c>
      <c r="F1772" s="14">
        <f>inventory[[#This Row],[Unit Cost]]*inventory[[#This Row],['# Units]]</f>
        <v>108.8</v>
      </c>
      <c r="G1772" s="8">
        <f>_xlfn.RANK.EQ(inventory[[#This Row],[Total Cost]],inventory[Total Cost],0)</f>
        <v>1302</v>
      </c>
      <c r="H1772" s="8">
        <f>SUMIFS(inventory['# Units],inventory[Rank],"&lt;="&amp;inventory[[#This Row],['#]])</f>
        <v>47436</v>
      </c>
      <c r="I1772" s="9">
        <f>inventory[[#This Row],[c Units]]/MAX(inventory[c Units])</f>
        <v>0.57583335356527232</v>
      </c>
      <c r="J1772" s="10">
        <f>SUMIFS(inventory[Total Cost],inventory[Rank],"&lt;="&amp;inventory[[#This Row],['#]])</f>
        <v>2600989.5999999982</v>
      </c>
      <c r="K1772" s="9">
        <f>inventory[[#This Row],[c Cost]]/MAX(inventory[c Cost])</f>
        <v>0.98250447549387276</v>
      </c>
      <c r="L1772" s="11" t="str">
        <f>IF(inventory[[#This Row],[c Units %]]&lt;=$O$7,$N$7,IF(inventory[[#This Row],[c Units %]]&lt;=$O$8,$N$8,$N$9))</f>
        <v>C</v>
      </c>
    </row>
    <row r="1773" spans="2:12" x14ac:dyDescent="0.25">
      <c r="B1773" s="1">
        <v>1767</v>
      </c>
      <c r="C1773" t="s">
        <v>1767</v>
      </c>
      <c r="D1773" s="2">
        <v>2.7</v>
      </c>
      <c r="E1773" s="15">
        <v>22</v>
      </c>
      <c r="F1773" s="14">
        <f>inventory[[#This Row],[Unit Cost]]*inventory[[#This Row],['# Units]]</f>
        <v>59.400000000000006</v>
      </c>
      <c r="G1773" s="8">
        <f>_xlfn.RANK.EQ(inventory[[#This Row],[Total Cost]],inventory[Total Cost],0)</f>
        <v>1687</v>
      </c>
      <c r="H1773" s="8">
        <f>SUMIFS(inventory['# Units],inventory[Rank],"&lt;="&amp;inventory[[#This Row],['#]])</f>
        <v>47590</v>
      </c>
      <c r="I1773" s="9">
        <f>inventory[[#This Row],[c Units]]/MAX(inventory[c Units])</f>
        <v>0.57770278472407677</v>
      </c>
      <c r="J1773" s="10">
        <f>SUMIFS(inventory[Total Cost],inventory[Rank],"&lt;="&amp;inventory[[#This Row],['#]])</f>
        <v>2601371.7999999989</v>
      </c>
      <c r="K1773" s="9">
        <f>inventory[[#This Row],[c Cost]]/MAX(inventory[c Cost])</f>
        <v>0.9826488487011068</v>
      </c>
      <c r="L1773" s="11" t="str">
        <f>IF(inventory[[#This Row],[c Units %]]&lt;=$O$7,$N$7,IF(inventory[[#This Row],[c Units %]]&lt;=$O$8,$N$8,$N$9))</f>
        <v>C</v>
      </c>
    </row>
    <row r="1774" spans="2:12" x14ac:dyDescent="0.25">
      <c r="B1774" s="1">
        <v>1768</v>
      </c>
      <c r="C1774" t="s">
        <v>1768</v>
      </c>
      <c r="D1774" s="2">
        <v>1.7</v>
      </c>
      <c r="E1774" s="15">
        <v>27</v>
      </c>
      <c r="F1774" s="14">
        <f>inventory[[#This Row],[Unit Cost]]*inventory[[#This Row],['# Units]]</f>
        <v>45.9</v>
      </c>
      <c r="G1774" s="8">
        <f>_xlfn.RANK.EQ(inventory[[#This Row],[Total Cost]],inventory[Total Cost],0)</f>
        <v>1921</v>
      </c>
      <c r="H1774" s="8">
        <f>SUMIFS(inventory['# Units],inventory[Rank],"&lt;="&amp;inventory[[#This Row],['#]])</f>
        <v>47590</v>
      </c>
      <c r="I1774" s="9">
        <f>inventory[[#This Row],[c Units]]/MAX(inventory[c Units])</f>
        <v>0.57770278472407677</v>
      </c>
      <c r="J1774" s="10">
        <f>SUMIFS(inventory[Total Cost],inventory[Rank],"&lt;="&amp;inventory[[#This Row],['#]])</f>
        <v>2601371.7999999989</v>
      </c>
      <c r="K1774" s="9">
        <f>inventory[[#This Row],[c Cost]]/MAX(inventory[c Cost])</f>
        <v>0.9826488487011068</v>
      </c>
      <c r="L1774" s="11" t="str">
        <f>IF(inventory[[#This Row],[c Units %]]&lt;=$O$7,$N$7,IF(inventory[[#This Row],[c Units %]]&lt;=$O$8,$N$8,$N$9))</f>
        <v>C</v>
      </c>
    </row>
    <row r="1775" spans="2:12" x14ac:dyDescent="0.25">
      <c r="B1775" s="1">
        <v>1769</v>
      </c>
      <c r="C1775" t="s">
        <v>1769</v>
      </c>
      <c r="D1775" s="2">
        <v>3.5</v>
      </c>
      <c r="E1775" s="15">
        <v>57</v>
      </c>
      <c r="F1775" s="14">
        <f>inventory[[#This Row],[Unit Cost]]*inventory[[#This Row],['# Units]]</f>
        <v>199.5</v>
      </c>
      <c r="G1775" s="8">
        <f>_xlfn.RANK.EQ(inventory[[#This Row],[Total Cost]],inventory[Total Cost],0)</f>
        <v>1028</v>
      </c>
      <c r="H1775" s="8">
        <f>SUMIFS(inventory['# Units],inventory[Rank],"&lt;="&amp;inventory[[#This Row],['#]])</f>
        <v>47590</v>
      </c>
      <c r="I1775" s="9">
        <f>inventory[[#This Row],[c Units]]/MAX(inventory[c Units])</f>
        <v>0.57770278472407677</v>
      </c>
      <c r="J1775" s="10">
        <f>SUMIFS(inventory[Total Cost],inventory[Rank],"&lt;="&amp;inventory[[#This Row],['#]])</f>
        <v>2601371.7999999989</v>
      </c>
      <c r="K1775" s="9">
        <f>inventory[[#This Row],[c Cost]]/MAX(inventory[c Cost])</f>
        <v>0.9826488487011068</v>
      </c>
      <c r="L1775" s="11" t="str">
        <f>IF(inventory[[#This Row],[c Units %]]&lt;=$O$7,$N$7,IF(inventory[[#This Row],[c Units %]]&lt;=$O$8,$N$8,$N$9))</f>
        <v>C</v>
      </c>
    </row>
    <row r="1776" spans="2:12" x14ac:dyDescent="0.25">
      <c r="B1776" s="1">
        <v>1770</v>
      </c>
      <c r="C1776" t="s">
        <v>1770</v>
      </c>
      <c r="D1776" s="2">
        <v>3.6</v>
      </c>
      <c r="E1776" s="15">
        <v>34</v>
      </c>
      <c r="F1776" s="14">
        <f>inventory[[#This Row],[Unit Cost]]*inventory[[#This Row],['# Units]]</f>
        <v>122.4</v>
      </c>
      <c r="G1776" s="8">
        <f>_xlfn.RANK.EQ(inventory[[#This Row],[Total Cost]],inventory[Total Cost],0)</f>
        <v>1238</v>
      </c>
      <c r="H1776" s="8">
        <f>SUMIFS(inventory['# Units],inventory[Rank],"&lt;="&amp;inventory[[#This Row],['#]])</f>
        <v>47590</v>
      </c>
      <c r="I1776" s="9">
        <f>inventory[[#This Row],[c Units]]/MAX(inventory[c Units])</f>
        <v>0.57770278472407677</v>
      </c>
      <c r="J1776" s="10">
        <f>SUMIFS(inventory[Total Cost],inventory[Rank],"&lt;="&amp;inventory[[#This Row],['#]])</f>
        <v>2601371.7999999989</v>
      </c>
      <c r="K1776" s="9">
        <f>inventory[[#This Row],[c Cost]]/MAX(inventory[c Cost])</f>
        <v>0.9826488487011068</v>
      </c>
      <c r="L1776" s="11" t="str">
        <f>IF(inventory[[#This Row],[c Units %]]&lt;=$O$7,$N$7,IF(inventory[[#This Row],[c Units %]]&lt;=$O$8,$N$8,$N$9))</f>
        <v>C</v>
      </c>
    </row>
    <row r="1777" spans="2:12" x14ac:dyDescent="0.25">
      <c r="B1777" s="1">
        <v>1771</v>
      </c>
      <c r="C1777" t="s">
        <v>1771</v>
      </c>
      <c r="D1777" s="2">
        <v>3.4</v>
      </c>
      <c r="E1777" s="15">
        <v>60</v>
      </c>
      <c r="F1777" s="14">
        <f>inventory[[#This Row],[Unit Cost]]*inventory[[#This Row],['# Units]]</f>
        <v>204</v>
      </c>
      <c r="G1777" s="8">
        <f>_xlfn.RANK.EQ(inventory[[#This Row],[Total Cost]],inventory[Total Cost],0)</f>
        <v>1017</v>
      </c>
      <c r="H1777" s="8">
        <f>SUMIFS(inventory['# Units],inventory[Rank],"&lt;="&amp;inventory[[#This Row],['#]])</f>
        <v>47590</v>
      </c>
      <c r="I1777" s="9">
        <f>inventory[[#This Row],[c Units]]/MAX(inventory[c Units])</f>
        <v>0.57770278472407677</v>
      </c>
      <c r="J1777" s="10">
        <f>SUMIFS(inventory[Total Cost],inventory[Rank],"&lt;="&amp;inventory[[#This Row],['#]])</f>
        <v>2601371.7999999989</v>
      </c>
      <c r="K1777" s="9">
        <f>inventory[[#This Row],[c Cost]]/MAX(inventory[c Cost])</f>
        <v>0.9826488487011068</v>
      </c>
      <c r="L1777" s="11" t="str">
        <f>IF(inventory[[#This Row],[c Units %]]&lt;=$O$7,$N$7,IF(inventory[[#This Row],[c Units %]]&lt;=$O$8,$N$8,$N$9))</f>
        <v>C</v>
      </c>
    </row>
    <row r="1778" spans="2:12" x14ac:dyDescent="0.25">
      <c r="B1778" s="1">
        <v>1772</v>
      </c>
      <c r="C1778" t="s">
        <v>1772</v>
      </c>
      <c r="D1778" s="2">
        <v>3.4</v>
      </c>
      <c r="E1778" s="15">
        <v>28</v>
      </c>
      <c r="F1778" s="14">
        <f>inventory[[#This Row],[Unit Cost]]*inventory[[#This Row],['# Units]]</f>
        <v>95.2</v>
      </c>
      <c r="G1778" s="8">
        <f>_xlfn.RANK.EQ(inventory[[#This Row],[Total Cost]],inventory[Total Cost],0)</f>
        <v>1371</v>
      </c>
      <c r="H1778" s="8">
        <f>SUMIFS(inventory['# Units],inventory[Rank],"&lt;="&amp;inventory[[#This Row],['#]])</f>
        <v>47590</v>
      </c>
      <c r="I1778" s="9">
        <f>inventory[[#This Row],[c Units]]/MAX(inventory[c Units])</f>
        <v>0.57770278472407677</v>
      </c>
      <c r="J1778" s="10">
        <f>SUMIFS(inventory[Total Cost],inventory[Rank],"&lt;="&amp;inventory[[#This Row],['#]])</f>
        <v>2601371.7999999989</v>
      </c>
      <c r="K1778" s="9">
        <f>inventory[[#This Row],[c Cost]]/MAX(inventory[c Cost])</f>
        <v>0.9826488487011068</v>
      </c>
      <c r="L1778" s="11" t="str">
        <f>IF(inventory[[#This Row],[c Units %]]&lt;=$O$7,$N$7,IF(inventory[[#This Row],[c Units %]]&lt;=$O$8,$N$8,$N$9))</f>
        <v>C</v>
      </c>
    </row>
    <row r="1779" spans="2:12" x14ac:dyDescent="0.25">
      <c r="B1779" s="1">
        <v>1773</v>
      </c>
      <c r="C1779" t="s">
        <v>1773</v>
      </c>
      <c r="D1779" s="2">
        <v>3.2</v>
      </c>
      <c r="E1779" s="15">
        <v>17</v>
      </c>
      <c r="F1779" s="14">
        <f>inventory[[#This Row],[Unit Cost]]*inventory[[#This Row],['# Units]]</f>
        <v>54.400000000000006</v>
      </c>
      <c r="G1779" s="8">
        <f>_xlfn.RANK.EQ(inventory[[#This Row],[Total Cost]],inventory[Total Cost],0)</f>
        <v>1775</v>
      </c>
      <c r="H1779" s="8">
        <f>SUMIFS(inventory['# Units],inventory[Rank],"&lt;="&amp;inventory[[#This Row],['#]])</f>
        <v>47590</v>
      </c>
      <c r="I1779" s="9">
        <f>inventory[[#This Row],[c Units]]/MAX(inventory[c Units])</f>
        <v>0.57770278472407677</v>
      </c>
      <c r="J1779" s="10">
        <f>SUMIFS(inventory[Total Cost],inventory[Rank],"&lt;="&amp;inventory[[#This Row],['#]])</f>
        <v>2601371.7999999989</v>
      </c>
      <c r="K1779" s="9">
        <f>inventory[[#This Row],[c Cost]]/MAX(inventory[c Cost])</f>
        <v>0.9826488487011068</v>
      </c>
      <c r="L1779" s="11" t="str">
        <f>IF(inventory[[#This Row],[c Units %]]&lt;=$O$7,$N$7,IF(inventory[[#This Row],[c Units %]]&lt;=$O$8,$N$8,$N$9))</f>
        <v>C</v>
      </c>
    </row>
    <row r="1780" spans="2:12" x14ac:dyDescent="0.25">
      <c r="B1780" s="1">
        <v>1774</v>
      </c>
      <c r="C1780" t="s">
        <v>1774</v>
      </c>
      <c r="D1780" s="2">
        <v>3.7</v>
      </c>
      <c r="E1780" s="15">
        <v>8</v>
      </c>
      <c r="F1780" s="14">
        <f>inventory[[#This Row],[Unit Cost]]*inventory[[#This Row],['# Units]]</f>
        <v>29.6</v>
      </c>
      <c r="G1780" s="8">
        <f>_xlfn.RANK.EQ(inventory[[#This Row],[Total Cost]],inventory[Total Cost],0)</f>
        <v>2308</v>
      </c>
      <c r="H1780" s="8">
        <f>SUMIFS(inventory['# Units],inventory[Rank],"&lt;="&amp;inventory[[#This Row],['#]])</f>
        <v>47629</v>
      </c>
      <c r="I1780" s="9">
        <f>inventory[[#This Row],[c Units]]/MAX(inventory[c Units])</f>
        <v>0.57817621209546233</v>
      </c>
      <c r="J1780" s="10">
        <f>SUMIFS(inventory[Total Cost],inventory[Rank],"&lt;="&amp;inventory[[#This Row],['#]])</f>
        <v>2601426.399999999</v>
      </c>
      <c r="K1780" s="9">
        <f>inventory[[#This Row],[c Cost]]/MAX(inventory[c Cost])</f>
        <v>0.98266947344499744</v>
      </c>
      <c r="L1780" s="11" t="str">
        <f>IF(inventory[[#This Row],[c Units %]]&lt;=$O$7,$N$7,IF(inventory[[#This Row],[c Units %]]&lt;=$O$8,$N$8,$N$9))</f>
        <v>C</v>
      </c>
    </row>
    <row r="1781" spans="2:12" x14ac:dyDescent="0.25">
      <c r="B1781" s="1">
        <v>1775</v>
      </c>
      <c r="C1781" t="s">
        <v>1775</v>
      </c>
      <c r="D1781" s="2">
        <v>2.8</v>
      </c>
      <c r="E1781" s="15">
        <v>20</v>
      </c>
      <c r="F1781" s="14">
        <f>inventory[[#This Row],[Unit Cost]]*inventory[[#This Row],['# Units]]</f>
        <v>56</v>
      </c>
      <c r="G1781" s="8">
        <f>_xlfn.RANK.EQ(inventory[[#This Row],[Total Cost]],inventory[Total Cost],0)</f>
        <v>1744</v>
      </c>
      <c r="H1781" s="8">
        <f>SUMIFS(inventory['# Units],inventory[Rank],"&lt;="&amp;inventory[[#This Row],['#]])</f>
        <v>47748</v>
      </c>
      <c r="I1781" s="9">
        <f>inventory[[#This Row],[c Units]]/MAX(inventory[c Units])</f>
        <v>0.5796207725363568</v>
      </c>
      <c r="J1781" s="10">
        <f>SUMIFS(inventory[Total Cost],inventory[Rank],"&lt;="&amp;inventory[[#This Row],['#]])</f>
        <v>2601589.5999999987</v>
      </c>
      <c r="K1781" s="9">
        <f>inventory[[#This Row],[c Cost]]/MAX(inventory[c Cost])</f>
        <v>0.98273112103113169</v>
      </c>
      <c r="L1781" s="11" t="str">
        <f>IF(inventory[[#This Row],[c Units %]]&lt;=$O$7,$N$7,IF(inventory[[#This Row],[c Units %]]&lt;=$O$8,$N$8,$N$9))</f>
        <v>C</v>
      </c>
    </row>
    <row r="1782" spans="2:12" x14ac:dyDescent="0.25">
      <c r="B1782" s="1">
        <v>1776</v>
      </c>
      <c r="C1782" t="s">
        <v>1776</v>
      </c>
      <c r="D1782" s="2">
        <v>3.6</v>
      </c>
      <c r="E1782" s="15">
        <v>2</v>
      </c>
      <c r="F1782" s="14">
        <f>inventory[[#This Row],[Unit Cost]]*inventory[[#This Row],['# Units]]</f>
        <v>7.2</v>
      </c>
      <c r="G1782" s="8">
        <f>_xlfn.RANK.EQ(inventory[[#This Row],[Total Cost]],inventory[Total Cost],0)</f>
        <v>3537</v>
      </c>
      <c r="H1782" s="8">
        <f>SUMIFS(inventory['# Units],inventory[Rank],"&lt;="&amp;inventory[[#This Row],['#]])</f>
        <v>47748</v>
      </c>
      <c r="I1782" s="9">
        <f>inventory[[#This Row],[c Units]]/MAX(inventory[c Units])</f>
        <v>0.5796207725363568</v>
      </c>
      <c r="J1782" s="10">
        <f>SUMIFS(inventory[Total Cost],inventory[Rank],"&lt;="&amp;inventory[[#This Row],['#]])</f>
        <v>2601589.5999999987</v>
      </c>
      <c r="K1782" s="9">
        <f>inventory[[#This Row],[c Cost]]/MAX(inventory[c Cost])</f>
        <v>0.98273112103113169</v>
      </c>
      <c r="L1782" s="11" t="str">
        <f>IF(inventory[[#This Row],[c Units %]]&lt;=$O$7,$N$7,IF(inventory[[#This Row],[c Units %]]&lt;=$O$8,$N$8,$N$9))</f>
        <v>C</v>
      </c>
    </row>
    <row r="1783" spans="2:12" x14ac:dyDescent="0.25">
      <c r="B1783" s="1">
        <v>1777</v>
      </c>
      <c r="C1783" t="s">
        <v>1777</v>
      </c>
      <c r="D1783" s="2">
        <v>2.8</v>
      </c>
      <c r="E1783" s="15">
        <v>7</v>
      </c>
      <c r="F1783" s="14">
        <f>inventory[[#This Row],[Unit Cost]]*inventory[[#This Row],['# Units]]</f>
        <v>19.599999999999998</v>
      </c>
      <c r="G1783" s="8">
        <f>_xlfn.RANK.EQ(inventory[[#This Row],[Total Cost]],inventory[Total Cost],0)</f>
        <v>2720</v>
      </c>
      <c r="H1783" s="8">
        <f>SUMIFS(inventory['# Units],inventory[Rank],"&lt;="&amp;inventory[[#This Row],['#]])</f>
        <v>47748</v>
      </c>
      <c r="I1783" s="9">
        <f>inventory[[#This Row],[c Units]]/MAX(inventory[c Units])</f>
        <v>0.5796207725363568</v>
      </c>
      <c r="J1783" s="10">
        <f>SUMIFS(inventory[Total Cost],inventory[Rank],"&lt;="&amp;inventory[[#This Row],['#]])</f>
        <v>2601589.5999999987</v>
      </c>
      <c r="K1783" s="9">
        <f>inventory[[#This Row],[c Cost]]/MAX(inventory[c Cost])</f>
        <v>0.98273112103113169</v>
      </c>
      <c r="L1783" s="11" t="str">
        <f>IF(inventory[[#This Row],[c Units %]]&lt;=$O$7,$N$7,IF(inventory[[#This Row],[c Units %]]&lt;=$O$8,$N$8,$N$9))</f>
        <v>C</v>
      </c>
    </row>
    <row r="1784" spans="2:12" x14ac:dyDescent="0.25">
      <c r="B1784" s="1">
        <v>1778</v>
      </c>
      <c r="C1784" t="s">
        <v>1778</v>
      </c>
      <c r="D1784" s="2">
        <v>2.9</v>
      </c>
      <c r="E1784" s="15">
        <v>11</v>
      </c>
      <c r="F1784" s="14">
        <f>inventory[[#This Row],[Unit Cost]]*inventory[[#This Row],['# Units]]</f>
        <v>31.9</v>
      </c>
      <c r="G1784" s="8">
        <f>_xlfn.RANK.EQ(inventory[[#This Row],[Total Cost]],inventory[Total Cost],0)</f>
        <v>2247</v>
      </c>
      <c r="H1784" s="8">
        <f>SUMIFS(inventory['# Units],inventory[Rank],"&lt;="&amp;inventory[[#This Row],['#]])</f>
        <v>47812</v>
      </c>
      <c r="I1784" s="9">
        <f>inventory[[#This Row],[c Units]]/MAX(inventory[c Units])</f>
        <v>0.58039767899196393</v>
      </c>
      <c r="J1784" s="10">
        <f>SUMIFS(inventory[Total Cost],inventory[Rank],"&lt;="&amp;inventory[[#This Row],['#]])</f>
        <v>2601698.3999999985</v>
      </c>
      <c r="K1784" s="9">
        <f>inventory[[#This Row],[c Cost]]/MAX(inventory[c Cost])</f>
        <v>0.98277221942188786</v>
      </c>
      <c r="L1784" s="11" t="str">
        <f>IF(inventory[[#This Row],[c Units %]]&lt;=$O$7,$N$7,IF(inventory[[#This Row],[c Units %]]&lt;=$O$8,$N$8,$N$9))</f>
        <v>C</v>
      </c>
    </row>
    <row r="1785" spans="2:12" x14ac:dyDescent="0.25">
      <c r="B1785" s="1">
        <v>1779</v>
      </c>
      <c r="C1785" t="s">
        <v>1779</v>
      </c>
      <c r="D1785" s="2">
        <v>3.2</v>
      </c>
      <c r="E1785" s="15">
        <v>22</v>
      </c>
      <c r="F1785" s="14">
        <f>inventory[[#This Row],[Unit Cost]]*inventory[[#This Row],['# Units]]</f>
        <v>70.400000000000006</v>
      </c>
      <c r="G1785" s="8">
        <f>_xlfn.RANK.EQ(inventory[[#This Row],[Total Cost]],inventory[Total Cost],0)</f>
        <v>1570</v>
      </c>
      <c r="H1785" s="8">
        <f>SUMIFS(inventory['# Units],inventory[Rank],"&lt;="&amp;inventory[[#This Row],['#]])</f>
        <v>47812</v>
      </c>
      <c r="I1785" s="9">
        <f>inventory[[#This Row],[c Units]]/MAX(inventory[c Units])</f>
        <v>0.58039767899196393</v>
      </c>
      <c r="J1785" s="10">
        <f>SUMIFS(inventory[Total Cost],inventory[Rank],"&lt;="&amp;inventory[[#This Row],['#]])</f>
        <v>2601698.3999999985</v>
      </c>
      <c r="K1785" s="9">
        <f>inventory[[#This Row],[c Cost]]/MAX(inventory[c Cost])</f>
        <v>0.98277221942188786</v>
      </c>
      <c r="L1785" s="11" t="str">
        <f>IF(inventory[[#This Row],[c Units %]]&lt;=$O$7,$N$7,IF(inventory[[#This Row],[c Units %]]&lt;=$O$8,$N$8,$N$9))</f>
        <v>C</v>
      </c>
    </row>
    <row r="1786" spans="2:12" x14ac:dyDescent="0.25">
      <c r="B1786" s="1">
        <v>1780</v>
      </c>
      <c r="C1786" t="s">
        <v>1780</v>
      </c>
      <c r="D1786" s="2">
        <v>2.8</v>
      </c>
      <c r="E1786" s="15">
        <v>2</v>
      </c>
      <c r="F1786" s="14">
        <f>inventory[[#This Row],[Unit Cost]]*inventory[[#This Row],['# Units]]</f>
        <v>5.6</v>
      </c>
      <c r="G1786" s="8">
        <f>_xlfn.RANK.EQ(inventory[[#This Row],[Total Cost]],inventory[Total Cost],0)</f>
        <v>3697</v>
      </c>
      <c r="H1786" s="8">
        <f>SUMIFS(inventory['# Units],inventory[Rank],"&lt;="&amp;inventory[[#This Row],['#]])</f>
        <v>47928</v>
      </c>
      <c r="I1786" s="9">
        <f>inventory[[#This Row],[c Units]]/MAX(inventory[c Units])</f>
        <v>0.58180582194275166</v>
      </c>
      <c r="J1786" s="10">
        <f>SUMIFS(inventory[Total Cost],inventory[Rank],"&lt;="&amp;inventory[[#This Row],['#]])</f>
        <v>2601968.3999999985</v>
      </c>
      <c r="K1786" s="9">
        <f>inventory[[#This Row],[c Cost]]/MAX(inventory[c Cost])</f>
        <v>0.98287420991365426</v>
      </c>
      <c r="L1786" s="11" t="str">
        <f>IF(inventory[[#This Row],[c Units %]]&lt;=$O$7,$N$7,IF(inventory[[#This Row],[c Units %]]&lt;=$O$8,$N$8,$N$9))</f>
        <v>C</v>
      </c>
    </row>
    <row r="1787" spans="2:12" x14ac:dyDescent="0.25">
      <c r="B1787" s="1">
        <v>1781</v>
      </c>
      <c r="C1787" t="s">
        <v>1781</v>
      </c>
      <c r="D1787" s="2">
        <v>3.1</v>
      </c>
      <c r="E1787" s="15">
        <v>22</v>
      </c>
      <c r="F1787" s="14">
        <f>inventory[[#This Row],[Unit Cost]]*inventory[[#This Row],['# Units]]</f>
        <v>68.2</v>
      </c>
      <c r="G1787" s="8">
        <f>_xlfn.RANK.EQ(inventory[[#This Row],[Total Cost]],inventory[Total Cost],0)</f>
        <v>1597</v>
      </c>
      <c r="H1787" s="8">
        <f>SUMIFS(inventory['# Units],inventory[Rank],"&lt;="&amp;inventory[[#This Row],['#]])</f>
        <v>47928</v>
      </c>
      <c r="I1787" s="9">
        <f>inventory[[#This Row],[c Units]]/MAX(inventory[c Units])</f>
        <v>0.58180582194275166</v>
      </c>
      <c r="J1787" s="10">
        <f>SUMIFS(inventory[Total Cost],inventory[Rank],"&lt;="&amp;inventory[[#This Row],['#]])</f>
        <v>2601968.3999999985</v>
      </c>
      <c r="K1787" s="9">
        <f>inventory[[#This Row],[c Cost]]/MAX(inventory[c Cost])</f>
        <v>0.98287420991365426</v>
      </c>
      <c r="L1787" s="11" t="str">
        <f>IF(inventory[[#This Row],[c Units %]]&lt;=$O$7,$N$7,IF(inventory[[#This Row],[c Units %]]&lt;=$O$8,$N$8,$N$9))</f>
        <v>C</v>
      </c>
    </row>
    <row r="1788" spans="2:12" x14ac:dyDescent="0.25">
      <c r="B1788" s="1">
        <v>1782</v>
      </c>
      <c r="C1788" t="s">
        <v>1782</v>
      </c>
      <c r="D1788" s="2">
        <v>3.2</v>
      </c>
      <c r="E1788" s="15">
        <v>11</v>
      </c>
      <c r="F1788" s="14">
        <f>inventory[[#This Row],[Unit Cost]]*inventory[[#This Row],['# Units]]</f>
        <v>35.200000000000003</v>
      </c>
      <c r="G1788" s="8">
        <f>_xlfn.RANK.EQ(inventory[[#This Row],[Total Cost]],inventory[Total Cost],0)</f>
        <v>2157</v>
      </c>
      <c r="H1788" s="8">
        <f>SUMIFS(inventory['# Units],inventory[Rank],"&lt;="&amp;inventory[[#This Row],['#]])</f>
        <v>47928</v>
      </c>
      <c r="I1788" s="9">
        <f>inventory[[#This Row],[c Units]]/MAX(inventory[c Units])</f>
        <v>0.58180582194275166</v>
      </c>
      <c r="J1788" s="10">
        <f>SUMIFS(inventory[Total Cost],inventory[Rank],"&lt;="&amp;inventory[[#This Row],['#]])</f>
        <v>2601968.3999999985</v>
      </c>
      <c r="K1788" s="9">
        <f>inventory[[#This Row],[c Cost]]/MAX(inventory[c Cost])</f>
        <v>0.98287420991365426</v>
      </c>
      <c r="L1788" s="11" t="str">
        <f>IF(inventory[[#This Row],[c Units %]]&lt;=$O$7,$N$7,IF(inventory[[#This Row],[c Units %]]&lt;=$O$8,$N$8,$N$9))</f>
        <v>C</v>
      </c>
    </row>
    <row r="1789" spans="2:12" x14ac:dyDescent="0.25">
      <c r="B1789" s="1">
        <v>1783</v>
      </c>
      <c r="C1789" t="s">
        <v>1783</v>
      </c>
      <c r="D1789" s="2">
        <v>3</v>
      </c>
      <c r="E1789" s="15">
        <v>14</v>
      </c>
      <c r="F1789" s="14">
        <f>inventory[[#This Row],[Unit Cost]]*inventory[[#This Row],['# Units]]</f>
        <v>42</v>
      </c>
      <c r="G1789" s="8">
        <f>_xlfn.RANK.EQ(inventory[[#This Row],[Total Cost]],inventory[Total Cost],0)</f>
        <v>1994</v>
      </c>
      <c r="H1789" s="8">
        <f>SUMIFS(inventory['# Units],inventory[Rank],"&lt;="&amp;inventory[[#This Row],['#]])</f>
        <v>47928</v>
      </c>
      <c r="I1789" s="9">
        <f>inventory[[#This Row],[c Units]]/MAX(inventory[c Units])</f>
        <v>0.58180582194275166</v>
      </c>
      <c r="J1789" s="10">
        <f>SUMIFS(inventory[Total Cost],inventory[Rank],"&lt;="&amp;inventory[[#This Row],['#]])</f>
        <v>2601968.3999999985</v>
      </c>
      <c r="K1789" s="9">
        <f>inventory[[#This Row],[c Cost]]/MAX(inventory[c Cost])</f>
        <v>0.98287420991365426</v>
      </c>
      <c r="L1789" s="11" t="str">
        <f>IF(inventory[[#This Row],[c Units %]]&lt;=$O$7,$N$7,IF(inventory[[#This Row],[c Units %]]&lt;=$O$8,$N$8,$N$9))</f>
        <v>C</v>
      </c>
    </row>
    <row r="1790" spans="2:12" x14ac:dyDescent="0.25">
      <c r="B1790" s="1">
        <v>1784</v>
      </c>
      <c r="C1790" t="s">
        <v>1784</v>
      </c>
      <c r="D1790" s="2">
        <v>2.4</v>
      </c>
      <c r="E1790" s="15">
        <v>19</v>
      </c>
      <c r="F1790" s="14">
        <f>inventory[[#This Row],[Unit Cost]]*inventory[[#This Row],['# Units]]</f>
        <v>45.6</v>
      </c>
      <c r="G1790" s="8">
        <f>_xlfn.RANK.EQ(inventory[[#This Row],[Total Cost]],inventory[Total Cost],0)</f>
        <v>1924</v>
      </c>
      <c r="H1790" s="8">
        <f>SUMIFS(inventory['# Units],inventory[Rank],"&lt;="&amp;inventory[[#This Row],['#]])</f>
        <v>47928</v>
      </c>
      <c r="I1790" s="9">
        <f>inventory[[#This Row],[c Units]]/MAX(inventory[c Units])</f>
        <v>0.58180582194275166</v>
      </c>
      <c r="J1790" s="10">
        <f>SUMIFS(inventory[Total Cost],inventory[Rank],"&lt;="&amp;inventory[[#This Row],['#]])</f>
        <v>2601968.3999999985</v>
      </c>
      <c r="K1790" s="9">
        <f>inventory[[#This Row],[c Cost]]/MAX(inventory[c Cost])</f>
        <v>0.98287420991365426</v>
      </c>
      <c r="L1790" s="11" t="str">
        <f>IF(inventory[[#This Row],[c Units %]]&lt;=$O$7,$N$7,IF(inventory[[#This Row],[c Units %]]&lt;=$O$8,$N$8,$N$9))</f>
        <v>C</v>
      </c>
    </row>
    <row r="1791" spans="2:12" x14ac:dyDescent="0.25">
      <c r="B1791" s="1">
        <v>1785</v>
      </c>
      <c r="C1791" t="s">
        <v>1785</v>
      </c>
      <c r="D1791" s="2">
        <v>2.9</v>
      </c>
      <c r="E1791" s="15">
        <v>20</v>
      </c>
      <c r="F1791" s="14">
        <f>inventory[[#This Row],[Unit Cost]]*inventory[[#This Row],['# Units]]</f>
        <v>58</v>
      </c>
      <c r="G1791" s="8">
        <f>_xlfn.RANK.EQ(inventory[[#This Row],[Total Cost]],inventory[Total Cost],0)</f>
        <v>1711</v>
      </c>
      <c r="H1791" s="8">
        <f>SUMIFS(inventory['# Units],inventory[Rank],"&lt;="&amp;inventory[[#This Row],['#]])</f>
        <v>47939</v>
      </c>
      <c r="I1791" s="9">
        <f>inventory[[#This Row],[c Units]]/MAX(inventory[c Units])</f>
        <v>0.58193935273980912</v>
      </c>
      <c r="J1791" s="10">
        <f>SUMIFS(inventory[Total Cost],inventory[Rank],"&lt;="&amp;inventory[[#This Row],['#]])</f>
        <v>2602022.2999999984</v>
      </c>
      <c r="K1791" s="9">
        <f>inventory[[#This Row],[c Cost]]/MAX(inventory[c Cost])</f>
        <v>0.98289457023775129</v>
      </c>
      <c r="L1791" s="11" t="str">
        <f>IF(inventory[[#This Row],[c Units %]]&lt;=$O$7,$N$7,IF(inventory[[#This Row],[c Units %]]&lt;=$O$8,$N$8,$N$9))</f>
        <v>C</v>
      </c>
    </row>
    <row r="1792" spans="2:12" x14ac:dyDescent="0.25">
      <c r="B1792" s="1">
        <v>1786</v>
      </c>
      <c r="C1792" t="s">
        <v>1786</v>
      </c>
      <c r="D1792" s="2">
        <v>2.2999999999999998</v>
      </c>
      <c r="E1792" s="15">
        <v>9</v>
      </c>
      <c r="F1792" s="14">
        <f>inventory[[#This Row],[Unit Cost]]*inventory[[#This Row],['# Units]]</f>
        <v>20.7</v>
      </c>
      <c r="G1792" s="8">
        <f>_xlfn.RANK.EQ(inventory[[#This Row],[Total Cost]],inventory[Total Cost],0)</f>
        <v>2661</v>
      </c>
      <c r="H1792" s="8">
        <f>SUMIFS(inventory['# Units],inventory[Rank],"&lt;="&amp;inventory[[#This Row],['#]])</f>
        <v>47965</v>
      </c>
      <c r="I1792" s="9">
        <f>inventory[[#This Row],[c Units]]/MAX(inventory[c Units])</f>
        <v>0.58225497098739953</v>
      </c>
      <c r="J1792" s="10">
        <f>SUMIFS(inventory[Total Cost],inventory[Rank],"&lt;="&amp;inventory[[#This Row],['#]])</f>
        <v>2602128.899999998</v>
      </c>
      <c r="K1792" s="9">
        <f>inventory[[#This Row],[c Cost]]/MAX(inventory[c Cost])</f>
        <v>0.98293483759487077</v>
      </c>
      <c r="L1792" s="11" t="str">
        <f>IF(inventory[[#This Row],[c Units %]]&lt;=$O$7,$N$7,IF(inventory[[#This Row],[c Units %]]&lt;=$O$8,$N$8,$N$9))</f>
        <v>C</v>
      </c>
    </row>
    <row r="1793" spans="2:12" x14ac:dyDescent="0.25">
      <c r="B1793" s="1">
        <v>1787</v>
      </c>
      <c r="C1793" t="s">
        <v>1787</v>
      </c>
      <c r="D1793" s="2">
        <v>3</v>
      </c>
      <c r="E1793" s="15">
        <v>23</v>
      </c>
      <c r="F1793" s="14">
        <f>inventory[[#This Row],[Unit Cost]]*inventory[[#This Row],['# Units]]</f>
        <v>69</v>
      </c>
      <c r="G1793" s="8">
        <f>_xlfn.RANK.EQ(inventory[[#This Row],[Total Cost]],inventory[Total Cost],0)</f>
        <v>1588</v>
      </c>
      <c r="H1793" s="8">
        <f>SUMIFS(inventory['# Units],inventory[Rank],"&lt;="&amp;inventory[[#This Row],['#]])</f>
        <v>47965</v>
      </c>
      <c r="I1793" s="9">
        <f>inventory[[#This Row],[c Units]]/MAX(inventory[c Units])</f>
        <v>0.58225497098739953</v>
      </c>
      <c r="J1793" s="10">
        <f>SUMIFS(inventory[Total Cost],inventory[Rank],"&lt;="&amp;inventory[[#This Row],['#]])</f>
        <v>2602128.899999998</v>
      </c>
      <c r="K1793" s="9">
        <f>inventory[[#This Row],[c Cost]]/MAX(inventory[c Cost])</f>
        <v>0.98293483759487077</v>
      </c>
      <c r="L1793" s="11" t="str">
        <f>IF(inventory[[#This Row],[c Units %]]&lt;=$O$7,$N$7,IF(inventory[[#This Row],[c Units %]]&lt;=$O$8,$N$8,$N$9))</f>
        <v>C</v>
      </c>
    </row>
    <row r="1794" spans="2:12" x14ac:dyDescent="0.25">
      <c r="B1794" s="1">
        <v>1788</v>
      </c>
      <c r="C1794" t="s">
        <v>1788</v>
      </c>
      <c r="D1794" s="2">
        <v>3.1</v>
      </c>
      <c r="E1794" s="15">
        <v>12</v>
      </c>
      <c r="F1794" s="14">
        <f>inventory[[#This Row],[Unit Cost]]*inventory[[#This Row],['# Units]]</f>
        <v>37.200000000000003</v>
      </c>
      <c r="G1794" s="8">
        <f>_xlfn.RANK.EQ(inventory[[#This Row],[Total Cost]],inventory[Total Cost],0)</f>
        <v>2108</v>
      </c>
      <c r="H1794" s="8">
        <f>SUMIFS(inventory['# Units],inventory[Rank],"&lt;="&amp;inventory[[#This Row],['#]])</f>
        <v>47984</v>
      </c>
      <c r="I1794" s="9">
        <f>inventory[[#This Row],[c Units]]/MAX(inventory[c Units])</f>
        <v>0.58248561509140795</v>
      </c>
      <c r="J1794" s="10">
        <f>SUMIFS(inventory[Total Cost],inventory[Rank],"&lt;="&amp;inventory[[#This Row],['#]])</f>
        <v>2602182.0999999982</v>
      </c>
      <c r="K1794" s="9">
        <f>inventory[[#This Row],[c Cost]]/MAX(inventory[c Cost])</f>
        <v>0.98295493349917451</v>
      </c>
      <c r="L1794" s="11" t="str">
        <f>IF(inventory[[#This Row],[c Units %]]&lt;=$O$7,$N$7,IF(inventory[[#This Row],[c Units %]]&lt;=$O$8,$N$8,$N$9))</f>
        <v>C</v>
      </c>
    </row>
    <row r="1795" spans="2:12" x14ac:dyDescent="0.25">
      <c r="B1795" s="1">
        <v>1789</v>
      </c>
      <c r="C1795" t="s">
        <v>1789</v>
      </c>
      <c r="D1795" s="2">
        <v>3.3</v>
      </c>
      <c r="E1795" s="15">
        <v>14</v>
      </c>
      <c r="F1795" s="14">
        <f>inventory[[#This Row],[Unit Cost]]*inventory[[#This Row],['# Units]]</f>
        <v>46.199999999999996</v>
      </c>
      <c r="G1795" s="8">
        <f>_xlfn.RANK.EQ(inventory[[#This Row],[Total Cost]],inventory[Total Cost],0)</f>
        <v>1911</v>
      </c>
      <c r="H1795" s="8">
        <f>SUMIFS(inventory['# Units],inventory[Rank],"&lt;="&amp;inventory[[#This Row],['#]])</f>
        <v>48153</v>
      </c>
      <c r="I1795" s="9">
        <f>inventory[[#This Row],[c Units]]/MAX(inventory[c Units])</f>
        <v>0.58453713370074534</v>
      </c>
      <c r="J1795" s="10">
        <f>SUMIFS(inventory[Total Cost],inventory[Rank],"&lt;="&amp;inventory[[#This Row],['#]])</f>
        <v>2602394.0999999982</v>
      </c>
      <c r="K1795" s="9">
        <f>inventory[[#This Row],[c Cost]]/MAX(inventory[c Cost])</f>
        <v>0.98303501492233925</v>
      </c>
      <c r="L1795" s="11" t="str">
        <f>IF(inventory[[#This Row],[c Units %]]&lt;=$O$7,$N$7,IF(inventory[[#This Row],[c Units %]]&lt;=$O$8,$N$8,$N$9))</f>
        <v>C</v>
      </c>
    </row>
    <row r="1796" spans="2:12" x14ac:dyDescent="0.25">
      <c r="B1796" s="1">
        <v>1790</v>
      </c>
      <c r="C1796" t="s">
        <v>1790</v>
      </c>
      <c r="D1796" s="2">
        <v>3.4</v>
      </c>
      <c r="E1796" s="15">
        <v>35</v>
      </c>
      <c r="F1796" s="14">
        <f>inventory[[#This Row],[Unit Cost]]*inventory[[#This Row],['# Units]]</f>
        <v>119</v>
      </c>
      <c r="G1796" s="8">
        <f>_xlfn.RANK.EQ(inventory[[#This Row],[Total Cost]],inventory[Total Cost],0)</f>
        <v>1250</v>
      </c>
      <c r="H1796" s="8">
        <f>SUMIFS(inventory['# Units],inventory[Rank],"&lt;="&amp;inventory[[#This Row],['#]])</f>
        <v>48153</v>
      </c>
      <c r="I1796" s="9">
        <f>inventory[[#This Row],[c Units]]/MAX(inventory[c Units])</f>
        <v>0.58453713370074534</v>
      </c>
      <c r="J1796" s="10">
        <f>SUMIFS(inventory[Total Cost],inventory[Rank],"&lt;="&amp;inventory[[#This Row],['#]])</f>
        <v>2602394.0999999982</v>
      </c>
      <c r="K1796" s="9">
        <f>inventory[[#This Row],[c Cost]]/MAX(inventory[c Cost])</f>
        <v>0.98303501492233925</v>
      </c>
      <c r="L1796" s="11" t="str">
        <f>IF(inventory[[#This Row],[c Units %]]&lt;=$O$7,$N$7,IF(inventory[[#This Row],[c Units %]]&lt;=$O$8,$N$8,$N$9))</f>
        <v>C</v>
      </c>
    </row>
    <row r="1797" spans="2:12" x14ac:dyDescent="0.25">
      <c r="B1797" s="1">
        <v>1791</v>
      </c>
      <c r="C1797" t="s">
        <v>1791</v>
      </c>
      <c r="D1797" s="2">
        <v>3.4</v>
      </c>
      <c r="E1797" s="15">
        <v>30</v>
      </c>
      <c r="F1797" s="14">
        <f>inventory[[#This Row],[Unit Cost]]*inventory[[#This Row],['# Units]]</f>
        <v>102</v>
      </c>
      <c r="G1797" s="8">
        <f>_xlfn.RANK.EQ(inventory[[#This Row],[Total Cost]],inventory[Total Cost],0)</f>
        <v>1337</v>
      </c>
      <c r="H1797" s="8">
        <f>SUMIFS(inventory['# Units],inventory[Rank],"&lt;="&amp;inventory[[#This Row],['#]])</f>
        <v>48153</v>
      </c>
      <c r="I1797" s="9">
        <f>inventory[[#This Row],[c Units]]/MAX(inventory[c Units])</f>
        <v>0.58453713370074534</v>
      </c>
      <c r="J1797" s="10">
        <f>SUMIFS(inventory[Total Cost],inventory[Rank],"&lt;="&amp;inventory[[#This Row],['#]])</f>
        <v>2602394.0999999982</v>
      </c>
      <c r="K1797" s="9">
        <f>inventory[[#This Row],[c Cost]]/MAX(inventory[c Cost])</f>
        <v>0.98303501492233925</v>
      </c>
      <c r="L1797" s="11" t="str">
        <f>IF(inventory[[#This Row],[c Units %]]&lt;=$O$7,$N$7,IF(inventory[[#This Row],[c Units %]]&lt;=$O$8,$N$8,$N$9))</f>
        <v>C</v>
      </c>
    </row>
    <row r="1798" spans="2:12" x14ac:dyDescent="0.25">
      <c r="B1798" s="1">
        <v>1792</v>
      </c>
      <c r="C1798" t="s">
        <v>1792</v>
      </c>
      <c r="D1798" s="2">
        <v>3.5</v>
      </c>
      <c r="E1798" s="15">
        <v>55</v>
      </c>
      <c r="F1798" s="14">
        <f>inventory[[#This Row],[Unit Cost]]*inventory[[#This Row],['# Units]]</f>
        <v>192.5</v>
      </c>
      <c r="G1798" s="8">
        <f>_xlfn.RANK.EQ(inventory[[#This Row],[Total Cost]],inventory[Total Cost],0)</f>
        <v>1039</v>
      </c>
      <c r="H1798" s="8">
        <f>SUMIFS(inventory['# Units],inventory[Rank],"&lt;="&amp;inventory[[#This Row],['#]])</f>
        <v>48153</v>
      </c>
      <c r="I1798" s="9">
        <f>inventory[[#This Row],[c Units]]/MAX(inventory[c Units])</f>
        <v>0.58453713370074534</v>
      </c>
      <c r="J1798" s="10">
        <f>SUMIFS(inventory[Total Cost],inventory[Rank],"&lt;="&amp;inventory[[#This Row],['#]])</f>
        <v>2602394.0999999982</v>
      </c>
      <c r="K1798" s="9">
        <f>inventory[[#This Row],[c Cost]]/MAX(inventory[c Cost])</f>
        <v>0.98303501492233925</v>
      </c>
      <c r="L1798" s="11" t="str">
        <f>IF(inventory[[#This Row],[c Units %]]&lt;=$O$7,$N$7,IF(inventory[[#This Row],[c Units %]]&lt;=$O$8,$N$8,$N$9))</f>
        <v>C</v>
      </c>
    </row>
    <row r="1799" spans="2:12" x14ac:dyDescent="0.25">
      <c r="B1799" s="1">
        <v>1793</v>
      </c>
      <c r="C1799" t="s">
        <v>1793</v>
      </c>
      <c r="D1799" s="2">
        <v>3.3</v>
      </c>
      <c r="E1799" s="15">
        <v>47</v>
      </c>
      <c r="F1799" s="14">
        <f>inventory[[#This Row],[Unit Cost]]*inventory[[#This Row],['# Units]]</f>
        <v>155.1</v>
      </c>
      <c r="G1799" s="8">
        <f>_xlfn.RANK.EQ(inventory[[#This Row],[Total Cost]],inventory[Total Cost],0)</f>
        <v>1126</v>
      </c>
      <c r="H1799" s="8">
        <f>SUMIFS(inventory['# Units],inventory[Rank],"&lt;="&amp;inventory[[#This Row],['#]])</f>
        <v>48210</v>
      </c>
      <c r="I1799" s="9">
        <f>inventory[[#This Row],[c Units]]/MAX(inventory[c Units])</f>
        <v>0.58522906601277036</v>
      </c>
      <c r="J1799" s="10">
        <f>SUMIFS(inventory[Total Cost],inventory[Rank],"&lt;="&amp;inventory[[#This Row],['#]])</f>
        <v>2602499.6999999979</v>
      </c>
      <c r="K1799" s="9">
        <f>inventory[[#This Row],[c Cost]]/MAX(inventory[c Cost])</f>
        <v>0.98307490453689661</v>
      </c>
      <c r="L1799" s="11" t="str">
        <f>IF(inventory[[#This Row],[c Units %]]&lt;=$O$7,$N$7,IF(inventory[[#This Row],[c Units %]]&lt;=$O$8,$N$8,$N$9))</f>
        <v>C</v>
      </c>
    </row>
    <row r="1800" spans="2:12" x14ac:dyDescent="0.25">
      <c r="B1800" s="1">
        <v>1794</v>
      </c>
      <c r="C1800" t="s">
        <v>1794</v>
      </c>
      <c r="D1800" s="2">
        <v>3.4</v>
      </c>
      <c r="E1800" s="15">
        <v>25</v>
      </c>
      <c r="F1800" s="14">
        <f>inventory[[#This Row],[Unit Cost]]*inventory[[#This Row],['# Units]]</f>
        <v>85</v>
      </c>
      <c r="G1800" s="8">
        <f>_xlfn.RANK.EQ(inventory[[#This Row],[Total Cost]],inventory[Total Cost],0)</f>
        <v>1447</v>
      </c>
      <c r="H1800" s="8">
        <f>SUMIFS(inventory['# Units],inventory[Rank],"&lt;="&amp;inventory[[#This Row],['#]])</f>
        <v>48210</v>
      </c>
      <c r="I1800" s="9">
        <f>inventory[[#This Row],[c Units]]/MAX(inventory[c Units])</f>
        <v>0.58522906601277036</v>
      </c>
      <c r="J1800" s="10">
        <f>SUMIFS(inventory[Total Cost],inventory[Rank],"&lt;="&amp;inventory[[#This Row],['#]])</f>
        <v>2602499.6999999979</v>
      </c>
      <c r="K1800" s="9">
        <f>inventory[[#This Row],[c Cost]]/MAX(inventory[c Cost])</f>
        <v>0.98307490453689661</v>
      </c>
      <c r="L1800" s="11" t="str">
        <f>IF(inventory[[#This Row],[c Units %]]&lt;=$O$7,$N$7,IF(inventory[[#This Row],[c Units %]]&lt;=$O$8,$N$8,$N$9))</f>
        <v>C</v>
      </c>
    </row>
    <row r="1801" spans="2:12" x14ac:dyDescent="0.25">
      <c r="B1801" s="1">
        <v>1795</v>
      </c>
      <c r="C1801" t="s">
        <v>1795</v>
      </c>
      <c r="D1801" s="2">
        <v>3.3</v>
      </c>
      <c r="E1801" s="15">
        <v>46</v>
      </c>
      <c r="F1801" s="14">
        <f>inventory[[#This Row],[Unit Cost]]*inventory[[#This Row],['# Units]]</f>
        <v>151.79999999999998</v>
      </c>
      <c r="G1801" s="8">
        <f>_xlfn.RANK.EQ(inventory[[#This Row],[Total Cost]],inventory[Total Cost],0)</f>
        <v>1138</v>
      </c>
      <c r="H1801" s="8">
        <f>SUMIFS(inventory['# Units],inventory[Rank],"&lt;="&amp;inventory[[#This Row],['#]])</f>
        <v>48430</v>
      </c>
      <c r="I1801" s="9">
        <f>inventory[[#This Row],[c Units]]/MAX(inventory[c Units])</f>
        <v>0.58789968195391973</v>
      </c>
      <c r="J1801" s="10">
        <f>SUMIFS(inventory[Total Cost],inventory[Rank],"&lt;="&amp;inventory[[#This Row],['#]])</f>
        <v>2602869.2999999966</v>
      </c>
      <c r="K1801" s="9">
        <f>inventory[[#This Row],[c Cost]]/MAX(inventory[c Cost])</f>
        <v>0.98321451818784744</v>
      </c>
      <c r="L1801" s="11" t="str">
        <f>IF(inventory[[#This Row],[c Units %]]&lt;=$O$7,$N$7,IF(inventory[[#This Row],[c Units %]]&lt;=$O$8,$N$8,$N$9))</f>
        <v>C</v>
      </c>
    </row>
    <row r="1802" spans="2:12" x14ac:dyDescent="0.25">
      <c r="B1802" s="1">
        <v>1796</v>
      </c>
      <c r="C1802" t="s">
        <v>1796</v>
      </c>
      <c r="D1802" s="2">
        <v>3.5</v>
      </c>
      <c r="E1802" s="15">
        <v>14</v>
      </c>
      <c r="F1802" s="14">
        <f>inventory[[#This Row],[Unit Cost]]*inventory[[#This Row],['# Units]]</f>
        <v>49</v>
      </c>
      <c r="G1802" s="8">
        <f>_xlfn.RANK.EQ(inventory[[#This Row],[Total Cost]],inventory[Total Cost],0)</f>
        <v>1866</v>
      </c>
      <c r="H1802" s="8">
        <f>SUMIFS(inventory['# Units],inventory[Rank],"&lt;="&amp;inventory[[#This Row],['#]])</f>
        <v>48430</v>
      </c>
      <c r="I1802" s="9">
        <f>inventory[[#This Row],[c Units]]/MAX(inventory[c Units])</f>
        <v>0.58789968195391973</v>
      </c>
      <c r="J1802" s="10">
        <f>SUMIFS(inventory[Total Cost],inventory[Rank],"&lt;="&amp;inventory[[#This Row],['#]])</f>
        <v>2602869.2999999966</v>
      </c>
      <c r="K1802" s="9">
        <f>inventory[[#This Row],[c Cost]]/MAX(inventory[c Cost])</f>
        <v>0.98321451818784744</v>
      </c>
      <c r="L1802" s="11" t="str">
        <f>IF(inventory[[#This Row],[c Units %]]&lt;=$O$7,$N$7,IF(inventory[[#This Row],[c Units %]]&lt;=$O$8,$N$8,$N$9))</f>
        <v>C</v>
      </c>
    </row>
    <row r="1803" spans="2:12" x14ac:dyDescent="0.25">
      <c r="B1803" s="1">
        <v>1797</v>
      </c>
      <c r="C1803" t="s">
        <v>1797</v>
      </c>
      <c r="D1803" s="2">
        <v>3.3</v>
      </c>
      <c r="E1803" s="15">
        <v>22</v>
      </c>
      <c r="F1803" s="14">
        <f>inventory[[#This Row],[Unit Cost]]*inventory[[#This Row],['# Units]]</f>
        <v>72.599999999999994</v>
      </c>
      <c r="G1803" s="8">
        <f>_xlfn.RANK.EQ(inventory[[#This Row],[Total Cost]],inventory[Total Cost],0)</f>
        <v>1549</v>
      </c>
      <c r="H1803" s="8">
        <f>SUMIFS(inventory['# Units],inventory[Rank],"&lt;="&amp;inventory[[#This Row],['#]])</f>
        <v>48430</v>
      </c>
      <c r="I1803" s="9">
        <f>inventory[[#This Row],[c Units]]/MAX(inventory[c Units])</f>
        <v>0.58789968195391973</v>
      </c>
      <c r="J1803" s="10">
        <f>SUMIFS(inventory[Total Cost],inventory[Rank],"&lt;="&amp;inventory[[#This Row],['#]])</f>
        <v>2602869.2999999966</v>
      </c>
      <c r="K1803" s="9">
        <f>inventory[[#This Row],[c Cost]]/MAX(inventory[c Cost])</f>
        <v>0.98321451818784744</v>
      </c>
      <c r="L1803" s="11" t="str">
        <f>IF(inventory[[#This Row],[c Units %]]&lt;=$O$7,$N$7,IF(inventory[[#This Row],[c Units %]]&lt;=$O$8,$N$8,$N$9))</f>
        <v>C</v>
      </c>
    </row>
    <row r="1804" spans="2:12" x14ac:dyDescent="0.25">
      <c r="B1804" s="1">
        <v>1798</v>
      </c>
      <c r="C1804" t="s">
        <v>1798</v>
      </c>
      <c r="D1804" s="2">
        <v>3.5</v>
      </c>
      <c r="E1804" s="15">
        <v>33</v>
      </c>
      <c r="F1804" s="14">
        <f>inventory[[#This Row],[Unit Cost]]*inventory[[#This Row],['# Units]]</f>
        <v>115.5</v>
      </c>
      <c r="G1804" s="8">
        <f>_xlfn.RANK.EQ(inventory[[#This Row],[Total Cost]],inventory[Total Cost],0)</f>
        <v>1269</v>
      </c>
      <c r="H1804" s="8">
        <f>SUMIFS(inventory['# Units],inventory[Rank],"&lt;="&amp;inventory[[#This Row],['#]])</f>
        <v>48430</v>
      </c>
      <c r="I1804" s="9">
        <f>inventory[[#This Row],[c Units]]/MAX(inventory[c Units])</f>
        <v>0.58789968195391973</v>
      </c>
      <c r="J1804" s="10">
        <f>SUMIFS(inventory[Total Cost],inventory[Rank],"&lt;="&amp;inventory[[#This Row],['#]])</f>
        <v>2602869.2999999966</v>
      </c>
      <c r="K1804" s="9">
        <f>inventory[[#This Row],[c Cost]]/MAX(inventory[c Cost])</f>
        <v>0.98321451818784744</v>
      </c>
      <c r="L1804" s="11" t="str">
        <f>IF(inventory[[#This Row],[c Units %]]&lt;=$O$7,$N$7,IF(inventory[[#This Row],[c Units %]]&lt;=$O$8,$N$8,$N$9))</f>
        <v>C</v>
      </c>
    </row>
    <row r="1805" spans="2:12" x14ac:dyDescent="0.25">
      <c r="B1805" s="1">
        <v>1799</v>
      </c>
      <c r="C1805" t="s">
        <v>1799</v>
      </c>
      <c r="D1805" s="2">
        <v>3.3</v>
      </c>
      <c r="E1805" s="15">
        <v>2</v>
      </c>
      <c r="F1805" s="14">
        <f>inventory[[#This Row],[Unit Cost]]*inventory[[#This Row],['# Units]]</f>
        <v>6.6</v>
      </c>
      <c r="G1805" s="8">
        <f>_xlfn.RANK.EQ(inventory[[#This Row],[Total Cost]],inventory[Total Cost],0)</f>
        <v>3615</v>
      </c>
      <c r="H1805" s="8">
        <f>SUMIFS(inventory['# Units],inventory[Rank],"&lt;="&amp;inventory[[#This Row],['#]])</f>
        <v>48430</v>
      </c>
      <c r="I1805" s="9">
        <f>inventory[[#This Row],[c Units]]/MAX(inventory[c Units])</f>
        <v>0.58789968195391973</v>
      </c>
      <c r="J1805" s="10">
        <f>SUMIFS(inventory[Total Cost],inventory[Rank],"&lt;="&amp;inventory[[#This Row],['#]])</f>
        <v>2602869.2999999966</v>
      </c>
      <c r="K1805" s="9">
        <f>inventory[[#This Row],[c Cost]]/MAX(inventory[c Cost])</f>
        <v>0.98321451818784744</v>
      </c>
      <c r="L1805" s="11" t="str">
        <f>IF(inventory[[#This Row],[c Units %]]&lt;=$O$7,$N$7,IF(inventory[[#This Row],[c Units %]]&lt;=$O$8,$N$8,$N$9))</f>
        <v>C</v>
      </c>
    </row>
    <row r="1806" spans="2:12" x14ac:dyDescent="0.25">
      <c r="B1806" s="1">
        <v>1800</v>
      </c>
      <c r="C1806" t="s">
        <v>1800</v>
      </c>
      <c r="D1806" s="2">
        <v>3.4</v>
      </c>
      <c r="E1806" s="15">
        <v>11</v>
      </c>
      <c r="F1806" s="14">
        <f>inventory[[#This Row],[Unit Cost]]*inventory[[#This Row],['# Units]]</f>
        <v>37.4</v>
      </c>
      <c r="G1806" s="8">
        <f>_xlfn.RANK.EQ(inventory[[#This Row],[Total Cost]],inventory[Total Cost],0)</f>
        <v>2105</v>
      </c>
      <c r="H1806" s="8">
        <f>SUMIFS(inventory['# Units],inventory[Rank],"&lt;="&amp;inventory[[#This Row],['#]])</f>
        <v>48430</v>
      </c>
      <c r="I1806" s="9">
        <f>inventory[[#This Row],[c Units]]/MAX(inventory[c Units])</f>
        <v>0.58789968195391973</v>
      </c>
      <c r="J1806" s="10">
        <f>SUMIFS(inventory[Total Cost],inventory[Rank],"&lt;="&amp;inventory[[#This Row],['#]])</f>
        <v>2602869.2999999966</v>
      </c>
      <c r="K1806" s="9">
        <f>inventory[[#This Row],[c Cost]]/MAX(inventory[c Cost])</f>
        <v>0.98321451818784744</v>
      </c>
      <c r="L1806" s="11" t="str">
        <f>IF(inventory[[#This Row],[c Units %]]&lt;=$O$7,$N$7,IF(inventory[[#This Row],[c Units %]]&lt;=$O$8,$N$8,$N$9))</f>
        <v>C</v>
      </c>
    </row>
    <row r="1807" spans="2:12" x14ac:dyDescent="0.25">
      <c r="B1807" s="1">
        <v>1801</v>
      </c>
      <c r="C1807" t="s">
        <v>1801</v>
      </c>
      <c r="D1807" s="2">
        <v>3</v>
      </c>
      <c r="E1807" s="15">
        <v>10</v>
      </c>
      <c r="F1807" s="14">
        <f>inventory[[#This Row],[Unit Cost]]*inventory[[#This Row],['# Units]]</f>
        <v>30</v>
      </c>
      <c r="G1807" s="8">
        <f>_xlfn.RANK.EQ(inventory[[#This Row],[Total Cost]],inventory[Total Cost],0)</f>
        <v>2292</v>
      </c>
      <c r="H1807" s="8">
        <f>SUMIFS(inventory['# Units],inventory[Rank],"&lt;="&amp;inventory[[#This Row],['#]])</f>
        <v>48430</v>
      </c>
      <c r="I1807" s="9">
        <f>inventory[[#This Row],[c Units]]/MAX(inventory[c Units])</f>
        <v>0.58789968195391973</v>
      </c>
      <c r="J1807" s="10">
        <f>SUMIFS(inventory[Total Cost],inventory[Rank],"&lt;="&amp;inventory[[#This Row],['#]])</f>
        <v>2602869.2999999966</v>
      </c>
      <c r="K1807" s="9">
        <f>inventory[[#This Row],[c Cost]]/MAX(inventory[c Cost])</f>
        <v>0.98321451818784744</v>
      </c>
      <c r="L1807" s="11" t="str">
        <f>IF(inventory[[#This Row],[c Units %]]&lt;=$O$7,$N$7,IF(inventory[[#This Row],[c Units %]]&lt;=$O$8,$N$8,$N$9))</f>
        <v>C</v>
      </c>
    </row>
    <row r="1808" spans="2:12" x14ac:dyDescent="0.25">
      <c r="B1808" s="1">
        <v>1802</v>
      </c>
      <c r="C1808" t="s">
        <v>1802</v>
      </c>
      <c r="D1808" s="2">
        <v>3.4</v>
      </c>
      <c r="E1808" s="15">
        <v>2</v>
      </c>
      <c r="F1808" s="14">
        <f>inventory[[#This Row],[Unit Cost]]*inventory[[#This Row],['# Units]]</f>
        <v>6.8</v>
      </c>
      <c r="G1808" s="8">
        <f>_xlfn.RANK.EQ(inventory[[#This Row],[Total Cost]],inventory[Total Cost],0)</f>
        <v>3598</v>
      </c>
      <c r="H1808" s="8">
        <f>SUMIFS(inventory['# Units],inventory[Rank],"&lt;="&amp;inventory[[#This Row],['#]])</f>
        <v>48461</v>
      </c>
      <c r="I1808" s="9">
        <f>inventory[[#This Row],[c Units]]/MAX(inventory[c Units])</f>
        <v>0.58827599601835445</v>
      </c>
      <c r="J1808" s="10">
        <f>SUMIFS(inventory[Total Cost],inventory[Rank],"&lt;="&amp;inventory[[#This Row],['#]])</f>
        <v>2602921.9999999967</v>
      </c>
      <c r="K1808" s="9">
        <f>inventory[[#This Row],[c Cost]]/MAX(inventory[c Cost])</f>
        <v>0.98323442522087012</v>
      </c>
      <c r="L1808" s="11" t="str">
        <f>IF(inventory[[#This Row],[c Units %]]&lt;=$O$7,$N$7,IF(inventory[[#This Row],[c Units %]]&lt;=$O$8,$N$8,$N$9))</f>
        <v>C</v>
      </c>
    </row>
    <row r="1809" spans="2:12" x14ac:dyDescent="0.25">
      <c r="B1809" s="1">
        <v>1803</v>
      </c>
      <c r="C1809" t="s">
        <v>1803</v>
      </c>
      <c r="D1809" s="2">
        <v>3.6</v>
      </c>
      <c r="E1809" s="15">
        <v>8</v>
      </c>
      <c r="F1809" s="14">
        <f>inventory[[#This Row],[Unit Cost]]*inventory[[#This Row],['# Units]]</f>
        <v>28.8</v>
      </c>
      <c r="G1809" s="8">
        <f>_xlfn.RANK.EQ(inventory[[#This Row],[Total Cost]],inventory[Total Cost],0)</f>
        <v>2332</v>
      </c>
      <c r="H1809" s="8">
        <f>SUMIFS(inventory['# Units],inventory[Rank],"&lt;="&amp;inventory[[#This Row],['#]])</f>
        <v>48539</v>
      </c>
      <c r="I1809" s="9">
        <f>inventory[[#This Row],[c Units]]/MAX(inventory[c Units])</f>
        <v>0.58922285076112557</v>
      </c>
      <c r="J1809" s="10">
        <f>SUMIFS(inventory[Total Cost],inventory[Rank],"&lt;="&amp;inventory[[#This Row],['#]])</f>
        <v>2603131.9999999967</v>
      </c>
      <c r="K1809" s="9">
        <f>inventory[[#This Row],[c Cost]]/MAX(inventory[c Cost])</f>
        <v>0.98331375115891062</v>
      </c>
      <c r="L1809" s="11" t="str">
        <f>IF(inventory[[#This Row],[c Units %]]&lt;=$O$7,$N$7,IF(inventory[[#This Row],[c Units %]]&lt;=$O$8,$N$8,$N$9))</f>
        <v>C</v>
      </c>
    </row>
    <row r="1810" spans="2:12" x14ac:dyDescent="0.25">
      <c r="B1810" s="1">
        <v>1804</v>
      </c>
      <c r="C1810" t="s">
        <v>1804</v>
      </c>
      <c r="D1810" s="2">
        <v>2.7</v>
      </c>
      <c r="E1810" s="15">
        <v>15</v>
      </c>
      <c r="F1810" s="14">
        <f>inventory[[#This Row],[Unit Cost]]*inventory[[#This Row],['# Units]]</f>
        <v>40.5</v>
      </c>
      <c r="G1810" s="8">
        <f>_xlfn.RANK.EQ(inventory[[#This Row],[Total Cost]],inventory[Total Cost],0)</f>
        <v>2037</v>
      </c>
      <c r="H1810" s="8">
        <f>SUMIFS(inventory['# Units],inventory[Rank],"&lt;="&amp;inventory[[#This Row],['#]])</f>
        <v>48539</v>
      </c>
      <c r="I1810" s="9">
        <f>inventory[[#This Row],[c Units]]/MAX(inventory[c Units])</f>
        <v>0.58922285076112557</v>
      </c>
      <c r="J1810" s="10">
        <f>SUMIFS(inventory[Total Cost],inventory[Rank],"&lt;="&amp;inventory[[#This Row],['#]])</f>
        <v>2603131.9999999967</v>
      </c>
      <c r="K1810" s="9">
        <f>inventory[[#This Row],[c Cost]]/MAX(inventory[c Cost])</f>
        <v>0.98331375115891062</v>
      </c>
      <c r="L1810" s="11" t="str">
        <f>IF(inventory[[#This Row],[c Units %]]&lt;=$O$7,$N$7,IF(inventory[[#This Row],[c Units %]]&lt;=$O$8,$N$8,$N$9))</f>
        <v>C</v>
      </c>
    </row>
    <row r="1811" spans="2:12" x14ac:dyDescent="0.25">
      <c r="B1811" s="1">
        <v>1805</v>
      </c>
      <c r="C1811" t="s">
        <v>1805</v>
      </c>
      <c r="D1811" s="2">
        <v>2.6</v>
      </c>
      <c r="E1811" s="15">
        <v>7</v>
      </c>
      <c r="F1811" s="14">
        <f>inventory[[#This Row],[Unit Cost]]*inventory[[#This Row],['# Units]]</f>
        <v>18.2</v>
      </c>
      <c r="G1811" s="8">
        <f>_xlfn.RANK.EQ(inventory[[#This Row],[Total Cost]],inventory[Total Cost],0)</f>
        <v>2788</v>
      </c>
      <c r="H1811" s="8">
        <f>SUMIFS(inventory['# Units],inventory[Rank],"&lt;="&amp;inventory[[#This Row],['#]])</f>
        <v>48539</v>
      </c>
      <c r="I1811" s="9">
        <f>inventory[[#This Row],[c Units]]/MAX(inventory[c Units])</f>
        <v>0.58922285076112557</v>
      </c>
      <c r="J1811" s="10">
        <f>SUMIFS(inventory[Total Cost],inventory[Rank],"&lt;="&amp;inventory[[#This Row],['#]])</f>
        <v>2603131.9999999967</v>
      </c>
      <c r="K1811" s="9">
        <f>inventory[[#This Row],[c Cost]]/MAX(inventory[c Cost])</f>
        <v>0.98331375115891062</v>
      </c>
      <c r="L1811" s="11" t="str">
        <f>IF(inventory[[#This Row],[c Units %]]&lt;=$O$7,$N$7,IF(inventory[[#This Row],[c Units %]]&lt;=$O$8,$N$8,$N$9))</f>
        <v>C</v>
      </c>
    </row>
    <row r="1812" spans="2:12" x14ac:dyDescent="0.25">
      <c r="B1812" s="1">
        <v>1806</v>
      </c>
      <c r="C1812" t="s">
        <v>1806</v>
      </c>
      <c r="D1812" s="2">
        <v>3.4</v>
      </c>
      <c r="E1812" s="15">
        <v>6</v>
      </c>
      <c r="F1812" s="14">
        <f>inventory[[#This Row],[Unit Cost]]*inventory[[#This Row],['# Units]]</f>
        <v>20.399999999999999</v>
      </c>
      <c r="G1812" s="8">
        <f>_xlfn.RANK.EQ(inventory[[#This Row],[Total Cost]],inventory[Total Cost],0)</f>
        <v>2672</v>
      </c>
      <c r="H1812" s="8">
        <f>SUMIFS(inventory['# Units],inventory[Rank],"&lt;="&amp;inventory[[#This Row],['#]])</f>
        <v>48539</v>
      </c>
      <c r="I1812" s="9">
        <f>inventory[[#This Row],[c Units]]/MAX(inventory[c Units])</f>
        <v>0.58922285076112557</v>
      </c>
      <c r="J1812" s="10">
        <f>SUMIFS(inventory[Total Cost],inventory[Rank],"&lt;="&amp;inventory[[#This Row],['#]])</f>
        <v>2603131.9999999967</v>
      </c>
      <c r="K1812" s="9">
        <f>inventory[[#This Row],[c Cost]]/MAX(inventory[c Cost])</f>
        <v>0.98331375115891062</v>
      </c>
      <c r="L1812" s="11" t="str">
        <f>IF(inventory[[#This Row],[c Units %]]&lt;=$O$7,$N$7,IF(inventory[[#This Row],[c Units %]]&lt;=$O$8,$N$8,$N$9))</f>
        <v>C</v>
      </c>
    </row>
    <row r="1813" spans="2:12" x14ac:dyDescent="0.25">
      <c r="B1813" s="1">
        <v>1807</v>
      </c>
      <c r="C1813" t="s">
        <v>1807</v>
      </c>
      <c r="D1813" s="2">
        <v>2.6</v>
      </c>
      <c r="E1813" s="15">
        <v>23</v>
      </c>
      <c r="F1813" s="14">
        <f>inventory[[#This Row],[Unit Cost]]*inventory[[#This Row],['# Units]]</f>
        <v>59.800000000000004</v>
      </c>
      <c r="G1813" s="8">
        <f>_xlfn.RANK.EQ(inventory[[#This Row],[Total Cost]],inventory[Total Cost],0)</f>
        <v>1683</v>
      </c>
      <c r="H1813" s="8">
        <f>SUMIFS(inventory['# Units],inventory[Rank],"&lt;="&amp;inventory[[#This Row],['#]])</f>
        <v>48597</v>
      </c>
      <c r="I1813" s="9">
        <f>inventory[[#This Row],[c Units]]/MAX(inventory[c Units])</f>
        <v>0.58992692223651944</v>
      </c>
      <c r="J1813" s="10">
        <f>SUMIFS(inventory[Total Cost],inventory[Rank],"&lt;="&amp;inventory[[#This Row],['#]])</f>
        <v>2603236.3999999971</v>
      </c>
      <c r="K1813" s="9">
        <f>inventory[[#This Row],[c Cost]]/MAX(inventory[c Cost])</f>
        <v>0.98335318748239386</v>
      </c>
      <c r="L1813" s="11" t="str">
        <f>IF(inventory[[#This Row],[c Units %]]&lt;=$O$7,$N$7,IF(inventory[[#This Row],[c Units %]]&lt;=$O$8,$N$8,$N$9))</f>
        <v>C</v>
      </c>
    </row>
    <row r="1814" spans="2:12" x14ac:dyDescent="0.25">
      <c r="B1814" s="1">
        <v>1808</v>
      </c>
      <c r="C1814" t="s">
        <v>1808</v>
      </c>
      <c r="D1814" s="2">
        <v>1.9</v>
      </c>
      <c r="E1814" s="15">
        <v>20</v>
      </c>
      <c r="F1814" s="14">
        <f>inventory[[#This Row],[Unit Cost]]*inventory[[#This Row],['# Units]]</f>
        <v>38</v>
      </c>
      <c r="G1814" s="8">
        <f>_xlfn.RANK.EQ(inventory[[#This Row],[Total Cost]],inventory[Total Cost],0)</f>
        <v>2086</v>
      </c>
      <c r="H1814" s="8">
        <f>SUMIFS(inventory['# Units],inventory[Rank],"&lt;="&amp;inventory[[#This Row],['#]])</f>
        <v>48597</v>
      </c>
      <c r="I1814" s="9">
        <f>inventory[[#This Row],[c Units]]/MAX(inventory[c Units])</f>
        <v>0.58992692223651944</v>
      </c>
      <c r="J1814" s="10">
        <f>SUMIFS(inventory[Total Cost],inventory[Rank],"&lt;="&amp;inventory[[#This Row],['#]])</f>
        <v>2603236.3999999971</v>
      </c>
      <c r="K1814" s="9">
        <f>inventory[[#This Row],[c Cost]]/MAX(inventory[c Cost])</f>
        <v>0.98335318748239386</v>
      </c>
      <c r="L1814" s="11" t="str">
        <f>IF(inventory[[#This Row],[c Units %]]&lt;=$O$7,$N$7,IF(inventory[[#This Row],[c Units %]]&lt;=$O$8,$N$8,$N$9))</f>
        <v>C</v>
      </c>
    </row>
    <row r="1815" spans="2:12" x14ac:dyDescent="0.25">
      <c r="B1815" s="1">
        <v>1809</v>
      </c>
      <c r="C1815" t="s">
        <v>1809</v>
      </c>
      <c r="D1815" s="2">
        <v>2.7</v>
      </c>
      <c r="E1815" s="15">
        <v>9</v>
      </c>
      <c r="F1815" s="14">
        <f>inventory[[#This Row],[Unit Cost]]*inventory[[#This Row],['# Units]]</f>
        <v>24.3</v>
      </c>
      <c r="G1815" s="8">
        <f>_xlfn.RANK.EQ(inventory[[#This Row],[Total Cost]],inventory[Total Cost],0)</f>
        <v>2489</v>
      </c>
      <c r="H1815" s="8">
        <f>SUMIFS(inventory['# Units],inventory[Rank],"&lt;="&amp;inventory[[#This Row],['#]])</f>
        <v>48612</v>
      </c>
      <c r="I1815" s="9">
        <f>inventory[[#This Row],[c Units]]/MAX(inventory[c Units])</f>
        <v>0.59010900968705238</v>
      </c>
      <c r="J1815" s="10">
        <f>SUMIFS(inventory[Total Cost],inventory[Rank],"&lt;="&amp;inventory[[#This Row],['#]])</f>
        <v>2603340.7999999975</v>
      </c>
      <c r="K1815" s="9">
        <f>inventory[[#This Row],[c Cost]]/MAX(inventory[c Cost])</f>
        <v>0.983392623805877</v>
      </c>
      <c r="L1815" s="11" t="str">
        <f>IF(inventory[[#This Row],[c Units %]]&lt;=$O$7,$N$7,IF(inventory[[#This Row],[c Units %]]&lt;=$O$8,$N$8,$N$9))</f>
        <v>C</v>
      </c>
    </row>
    <row r="1816" spans="2:12" x14ac:dyDescent="0.25">
      <c r="B1816" s="1">
        <v>1810</v>
      </c>
      <c r="C1816" t="s">
        <v>1810</v>
      </c>
      <c r="D1816" s="2">
        <v>2.6</v>
      </c>
      <c r="E1816" s="15">
        <v>9</v>
      </c>
      <c r="F1816" s="14">
        <f>inventory[[#This Row],[Unit Cost]]*inventory[[#This Row],['# Units]]</f>
        <v>23.400000000000002</v>
      </c>
      <c r="G1816" s="8">
        <f>_xlfn.RANK.EQ(inventory[[#This Row],[Total Cost]],inventory[Total Cost],0)</f>
        <v>2533</v>
      </c>
      <c r="H1816" s="8">
        <f>SUMIFS(inventory['# Units],inventory[Rank],"&lt;="&amp;inventory[[#This Row],['#]])</f>
        <v>48612</v>
      </c>
      <c r="I1816" s="9">
        <f>inventory[[#This Row],[c Units]]/MAX(inventory[c Units])</f>
        <v>0.59010900968705238</v>
      </c>
      <c r="J1816" s="10">
        <f>SUMIFS(inventory[Total Cost],inventory[Rank],"&lt;="&amp;inventory[[#This Row],['#]])</f>
        <v>2603340.7999999975</v>
      </c>
      <c r="K1816" s="9">
        <f>inventory[[#This Row],[c Cost]]/MAX(inventory[c Cost])</f>
        <v>0.983392623805877</v>
      </c>
      <c r="L1816" s="11" t="str">
        <f>IF(inventory[[#This Row],[c Units %]]&lt;=$O$7,$N$7,IF(inventory[[#This Row],[c Units %]]&lt;=$O$8,$N$8,$N$9))</f>
        <v>C</v>
      </c>
    </row>
    <row r="1817" spans="2:12" x14ac:dyDescent="0.25">
      <c r="B1817" s="1">
        <v>1811</v>
      </c>
      <c r="C1817" t="s">
        <v>1811</v>
      </c>
      <c r="D1817" s="2">
        <v>3</v>
      </c>
      <c r="E1817" s="15">
        <v>3</v>
      </c>
      <c r="F1817" s="14">
        <f>inventory[[#This Row],[Unit Cost]]*inventory[[#This Row],['# Units]]</f>
        <v>9</v>
      </c>
      <c r="G1817" s="8">
        <f>_xlfn.RANK.EQ(inventory[[#This Row],[Total Cost]],inventory[Total Cost],0)</f>
        <v>3394</v>
      </c>
      <c r="H1817" s="8">
        <f>SUMIFS(inventory['# Units],inventory[Rank],"&lt;="&amp;inventory[[#This Row],['#]])</f>
        <v>48754</v>
      </c>
      <c r="I1817" s="9">
        <f>inventory[[#This Row],[c Units]]/MAX(inventory[c Units])</f>
        <v>0.59183277088543063</v>
      </c>
      <c r="J1817" s="10">
        <f>SUMIFS(inventory[Total Cost],inventory[Rank],"&lt;="&amp;inventory[[#This Row],['#]])</f>
        <v>2603652.7999999975</v>
      </c>
      <c r="K1817" s="9">
        <f>inventory[[#This Row],[c Cost]]/MAX(inventory[c Cost])</f>
        <v>0.9835104794852515</v>
      </c>
      <c r="L1817" s="11" t="str">
        <f>IF(inventory[[#This Row],[c Units %]]&lt;=$O$7,$N$7,IF(inventory[[#This Row],[c Units %]]&lt;=$O$8,$N$8,$N$9))</f>
        <v>C</v>
      </c>
    </row>
    <row r="1818" spans="2:12" x14ac:dyDescent="0.25">
      <c r="B1818" s="1">
        <v>1812</v>
      </c>
      <c r="C1818" t="s">
        <v>1812</v>
      </c>
      <c r="D1818" s="2">
        <v>2.9</v>
      </c>
      <c r="E1818" s="15">
        <v>19</v>
      </c>
      <c r="F1818" s="14">
        <f>inventory[[#This Row],[Unit Cost]]*inventory[[#This Row],['# Units]]</f>
        <v>55.1</v>
      </c>
      <c r="G1818" s="8">
        <f>_xlfn.RANK.EQ(inventory[[#This Row],[Total Cost]],inventory[Total Cost],0)</f>
        <v>1763</v>
      </c>
      <c r="H1818" s="8">
        <f>SUMIFS(inventory['# Units],inventory[Rank],"&lt;="&amp;inventory[[#This Row],['#]])</f>
        <v>48754</v>
      </c>
      <c r="I1818" s="9">
        <f>inventory[[#This Row],[c Units]]/MAX(inventory[c Units])</f>
        <v>0.59183277088543063</v>
      </c>
      <c r="J1818" s="10">
        <f>SUMIFS(inventory[Total Cost],inventory[Rank],"&lt;="&amp;inventory[[#This Row],['#]])</f>
        <v>2603652.7999999975</v>
      </c>
      <c r="K1818" s="9">
        <f>inventory[[#This Row],[c Cost]]/MAX(inventory[c Cost])</f>
        <v>0.9835104794852515</v>
      </c>
      <c r="L1818" s="11" t="str">
        <f>IF(inventory[[#This Row],[c Units %]]&lt;=$O$7,$N$7,IF(inventory[[#This Row],[c Units %]]&lt;=$O$8,$N$8,$N$9))</f>
        <v>C</v>
      </c>
    </row>
    <row r="1819" spans="2:12" x14ac:dyDescent="0.25">
      <c r="B1819" s="1">
        <v>1813</v>
      </c>
      <c r="C1819" t="s">
        <v>1813</v>
      </c>
      <c r="D1819" s="2">
        <v>2.6</v>
      </c>
      <c r="E1819" s="15">
        <v>27</v>
      </c>
      <c r="F1819" s="14">
        <f>inventory[[#This Row],[Unit Cost]]*inventory[[#This Row],['# Units]]</f>
        <v>70.2</v>
      </c>
      <c r="G1819" s="8">
        <f>_xlfn.RANK.EQ(inventory[[#This Row],[Total Cost]],inventory[Total Cost],0)</f>
        <v>1575</v>
      </c>
      <c r="H1819" s="8">
        <f>SUMIFS(inventory['# Units],inventory[Rank],"&lt;="&amp;inventory[[#This Row],['#]])</f>
        <v>48754</v>
      </c>
      <c r="I1819" s="9">
        <f>inventory[[#This Row],[c Units]]/MAX(inventory[c Units])</f>
        <v>0.59183277088543063</v>
      </c>
      <c r="J1819" s="10">
        <f>SUMIFS(inventory[Total Cost],inventory[Rank],"&lt;="&amp;inventory[[#This Row],['#]])</f>
        <v>2603652.7999999975</v>
      </c>
      <c r="K1819" s="9">
        <f>inventory[[#This Row],[c Cost]]/MAX(inventory[c Cost])</f>
        <v>0.9835104794852515</v>
      </c>
      <c r="L1819" s="11" t="str">
        <f>IF(inventory[[#This Row],[c Units %]]&lt;=$O$7,$N$7,IF(inventory[[#This Row],[c Units %]]&lt;=$O$8,$N$8,$N$9))</f>
        <v>C</v>
      </c>
    </row>
    <row r="1820" spans="2:12" x14ac:dyDescent="0.25">
      <c r="B1820" s="1">
        <v>1814</v>
      </c>
      <c r="C1820" t="s">
        <v>1814</v>
      </c>
      <c r="D1820" s="2">
        <v>2.8</v>
      </c>
      <c r="E1820" s="15">
        <v>15</v>
      </c>
      <c r="F1820" s="14">
        <f>inventory[[#This Row],[Unit Cost]]*inventory[[#This Row],['# Units]]</f>
        <v>42</v>
      </c>
      <c r="G1820" s="8">
        <f>_xlfn.RANK.EQ(inventory[[#This Row],[Total Cost]],inventory[Total Cost],0)</f>
        <v>1994</v>
      </c>
      <c r="H1820" s="8">
        <f>SUMIFS(inventory['# Units],inventory[Rank],"&lt;="&amp;inventory[[#This Row],['#]])</f>
        <v>48754</v>
      </c>
      <c r="I1820" s="9">
        <f>inventory[[#This Row],[c Units]]/MAX(inventory[c Units])</f>
        <v>0.59183277088543063</v>
      </c>
      <c r="J1820" s="10">
        <f>SUMIFS(inventory[Total Cost],inventory[Rank],"&lt;="&amp;inventory[[#This Row],['#]])</f>
        <v>2603652.7999999975</v>
      </c>
      <c r="K1820" s="9">
        <f>inventory[[#This Row],[c Cost]]/MAX(inventory[c Cost])</f>
        <v>0.9835104794852515</v>
      </c>
      <c r="L1820" s="11" t="str">
        <f>IF(inventory[[#This Row],[c Units %]]&lt;=$O$7,$N$7,IF(inventory[[#This Row],[c Units %]]&lt;=$O$8,$N$8,$N$9))</f>
        <v>C</v>
      </c>
    </row>
    <row r="1821" spans="2:12" x14ac:dyDescent="0.25">
      <c r="B1821" s="1">
        <v>1815</v>
      </c>
      <c r="C1821" t="s">
        <v>1815</v>
      </c>
      <c r="D1821" s="2">
        <v>1.7</v>
      </c>
      <c r="E1821" s="15">
        <v>29</v>
      </c>
      <c r="F1821" s="14">
        <f>inventory[[#This Row],[Unit Cost]]*inventory[[#This Row],['# Units]]</f>
        <v>49.3</v>
      </c>
      <c r="G1821" s="8">
        <f>_xlfn.RANK.EQ(inventory[[#This Row],[Total Cost]],inventory[Total Cost],0)</f>
        <v>1860</v>
      </c>
      <c r="H1821" s="8">
        <f>SUMIFS(inventory['# Units],inventory[Rank],"&lt;="&amp;inventory[[#This Row],['#]])</f>
        <v>48754</v>
      </c>
      <c r="I1821" s="9">
        <f>inventory[[#This Row],[c Units]]/MAX(inventory[c Units])</f>
        <v>0.59183277088543063</v>
      </c>
      <c r="J1821" s="10">
        <f>SUMIFS(inventory[Total Cost],inventory[Rank],"&lt;="&amp;inventory[[#This Row],['#]])</f>
        <v>2603652.7999999975</v>
      </c>
      <c r="K1821" s="9">
        <f>inventory[[#This Row],[c Cost]]/MAX(inventory[c Cost])</f>
        <v>0.9835104794852515</v>
      </c>
      <c r="L1821" s="11" t="str">
        <f>IF(inventory[[#This Row],[c Units %]]&lt;=$O$7,$N$7,IF(inventory[[#This Row],[c Units %]]&lt;=$O$8,$N$8,$N$9))</f>
        <v>C</v>
      </c>
    </row>
    <row r="1822" spans="2:12" x14ac:dyDescent="0.25">
      <c r="B1822" s="1">
        <v>1816</v>
      </c>
      <c r="C1822" t="s">
        <v>1816</v>
      </c>
      <c r="D1822" s="2">
        <v>2.8</v>
      </c>
      <c r="E1822" s="15">
        <v>18</v>
      </c>
      <c r="F1822" s="14">
        <f>inventory[[#This Row],[Unit Cost]]*inventory[[#This Row],['# Units]]</f>
        <v>50.4</v>
      </c>
      <c r="G1822" s="8">
        <f>_xlfn.RANK.EQ(inventory[[#This Row],[Total Cost]],inventory[Total Cost],0)</f>
        <v>1842</v>
      </c>
      <c r="H1822" s="8">
        <f>SUMIFS(inventory['# Units],inventory[Rank],"&lt;="&amp;inventory[[#This Row],['#]])</f>
        <v>48754</v>
      </c>
      <c r="I1822" s="9">
        <f>inventory[[#This Row],[c Units]]/MAX(inventory[c Units])</f>
        <v>0.59183277088543063</v>
      </c>
      <c r="J1822" s="10">
        <f>SUMIFS(inventory[Total Cost],inventory[Rank],"&lt;="&amp;inventory[[#This Row],['#]])</f>
        <v>2603652.7999999975</v>
      </c>
      <c r="K1822" s="9">
        <f>inventory[[#This Row],[c Cost]]/MAX(inventory[c Cost])</f>
        <v>0.9835104794852515</v>
      </c>
      <c r="L1822" s="11" t="str">
        <f>IF(inventory[[#This Row],[c Units %]]&lt;=$O$7,$N$7,IF(inventory[[#This Row],[c Units %]]&lt;=$O$8,$N$8,$N$9))</f>
        <v>C</v>
      </c>
    </row>
    <row r="1823" spans="2:12" x14ac:dyDescent="0.25">
      <c r="B1823" s="1">
        <v>1817</v>
      </c>
      <c r="C1823" t="s">
        <v>1817</v>
      </c>
      <c r="D1823" s="2">
        <v>2</v>
      </c>
      <c r="E1823" s="15">
        <v>11</v>
      </c>
      <c r="F1823" s="14">
        <f>inventory[[#This Row],[Unit Cost]]*inventory[[#This Row],['# Units]]</f>
        <v>22</v>
      </c>
      <c r="G1823" s="8">
        <f>_xlfn.RANK.EQ(inventory[[#This Row],[Total Cost]],inventory[Total Cost],0)</f>
        <v>2593</v>
      </c>
      <c r="H1823" s="8">
        <f>SUMIFS(inventory['# Units],inventory[Rank],"&lt;="&amp;inventory[[#This Row],['#]])</f>
        <v>48782</v>
      </c>
      <c r="I1823" s="9">
        <f>inventory[[#This Row],[c Units]]/MAX(inventory[c Units])</f>
        <v>0.59217266745975872</v>
      </c>
      <c r="J1823" s="10">
        <f>SUMIFS(inventory[Total Cost],inventory[Rank],"&lt;="&amp;inventory[[#This Row],['#]])</f>
        <v>2603808.1999999969</v>
      </c>
      <c r="K1823" s="9">
        <f>inventory[[#This Row],[c Cost]]/MAX(inventory[c Cost])</f>
        <v>0.98356918067940136</v>
      </c>
      <c r="L1823" s="11" t="str">
        <f>IF(inventory[[#This Row],[c Units %]]&lt;=$O$7,$N$7,IF(inventory[[#This Row],[c Units %]]&lt;=$O$8,$N$8,$N$9))</f>
        <v>C</v>
      </c>
    </row>
    <row r="1824" spans="2:12" x14ac:dyDescent="0.25">
      <c r="B1824" s="1">
        <v>1818</v>
      </c>
      <c r="C1824" t="s">
        <v>1818</v>
      </c>
      <c r="D1824" s="2">
        <v>2</v>
      </c>
      <c r="E1824" s="15">
        <v>19</v>
      </c>
      <c r="F1824" s="14">
        <f>inventory[[#This Row],[Unit Cost]]*inventory[[#This Row],['# Units]]</f>
        <v>38</v>
      </c>
      <c r="G1824" s="8">
        <f>_xlfn.RANK.EQ(inventory[[#This Row],[Total Cost]],inventory[Total Cost],0)</f>
        <v>2086</v>
      </c>
      <c r="H1824" s="8">
        <f>SUMIFS(inventory['# Units],inventory[Rank],"&lt;="&amp;inventory[[#This Row],['#]])</f>
        <v>48782</v>
      </c>
      <c r="I1824" s="9">
        <f>inventory[[#This Row],[c Units]]/MAX(inventory[c Units])</f>
        <v>0.59217266745975872</v>
      </c>
      <c r="J1824" s="10">
        <f>SUMIFS(inventory[Total Cost],inventory[Rank],"&lt;="&amp;inventory[[#This Row],['#]])</f>
        <v>2603808.1999999969</v>
      </c>
      <c r="K1824" s="9">
        <f>inventory[[#This Row],[c Cost]]/MAX(inventory[c Cost])</f>
        <v>0.98356918067940136</v>
      </c>
      <c r="L1824" s="11" t="str">
        <f>IF(inventory[[#This Row],[c Units %]]&lt;=$O$7,$N$7,IF(inventory[[#This Row],[c Units %]]&lt;=$O$8,$N$8,$N$9))</f>
        <v>C</v>
      </c>
    </row>
    <row r="1825" spans="2:12" x14ac:dyDescent="0.25">
      <c r="B1825" s="1">
        <v>1819</v>
      </c>
      <c r="C1825" t="s">
        <v>1819</v>
      </c>
      <c r="D1825" s="2">
        <v>3.5</v>
      </c>
      <c r="E1825" s="15">
        <v>36</v>
      </c>
      <c r="F1825" s="14">
        <f>inventory[[#This Row],[Unit Cost]]*inventory[[#This Row],['# Units]]</f>
        <v>126</v>
      </c>
      <c r="G1825" s="8">
        <f>_xlfn.RANK.EQ(inventory[[#This Row],[Total Cost]],inventory[Total Cost],0)</f>
        <v>1222</v>
      </c>
      <c r="H1825" s="8">
        <f>SUMIFS(inventory['# Units],inventory[Rank],"&lt;="&amp;inventory[[#This Row],['#]])</f>
        <v>48782</v>
      </c>
      <c r="I1825" s="9">
        <f>inventory[[#This Row],[c Units]]/MAX(inventory[c Units])</f>
        <v>0.59217266745975872</v>
      </c>
      <c r="J1825" s="10">
        <f>SUMIFS(inventory[Total Cost],inventory[Rank],"&lt;="&amp;inventory[[#This Row],['#]])</f>
        <v>2603808.1999999969</v>
      </c>
      <c r="K1825" s="9">
        <f>inventory[[#This Row],[c Cost]]/MAX(inventory[c Cost])</f>
        <v>0.98356918067940136</v>
      </c>
      <c r="L1825" s="11" t="str">
        <f>IF(inventory[[#This Row],[c Units %]]&lt;=$O$7,$N$7,IF(inventory[[#This Row],[c Units %]]&lt;=$O$8,$N$8,$N$9))</f>
        <v>C</v>
      </c>
    </row>
    <row r="1826" spans="2:12" x14ac:dyDescent="0.25">
      <c r="B1826" s="1">
        <v>1820</v>
      </c>
      <c r="C1826" t="s">
        <v>1820</v>
      </c>
      <c r="D1826" s="2">
        <v>3.1</v>
      </c>
      <c r="E1826" s="15">
        <v>24</v>
      </c>
      <c r="F1826" s="14">
        <f>inventory[[#This Row],[Unit Cost]]*inventory[[#This Row],['# Units]]</f>
        <v>74.400000000000006</v>
      </c>
      <c r="G1826" s="8">
        <f>_xlfn.RANK.EQ(inventory[[#This Row],[Total Cost]],inventory[Total Cost],0)</f>
        <v>1531</v>
      </c>
      <c r="H1826" s="8">
        <f>SUMIFS(inventory['# Units],inventory[Rank],"&lt;="&amp;inventory[[#This Row],['#]])</f>
        <v>48819</v>
      </c>
      <c r="I1826" s="9">
        <f>inventory[[#This Row],[c Units]]/MAX(inventory[c Units])</f>
        <v>0.59262181650440648</v>
      </c>
      <c r="J1826" s="10">
        <f>SUMIFS(inventory[Total Cost],inventory[Rank],"&lt;="&amp;inventory[[#This Row],['#]])</f>
        <v>2603859.9999999967</v>
      </c>
      <c r="K1826" s="9">
        <f>inventory[[#This Row],[c Cost]]/MAX(inventory[c Cost])</f>
        <v>0.98358874774411786</v>
      </c>
      <c r="L1826" s="11" t="str">
        <f>IF(inventory[[#This Row],[c Units %]]&lt;=$O$7,$N$7,IF(inventory[[#This Row],[c Units %]]&lt;=$O$8,$N$8,$N$9))</f>
        <v>C</v>
      </c>
    </row>
    <row r="1827" spans="2:12" x14ac:dyDescent="0.25">
      <c r="B1827" s="1">
        <v>1821</v>
      </c>
      <c r="C1827" t="s">
        <v>1821</v>
      </c>
      <c r="D1827" s="2">
        <v>3.2</v>
      </c>
      <c r="E1827" s="15">
        <v>15</v>
      </c>
      <c r="F1827" s="14">
        <f>inventory[[#This Row],[Unit Cost]]*inventory[[#This Row],['# Units]]</f>
        <v>48</v>
      </c>
      <c r="G1827" s="8">
        <f>_xlfn.RANK.EQ(inventory[[#This Row],[Total Cost]],inventory[Total Cost],0)</f>
        <v>1882</v>
      </c>
      <c r="H1827" s="8">
        <f>SUMIFS(inventory['# Units],inventory[Rank],"&lt;="&amp;inventory[[#This Row],['#]])</f>
        <v>48843</v>
      </c>
      <c r="I1827" s="9">
        <f>inventory[[#This Row],[c Units]]/MAX(inventory[c Units])</f>
        <v>0.59291315642525921</v>
      </c>
      <c r="J1827" s="10">
        <f>SUMIFS(inventory[Total Cost],inventory[Rank],"&lt;="&amp;inventory[[#This Row],['#]])</f>
        <v>2603963.1999999969</v>
      </c>
      <c r="K1827" s="9">
        <f>inventory[[#This Row],[c Cost]]/MAX(inventory[c Cost])</f>
        <v>0.98362773077652643</v>
      </c>
      <c r="L1827" s="11" t="str">
        <f>IF(inventory[[#This Row],[c Units %]]&lt;=$O$7,$N$7,IF(inventory[[#This Row],[c Units %]]&lt;=$O$8,$N$8,$N$9))</f>
        <v>C</v>
      </c>
    </row>
    <row r="1828" spans="2:12" x14ac:dyDescent="0.25">
      <c r="B1828" s="1">
        <v>1822</v>
      </c>
      <c r="C1828" t="s">
        <v>1822</v>
      </c>
      <c r="D1828" s="2">
        <v>3.4</v>
      </c>
      <c r="E1828" s="15">
        <v>15</v>
      </c>
      <c r="F1828" s="14">
        <f>inventory[[#This Row],[Unit Cost]]*inventory[[#This Row],['# Units]]</f>
        <v>51</v>
      </c>
      <c r="G1828" s="8">
        <f>_xlfn.RANK.EQ(inventory[[#This Row],[Total Cost]],inventory[Total Cost],0)</f>
        <v>1828</v>
      </c>
      <c r="H1828" s="8">
        <f>SUMIFS(inventory['# Units],inventory[Rank],"&lt;="&amp;inventory[[#This Row],['#]])</f>
        <v>48843</v>
      </c>
      <c r="I1828" s="9">
        <f>inventory[[#This Row],[c Units]]/MAX(inventory[c Units])</f>
        <v>0.59291315642525921</v>
      </c>
      <c r="J1828" s="10">
        <f>SUMIFS(inventory[Total Cost],inventory[Rank],"&lt;="&amp;inventory[[#This Row],['#]])</f>
        <v>2603963.1999999969</v>
      </c>
      <c r="K1828" s="9">
        <f>inventory[[#This Row],[c Cost]]/MAX(inventory[c Cost])</f>
        <v>0.98362773077652643</v>
      </c>
      <c r="L1828" s="11" t="str">
        <f>IF(inventory[[#This Row],[c Units %]]&lt;=$O$7,$N$7,IF(inventory[[#This Row],[c Units %]]&lt;=$O$8,$N$8,$N$9))</f>
        <v>C</v>
      </c>
    </row>
    <row r="1829" spans="2:12" x14ac:dyDescent="0.25">
      <c r="B1829" s="1">
        <v>1823</v>
      </c>
      <c r="C1829" t="s">
        <v>1823</v>
      </c>
      <c r="D1829" s="2">
        <v>3.3</v>
      </c>
      <c r="E1829" s="15">
        <v>21</v>
      </c>
      <c r="F1829" s="14">
        <f>inventory[[#This Row],[Unit Cost]]*inventory[[#This Row],['# Units]]</f>
        <v>69.3</v>
      </c>
      <c r="G1829" s="8">
        <f>_xlfn.RANK.EQ(inventory[[#This Row],[Total Cost]],inventory[Total Cost],0)</f>
        <v>1584</v>
      </c>
      <c r="H1829" s="8">
        <f>SUMIFS(inventory['# Units],inventory[Rank],"&lt;="&amp;inventory[[#This Row],['#]])</f>
        <v>48957</v>
      </c>
      <c r="I1829" s="9">
        <f>inventory[[#This Row],[c Units]]/MAX(inventory[c Units])</f>
        <v>0.59429702104930926</v>
      </c>
      <c r="J1829" s="10">
        <f>SUMIFS(inventory[Total Cost],inventory[Rank],"&lt;="&amp;inventory[[#This Row],['#]])</f>
        <v>2604168.3999999962</v>
      </c>
      <c r="K1829" s="9">
        <f>inventory[[#This Row],[c Cost]]/MAX(inventory[c Cost])</f>
        <v>0.98370524355026867</v>
      </c>
      <c r="L1829" s="11" t="str">
        <f>IF(inventory[[#This Row],[c Units %]]&lt;=$O$7,$N$7,IF(inventory[[#This Row],[c Units %]]&lt;=$O$8,$N$8,$N$9))</f>
        <v>C</v>
      </c>
    </row>
    <row r="1830" spans="2:12" x14ac:dyDescent="0.25">
      <c r="B1830" s="1">
        <v>1824</v>
      </c>
      <c r="C1830" t="s">
        <v>1824</v>
      </c>
      <c r="D1830" s="2">
        <v>2</v>
      </c>
      <c r="E1830" s="15">
        <v>23</v>
      </c>
      <c r="F1830" s="14">
        <f>inventory[[#This Row],[Unit Cost]]*inventory[[#This Row],['# Units]]</f>
        <v>46</v>
      </c>
      <c r="G1830" s="8">
        <f>_xlfn.RANK.EQ(inventory[[#This Row],[Total Cost]],inventory[Total Cost],0)</f>
        <v>1914</v>
      </c>
      <c r="H1830" s="8">
        <f>SUMIFS(inventory['# Units],inventory[Rank],"&lt;="&amp;inventory[[#This Row],['#]])</f>
        <v>48957</v>
      </c>
      <c r="I1830" s="9">
        <f>inventory[[#This Row],[c Units]]/MAX(inventory[c Units])</f>
        <v>0.59429702104930926</v>
      </c>
      <c r="J1830" s="10">
        <f>SUMIFS(inventory[Total Cost],inventory[Rank],"&lt;="&amp;inventory[[#This Row],['#]])</f>
        <v>2604168.3999999962</v>
      </c>
      <c r="K1830" s="9">
        <f>inventory[[#This Row],[c Cost]]/MAX(inventory[c Cost])</f>
        <v>0.98370524355026867</v>
      </c>
      <c r="L1830" s="11" t="str">
        <f>IF(inventory[[#This Row],[c Units %]]&lt;=$O$7,$N$7,IF(inventory[[#This Row],[c Units %]]&lt;=$O$8,$N$8,$N$9))</f>
        <v>C</v>
      </c>
    </row>
    <row r="1831" spans="2:12" x14ac:dyDescent="0.25">
      <c r="B1831" s="1">
        <v>1825</v>
      </c>
      <c r="C1831" t="s">
        <v>1825</v>
      </c>
      <c r="D1831" s="2">
        <v>3.4</v>
      </c>
      <c r="E1831" s="15">
        <v>12</v>
      </c>
      <c r="F1831" s="14">
        <f>inventory[[#This Row],[Unit Cost]]*inventory[[#This Row],['# Units]]</f>
        <v>40.799999999999997</v>
      </c>
      <c r="G1831" s="8">
        <f>_xlfn.RANK.EQ(inventory[[#This Row],[Total Cost]],inventory[Total Cost],0)</f>
        <v>2031</v>
      </c>
      <c r="H1831" s="8">
        <f>SUMIFS(inventory['# Units],inventory[Rank],"&lt;="&amp;inventory[[#This Row],['#]])</f>
        <v>48957</v>
      </c>
      <c r="I1831" s="9">
        <f>inventory[[#This Row],[c Units]]/MAX(inventory[c Units])</f>
        <v>0.59429702104930926</v>
      </c>
      <c r="J1831" s="10">
        <f>SUMIFS(inventory[Total Cost],inventory[Rank],"&lt;="&amp;inventory[[#This Row],['#]])</f>
        <v>2604168.3999999962</v>
      </c>
      <c r="K1831" s="9">
        <f>inventory[[#This Row],[c Cost]]/MAX(inventory[c Cost])</f>
        <v>0.98370524355026867</v>
      </c>
      <c r="L1831" s="11" t="str">
        <f>IF(inventory[[#This Row],[c Units %]]&lt;=$O$7,$N$7,IF(inventory[[#This Row],[c Units %]]&lt;=$O$8,$N$8,$N$9))</f>
        <v>C</v>
      </c>
    </row>
    <row r="1832" spans="2:12" x14ac:dyDescent="0.25">
      <c r="B1832" s="1">
        <v>1826</v>
      </c>
      <c r="C1832" t="s">
        <v>1826</v>
      </c>
      <c r="D1832" s="2">
        <v>3.3</v>
      </c>
      <c r="E1832" s="15">
        <v>61</v>
      </c>
      <c r="F1832" s="14">
        <f>inventory[[#This Row],[Unit Cost]]*inventory[[#This Row],['# Units]]</f>
        <v>201.29999999999998</v>
      </c>
      <c r="G1832" s="8">
        <f>_xlfn.RANK.EQ(inventory[[#This Row],[Total Cost]],inventory[Total Cost],0)</f>
        <v>1023</v>
      </c>
      <c r="H1832" s="8">
        <f>SUMIFS(inventory['# Units],inventory[Rank],"&lt;="&amp;inventory[[#This Row],['#]])</f>
        <v>48957</v>
      </c>
      <c r="I1832" s="9">
        <f>inventory[[#This Row],[c Units]]/MAX(inventory[c Units])</f>
        <v>0.59429702104930926</v>
      </c>
      <c r="J1832" s="10">
        <f>SUMIFS(inventory[Total Cost],inventory[Rank],"&lt;="&amp;inventory[[#This Row],['#]])</f>
        <v>2604168.3999999962</v>
      </c>
      <c r="K1832" s="9">
        <f>inventory[[#This Row],[c Cost]]/MAX(inventory[c Cost])</f>
        <v>0.98370524355026867</v>
      </c>
      <c r="L1832" s="11" t="str">
        <f>IF(inventory[[#This Row],[c Units %]]&lt;=$O$7,$N$7,IF(inventory[[#This Row],[c Units %]]&lt;=$O$8,$N$8,$N$9))</f>
        <v>C</v>
      </c>
    </row>
    <row r="1833" spans="2:12" x14ac:dyDescent="0.25">
      <c r="B1833" s="1">
        <v>1827</v>
      </c>
      <c r="C1833" t="s">
        <v>1827</v>
      </c>
      <c r="D1833" s="2">
        <v>3.3</v>
      </c>
      <c r="E1833" s="15">
        <v>38</v>
      </c>
      <c r="F1833" s="14">
        <f>inventory[[#This Row],[Unit Cost]]*inventory[[#This Row],['# Units]]</f>
        <v>125.39999999999999</v>
      </c>
      <c r="G1833" s="8">
        <f>_xlfn.RANK.EQ(inventory[[#This Row],[Total Cost]],inventory[Total Cost],0)</f>
        <v>1227</v>
      </c>
      <c r="H1833" s="8">
        <f>SUMIFS(inventory['# Units],inventory[Rank],"&lt;="&amp;inventory[[#This Row],['#]])</f>
        <v>48961</v>
      </c>
      <c r="I1833" s="9">
        <f>inventory[[#This Row],[c Units]]/MAX(inventory[c Units])</f>
        <v>0.59434557770278473</v>
      </c>
      <c r="J1833" s="10">
        <f>SUMIFS(inventory[Total Cost],inventory[Rank],"&lt;="&amp;inventory[[#This Row],['#]])</f>
        <v>2604219.5999999964</v>
      </c>
      <c r="K1833" s="9">
        <f>inventory[[#This Row],[c Cost]]/MAX(inventory[c Cost])</f>
        <v>0.98372458396944817</v>
      </c>
      <c r="L1833" s="11" t="str">
        <f>IF(inventory[[#This Row],[c Units %]]&lt;=$O$7,$N$7,IF(inventory[[#This Row],[c Units %]]&lt;=$O$8,$N$8,$N$9))</f>
        <v>C</v>
      </c>
    </row>
    <row r="1834" spans="2:12" x14ac:dyDescent="0.25">
      <c r="B1834" s="1">
        <v>1828</v>
      </c>
      <c r="C1834" t="s">
        <v>1828</v>
      </c>
      <c r="D1834" s="2">
        <v>3</v>
      </c>
      <c r="E1834" s="15">
        <v>28</v>
      </c>
      <c r="F1834" s="14">
        <f>inventory[[#This Row],[Unit Cost]]*inventory[[#This Row],['# Units]]</f>
        <v>84</v>
      </c>
      <c r="G1834" s="8">
        <f>_xlfn.RANK.EQ(inventory[[#This Row],[Total Cost]],inventory[Total Cost],0)</f>
        <v>1456</v>
      </c>
      <c r="H1834" s="8">
        <f>SUMIFS(inventory['# Units],inventory[Rank],"&lt;="&amp;inventory[[#This Row],['#]])</f>
        <v>49172</v>
      </c>
      <c r="I1834" s="9">
        <f>inventory[[#This Row],[c Units]]/MAX(inventory[c Units])</f>
        <v>0.59690694117361431</v>
      </c>
      <c r="J1834" s="10">
        <f>SUMIFS(inventory[Total Cost],inventory[Rank],"&lt;="&amp;inventory[[#This Row],['#]])</f>
        <v>2604525.5999999964</v>
      </c>
      <c r="K1834" s="9">
        <f>inventory[[#This Row],[c Cost]]/MAX(inventory[c Cost])</f>
        <v>0.98384017319345007</v>
      </c>
      <c r="L1834" s="11" t="str">
        <f>IF(inventory[[#This Row],[c Units %]]&lt;=$O$7,$N$7,IF(inventory[[#This Row],[c Units %]]&lt;=$O$8,$N$8,$N$9))</f>
        <v>C</v>
      </c>
    </row>
    <row r="1835" spans="2:12" x14ac:dyDescent="0.25">
      <c r="B1835" s="1">
        <v>1829</v>
      </c>
      <c r="C1835" t="s">
        <v>1829</v>
      </c>
      <c r="D1835" s="2">
        <v>3.1</v>
      </c>
      <c r="E1835" s="15">
        <v>15</v>
      </c>
      <c r="F1835" s="14">
        <f>inventory[[#This Row],[Unit Cost]]*inventory[[#This Row],['# Units]]</f>
        <v>46.5</v>
      </c>
      <c r="G1835" s="8">
        <f>_xlfn.RANK.EQ(inventory[[#This Row],[Total Cost]],inventory[Total Cost],0)</f>
        <v>1902</v>
      </c>
      <c r="H1835" s="8">
        <f>SUMIFS(inventory['# Units],inventory[Rank],"&lt;="&amp;inventory[[#This Row],['#]])</f>
        <v>49172</v>
      </c>
      <c r="I1835" s="9">
        <f>inventory[[#This Row],[c Units]]/MAX(inventory[c Units])</f>
        <v>0.59690694117361431</v>
      </c>
      <c r="J1835" s="10">
        <f>SUMIFS(inventory[Total Cost],inventory[Rank],"&lt;="&amp;inventory[[#This Row],['#]])</f>
        <v>2604525.5999999964</v>
      </c>
      <c r="K1835" s="9">
        <f>inventory[[#This Row],[c Cost]]/MAX(inventory[c Cost])</f>
        <v>0.98384017319345007</v>
      </c>
      <c r="L1835" s="11" t="str">
        <f>IF(inventory[[#This Row],[c Units %]]&lt;=$O$7,$N$7,IF(inventory[[#This Row],[c Units %]]&lt;=$O$8,$N$8,$N$9))</f>
        <v>C</v>
      </c>
    </row>
    <row r="1836" spans="2:12" x14ac:dyDescent="0.25">
      <c r="B1836" s="1">
        <v>1830</v>
      </c>
      <c r="C1836" t="s">
        <v>1830</v>
      </c>
      <c r="D1836" s="2">
        <v>3.4</v>
      </c>
      <c r="E1836" s="15">
        <v>23</v>
      </c>
      <c r="F1836" s="14">
        <f>inventory[[#This Row],[Unit Cost]]*inventory[[#This Row],['# Units]]</f>
        <v>78.2</v>
      </c>
      <c r="G1836" s="8">
        <f>_xlfn.RANK.EQ(inventory[[#This Row],[Total Cost]],inventory[Total Cost],0)</f>
        <v>1497</v>
      </c>
      <c r="H1836" s="8">
        <f>SUMIFS(inventory['# Units],inventory[Rank],"&lt;="&amp;inventory[[#This Row],['#]])</f>
        <v>49172</v>
      </c>
      <c r="I1836" s="9">
        <f>inventory[[#This Row],[c Units]]/MAX(inventory[c Units])</f>
        <v>0.59690694117361431</v>
      </c>
      <c r="J1836" s="10">
        <f>SUMIFS(inventory[Total Cost],inventory[Rank],"&lt;="&amp;inventory[[#This Row],['#]])</f>
        <v>2604525.5999999964</v>
      </c>
      <c r="K1836" s="9">
        <f>inventory[[#This Row],[c Cost]]/MAX(inventory[c Cost])</f>
        <v>0.98384017319345007</v>
      </c>
      <c r="L1836" s="11" t="str">
        <f>IF(inventory[[#This Row],[c Units %]]&lt;=$O$7,$N$7,IF(inventory[[#This Row],[c Units %]]&lt;=$O$8,$N$8,$N$9))</f>
        <v>C</v>
      </c>
    </row>
    <row r="1837" spans="2:12" x14ac:dyDescent="0.25">
      <c r="B1837" s="1">
        <v>1831</v>
      </c>
      <c r="C1837" t="s">
        <v>1831</v>
      </c>
      <c r="D1837" s="2">
        <v>3.4</v>
      </c>
      <c r="E1837" s="15">
        <v>24</v>
      </c>
      <c r="F1837" s="14">
        <f>inventory[[#This Row],[Unit Cost]]*inventory[[#This Row],['# Units]]</f>
        <v>81.599999999999994</v>
      </c>
      <c r="G1837" s="8">
        <f>_xlfn.RANK.EQ(inventory[[#This Row],[Total Cost]],inventory[Total Cost],0)</f>
        <v>1478</v>
      </c>
      <c r="H1837" s="8">
        <f>SUMIFS(inventory['# Units],inventory[Rank],"&lt;="&amp;inventory[[#This Row],['#]])</f>
        <v>49172</v>
      </c>
      <c r="I1837" s="9">
        <f>inventory[[#This Row],[c Units]]/MAX(inventory[c Units])</f>
        <v>0.59690694117361431</v>
      </c>
      <c r="J1837" s="10">
        <f>SUMIFS(inventory[Total Cost],inventory[Rank],"&lt;="&amp;inventory[[#This Row],['#]])</f>
        <v>2604525.5999999964</v>
      </c>
      <c r="K1837" s="9">
        <f>inventory[[#This Row],[c Cost]]/MAX(inventory[c Cost])</f>
        <v>0.98384017319345007</v>
      </c>
      <c r="L1837" s="11" t="str">
        <f>IF(inventory[[#This Row],[c Units %]]&lt;=$O$7,$N$7,IF(inventory[[#This Row],[c Units %]]&lt;=$O$8,$N$8,$N$9))</f>
        <v>C</v>
      </c>
    </row>
    <row r="1838" spans="2:12" x14ac:dyDescent="0.25">
      <c r="B1838" s="1">
        <v>1832</v>
      </c>
      <c r="C1838" t="s">
        <v>1832</v>
      </c>
      <c r="D1838" s="2">
        <v>3.2</v>
      </c>
      <c r="E1838" s="15">
        <v>20</v>
      </c>
      <c r="F1838" s="14">
        <f>inventory[[#This Row],[Unit Cost]]*inventory[[#This Row],['# Units]]</f>
        <v>64</v>
      </c>
      <c r="G1838" s="8">
        <f>_xlfn.RANK.EQ(inventory[[#This Row],[Total Cost]],inventory[Total Cost],0)</f>
        <v>1636</v>
      </c>
      <c r="H1838" s="8">
        <f>SUMIFS(inventory['# Units],inventory[Rank],"&lt;="&amp;inventory[[#This Row],['#]])</f>
        <v>49172</v>
      </c>
      <c r="I1838" s="9">
        <f>inventory[[#This Row],[c Units]]/MAX(inventory[c Units])</f>
        <v>0.59690694117361431</v>
      </c>
      <c r="J1838" s="10">
        <f>SUMIFS(inventory[Total Cost],inventory[Rank],"&lt;="&amp;inventory[[#This Row],['#]])</f>
        <v>2604525.5999999964</v>
      </c>
      <c r="K1838" s="9">
        <f>inventory[[#This Row],[c Cost]]/MAX(inventory[c Cost])</f>
        <v>0.98384017319345007</v>
      </c>
      <c r="L1838" s="11" t="str">
        <f>IF(inventory[[#This Row],[c Units %]]&lt;=$O$7,$N$7,IF(inventory[[#This Row],[c Units %]]&lt;=$O$8,$N$8,$N$9))</f>
        <v>C</v>
      </c>
    </row>
    <row r="1839" spans="2:12" x14ac:dyDescent="0.25">
      <c r="B1839" s="1">
        <v>1833</v>
      </c>
      <c r="C1839" t="s">
        <v>1833</v>
      </c>
      <c r="D1839" s="2">
        <v>3.5</v>
      </c>
      <c r="E1839" s="15">
        <v>5</v>
      </c>
      <c r="F1839" s="14">
        <f>inventory[[#This Row],[Unit Cost]]*inventory[[#This Row],['# Units]]</f>
        <v>17.5</v>
      </c>
      <c r="G1839" s="8">
        <f>_xlfn.RANK.EQ(inventory[[#This Row],[Total Cost]],inventory[Total Cost],0)</f>
        <v>2827</v>
      </c>
      <c r="H1839" s="8">
        <f>SUMIFS(inventory['# Units],inventory[Rank],"&lt;="&amp;inventory[[#This Row],['#]])</f>
        <v>49172</v>
      </c>
      <c r="I1839" s="9">
        <f>inventory[[#This Row],[c Units]]/MAX(inventory[c Units])</f>
        <v>0.59690694117361431</v>
      </c>
      <c r="J1839" s="10">
        <f>SUMIFS(inventory[Total Cost],inventory[Rank],"&lt;="&amp;inventory[[#This Row],['#]])</f>
        <v>2604525.5999999964</v>
      </c>
      <c r="K1839" s="9">
        <f>inventory[[#This Row],[c Cost]]/MAX(inventory[c Cost])</f>
        <v>0.98384017319345007</v>
      </c>
      <c r="L1839" s="11" t="str">
        <f>IF(inventory[[#This Row],[c Units %]]&lt;=$O$7,$N$7,IF(inventory[[#This Row],[c Units %]]&lt;=$O$8,$N$8,$N$9))</f>
        <v>C</v>
      </c>
    </row>
    <row r="1840" spans="2:12" x14ac:dyDescent="0.25">
      <c r="B1840" s="1">
        <v>1834</v>
      </c>
      <c r="C1840" t="s">
        <v>1834</v>
      </c>
      <c r="D1840" s="2">
        <v>3.3</v>
      </c>
      <c r="E1840" s="15">
        <v>22</v>
      </c>
      <c r="F1840" s="14">
        <f>inventory[[#This Row],[Unit Cost]]*inventory[[#This Row],['# Units]]</f>
        <v>72.599999999999994</v>
      </c>
      <c r="G1840" s="8">
        <f>_xlfn.RANK.EQ(inventory[[#This Row],[Total Cost]],inventory[Total Cost],0)</f>
        <v>1549</v>
      </c>
      <c r="H1840" s="8">
        <f>SUMIFS(inventory['# Units],inventory[Rank],"&lt;="&amp;inventory[[#This Row],['#]])</f>
        <v>49185</v>
      </c>
      <c r="I1840" s="9">
        <f>inventory[[#This Row],[c Units]]/MAX(inventory[c Units])</f>
        <v>0.59706475029740946</v>
      </c>
      <c r="J1840" s="10">
        <f>SUMIFS(inventory[Total Cost],inventory[Rank],"&lt;="&amp;inventory[[#This Row],['#]])</f>
        <v>2604576.2999999966</v>
      </c>
      <c r="K1840" s="9">
        <f>inventory[[#This Row],[c Cost]]/MAX(inventory[c Cost])</f>
        <v>0.98385932474134852</v>
      </c>
      <c r="L1840" s="11" t="str">
        <f>IF(inventory[[#This Row],[c Units %]]&lt;=$O$7,$N$7,IF(inventory[[#This Row],[c Units %]]&lt;=$O$8,$N$8,$N$9))</f>
        <v>C</v>
      </c>
    </row>
    <row r="1841" spans="2:12" x14ac:dyDescent="0.25">
      <c r="B1841" s="1">
        <v>1835</v>
      </c>
      <c r="C1841" t="s">
        <v>1835</v>
      </c>
      <c r="D1841" s="2">
        <v>0.1</v>
      </c>
      <c r="E1841" s="15">
        <v>2</v>
      </c>
      <c r="F1841" s="14">
        <f>inventory[[#This Row],[Unit Cost]]*inventory[[#This Row],['# Units]]</f>
        <v>0.2</v>
      </c>
      <c r="G1841" s="8">
        <f>_xlfn.RANK.EQ(inventory[[#This Row],[Total Cost]],inventory[Total Cost],0)</f>
        <v>4654</v>
      </c>
      <c r="H1841" s="8">
        <f>SUMIFS(inventory['# Units],inventory[Rank],"&lt;="&amp;inventory[[#This Row],['#]])</f>
        <v>49323</v>
      </c>
      <c r="I1841" s="9">
        <f>inventory[[#This Row],[c Units]]/MAX(inventory[c Units])</f>
        <v>0.59873995484231224</v>
      </c>
      <c r="J1841" s="10">
        <f>SUMIFS(inventory[Total Cost],inventory[Rank],"&lt;="&amp;inventory[[#This Row],['#]])</f>
        <v>2604829.299999997</v>
      </c>
      <c r="K1841" s="9">
        <f>inventory[[#This Row],[c Cost]]/MAX(inventory[c Cost])</f>
        <v>0.98395489360955946</v>
      </c>
      <c r="L1841" s="11" t="str">
        <f>IF(inventory[[#This Row],[c Units %]]&lt;=$O$7,$N$7,IF(inventory[[#This Row],[c Units %]]&lt;=$O$8,$N$8,$N$9))</f>
        <v>C</v>
      </c>
    </row>
    <row r="1842" spans="2:12" x14ac:dyDescent="0.25">
      <c r="B1842" s="1">
        <v>1836</v>
      </c>
      <c r="C1842" t="s">
        <v>1836</v>
      </c>
      <c r="D1842" s="2">
        <v>2.7</v>
      </c>
      <c r="E1842" s="15">
        <v>6</v>
      </c>
      <c r="F1842" s="14">
        <f>inventory[[#This Row],[Unit Cost]]*inventory[[#This Row],['# Units]]</f>
        <v>16.200000000000003</v>
      </c>
      <c r="G1842" s="8">
        <f>_xlfn.RANK.EQ(inventory[[#This Row],[Total Cost]],inventory[Total Cost],0)</f>
        <v>2892</v>
      </c>
      <c r="H1842" s="8">
        <f>SUMIFS(inventory['# Units],inventory[Rank],"&lt;="&amp;inventory[[#This Row],['#]])</f>
        <v>49323</v>
      </c>
      <c r="I1842" s="9">
        <f>inventory[[#This Row],[c Units]]/MAX(inventory[c Units])</f>
        <v>0.59873995484231224</v>
      </c>
      <c r="J1842" s="10">
        <f>SUMIFS(inventory[Total Cost],inventory[Rank],"&lt;="&amp;inventory[[#This Row],['#]])</f>
        <v>2604829.299999997</v>
      </c>
      <c r="K1842" s="9">
        <f>inventory[[#This Row],[c Cost]]/MAX(inventory[c Cost])</f>
        <v>0.98395489360955946</v>
      </c>
      <c r="L1842" s="11" t="str">
        <f>IF(inventory[[#This Row],[c Units %]]&lt;=$O$7,$N$7,IF(inventory[[#This Row],[c Units %]]&lt;=$O$8,$N$8,$N$9))</f>
        <v>C</v>
      </c>
    </row>
    <row r="1843" spans="2:12" x14ac:dyDescent="0.25">
      <c r="B1843" s="1">
        <v>1837</v>
      </c>
      <c r="C1843" t="s">
        <v>1837</v>
      </c>
      <c r="D1843" s="2">
        <v>3.3</v>
      </c>
      <c r="E1843" s="15">
        <v>1</v>
      </c>
      <c r="F1843" s="14">
        <f>inventory[[#This Row],[Unit Cost]]*inventory[[#This Row],['# Units]]</f>
        <v>3.3</v>
      </c>
      <c r="G1843" s="8">
        <f>_xlfn.RANK.EQ(inventory[[#This Row],[Total Cost]],inventory[Total Cost],0)</f>
        <v>4043</v>
      </c>
      <c r="H1843" s="8">
        <f>SUMIFS(inventory['# Units],inventory[Rank],"&lt;="&amp;inventory[[#This Row],['#]])</f>
        <v>49323</v>
      </c>
      <c r="I1843" s="9">
        <f>inventory[[#This Row],[c Units]]/MAX(inventory[c Units])</f>
        <v>0.59873995484231224</v>
      </c>
      <c r="J1843" s="10">
        <f>SUMIFS(inventory[Total Cost],inventory[Rank],"&lt;="&amp;inventory[[#This Row],['#]])</f>
        <v>2604829.299999997</v>
      </c>
      <c r="K1843" s="9">
        <f>inventory[[#This Row],[c Cost]]/MAX(inventory[c Cost])</f>
        <v>0.98395489360955946</v>
      </c>
      <c r="L1843" s="11" t="str">
        <f>IF(inventory[[#This Row],[c Units %]]&lt;=$O$7,$N$7,IF(inventory[[#This Row],[c Units %]]&lt;=$O$8,$N$8,$N$9))</f>
        <v>C</v>
      </c>
    </row>
    <row r="1844" spans="2:12" x14ac:dyDescent="0.25">
      <c r="B1844" s="1">
        <v>1838</v>
      </c>
      <c r="C1844" t="s">
        <v>1838</v>
      </c>
      <c r="D1844" s="2">
        <v>2.9</v>
      </c>
      <c r="E1844" s="15">
        <v>85</v>
      </c>
      <c r="F1844" s="14">
        <f>inventory[[#This Row],[Unit Cost]]*inventory[[#This Row],['# Units]]</f>
        <v>246.5</v>
      </c>
      <c r="G1844" s="8">
        <f>_xlfn.RANK.EQ(inventory[[#This Row],[Total Cost]],inventory[Total Cost],0)</f>
        <v>942</v>
      </c>
      <c r="H1844" s="8">
        <f>SUMIFS(inventory['# Units],inventory[Rank],"&lt;="&amp;inventory[[#This Row],['#]])</f>
        <v>49323</v>
      </c>
      <c r="I1844" s="9">
        <f>inventory[[#This Row],[c Units]]/MAX(inventory[c Units])</f>
        <v>0.59873995484231224</v>
      </c>
      <c r="J1844" s="10">
        <f>SUMIFS(inventory[Total Cost],inventory[Rank],"&lt;="&amp;inventory[[#This Row],['#]])</f>
        <v>2604829.299999997</v>
      </c>
      <c r="K1844" s="9">
        <f>inventory[[#This Row],[c Cost]]/MAX(inventory[c Cost])</f>
        <v>0.98395489360955946</v>
      </c>
      <c r="L1844" s="11" t="str">
        <f>IF(inventory[[#This Row],[c Units %]]&lt;=$O$7,$N$7,IF(inventory[[#This Row],[c Units %]]&lt;=$O$8,$N$8,$N$9))</f>
        <v>C</v>
      </c>
    </row>
    <row r="1845" spans="2:12" x14ac:dyDescent="0.25">
      <c r="B1845" s="1">
        <v>1839</v>
      </c>
      <c r="C1845" t="s">
        <v>1839</v>
      </c>
      <c r="D1845" s="2">
        <v>3.3</v>
      </c>
      <c r="E1845" s="15">
        <v>11</v>
      </c>
      <c r="F1845" s="14">
        <f>inventory[[#This Row],[Unit Cost]]*inventory[[#This Row],['# Units]]</f>
        <v>36.299999999999997</v>
      </c>
      <c r="G1845" s="8">
        <f>_xlfn.RANK.EQ(inventory[[#This Row],[Total Cost]],inventory[Total Cost],0)</f>
        <v>2132</v>
      </c>
      <c r="H1845" s="8">
        <f>SUMIFS(inventory['# Units],inventory[Rank],"&lt;="&amp;inventory[[#This Row],['#]])</f>
        <v>49323</v>
      </c>
      <c r="I1845" s="9">
        <f>inventory[[#This Row],[c Units]]/MAX(inventory[c Units])</f>
        <v>0.59873995484231224</v>
      </c>
      <c r="J1845" s="10">
        <f>SUMIFS(inventory[Total Cost],inventory[Rank],"&lt;="&amp;inventory[[#This Row],['#]])</f>
        <v>2604829.299999997</v>
      </c>
      <c r="K1845" s="9">
        <f>inventory[[#This Row],[c Cost]]/MAX(inventory[c Cost])</f>
        <v>0.98395489360955946</v>
      </c>
      <c r="L1845" s="11" t="str">
        <f>IF(inventory[[#This Row],[c Units %]]&lt;=$O$7,$N$7,IF(inventory[[#This Row],[c Units %]]&lt;=$O$8,$N$8,$N$9))</f>
        <v>C</v>
      </c>
    </row>
    <row r="1846" spans="2:12" x14ac:dyDescent="0.25">
      <c r="B1846" s="1">
        <v>1840</v>
      </c>
      <c r="C1846" t="s">
        <v>1840</v>
      </c>
      <c r="D1846" s="2">
        <v>2.7</v>
      </c>
      <c r="E1846" s="15">
        <v>20</v>
      </c>
      <c r="F1846" s="14">
        <f>inventory[[#This Row],[Unit Cost]]*inventory[[#This Row],['# Units]]</f>
        <v>54</v>
      </c>
      <c r="G1846" s="8">
        <f>_xlfn.RANK.EQ(inventory[[#This Row],[Total Cost]],inventory[Total Cost],0)</f>
        <v>1780</v>
      </c>
      <c r="H1846" s="8">
        <f>SUMIFS(inventory['# Units],inventory[Rank],"&lt;="&amp;inventory[[#This Row],['#]])</f>
        <v>49345</v>
      </c>
      <c r="I1846" s="9">
        <f>inventory[[#This Row],[c Units]]/MAX(inventory[c Units])</f>
        <v>0.59900701643642718</v>
      </c>
      <c r="J1846" s="10">
        <f>SUMIFS(inventory[Total Cost],inventory[Rank],"&lt;="&amp;inventory[[#This Row],['#]])</f>
        <v>2604930.4999999972</v>
      </c>
      <c r="K1846" s="9">
        <f>inventory[[#This Row],[c Cost]]/MAX(inventory[c Cost])</f>
        <v>0.98399312115684379</v>
      </c>
      <c r="L1846" s="11" t="str">
        <f>IF(inventory[[#This Row],[c Units %]]&lt;=$O$7,$N$7,IF(inventory[[#This Row],[c Units %]]&lt;=$O$8,$N$8,$N$9))</f>
        <v>C</v>
      </c>
    </row>
    <row r="1847" spans="2:12" x14ac:dyDescent="0.25">
      <c r="B1847" s="1">
        <v>1841</v>
      </c>
      <c r="C1847" t="s">
        <v>1841</v>
      </c>
      <c r="D1847" s="2">
        <v>3.1</v>
      </c>
      <c r="E1847" s="15">
        <v>5</v>
      </c>
      <c r="F1847" s="14">
        <f>inventory[[#This Row],[Unit Cost]]*inventory[[#This Row],['# Units]]</f>
        <v>15.5</v>
      </c>
      <c r="G1847" s="8">
        <f>_xlfn.RANK.EQ(inventory[[#This Row],[Total Cost]],inventory[Total Cost],0)</f>
        <v>2942</v>
      </c>
      <c r="H1847" s="8">
        <f>SUMIFS(inventory['# Units],inventory[Rank],"&lt;="&amp;inventory[[#This Row],['#]])</f>
        <v>49345</v>
      </c>
      <c r="I1847" s="9">
        <f>inventory[[#This Row],[c Units]]/MAX(inventory[c Units])</f>
        <v>0.59900701643642718</v>
      </c>
      <c r="J1847" s="10">
        <f>SUMIFS(inventory[Total Cost],inventory[Rank],"&lt;="&amp;inventory[[#This Row],['#]])</f>
        <v>2604930.4999999972</v>
      </c>
      <c r="K1847" s="9">
        <f>inventory[[#This Row],[c Cost]]/MAX(inventory[c Cost])</f>
        <v>0.98399312115684379</v>
      </c>
      <c r="L1847" s="11" t="str">
        <f>IF(inventory[[#This Row],[c Units %]]&lt;=$O$7,$N$7,IF(inventory[[#This Row],[c Units %]]&lt;=$O$8,$N$8,$N$9))</f>
        <v>C</v>
      </c>
    </row>
    <row r="1848" spans="2:12" x14ac:dyDescent="0.25">
      <c r="B1848" s="1">
        <v>1842</v>
      </c>
      <c r="C1848" t="s">
        <v>1842</v>
      </c>
      <c r="D1848" s="2">
        <v>2.8</v>
      </c>
      <c r="E1848" s="15">
        <v>17</v>
      </c>
      <c r="F1848" s="14">
        <f>inventory[[#This Row],[Unit Cost]]*inventory[[#This Row],['# Units]]</f>
        <v>47.599999999999994</v>
      </c>
      <c r="G1848" s="8">
        <f>_xlfn.RANK.EQ(inventory[[#This Row],[Total Cost]],inventory[Total Cost],0)</f>
        <v>1889</v>
      </c>
      <c r="H1848" s="8">
        <f>SUMIFS(inventory['# Units],inventory[Rank],"&lt;="&amp;inventory[[#This Row],['#]])</f>
        <v>49594</v>
      </c>
      <c r="I1848" s="9">
        <f>inventory[[#This Row],[c Units]]/MAX(inventory[c Units])</f>
        <v>0.60202966811527348</v>
      </c>
      <c r="J1848" s="10">
        <f>SUMIFS(inventory[Total Cost],inventory[Rank],"&lt;="&amp;inventory[[#This Row],['#]])</f>
        <v>2605384.0999999964</v>
      </c>
      <c r="K1848" s="9">
        <f>inventory[[#This Row],[c Cost]]/MAX(inventory[c Cost])</f>
        <v>0.98416446518301115</v>
      </c>
      <c r="L1848" s="11" t="str">
        <f>IF(inventory[[#This Row],[c Units %]]&lt;=$O$7,$N$7,IF(inventory[[#This Row],[c Units %]]&lt;=$O$8,$N$8,$N$9))</f>
        <v>C</v>
      </c>
    </row>
    <row r="1849" spans="2:12" x14ac:dyDescent="0.25">
      <c r="B1849" s="1">
        <v>1843</v>
      </c>
      <c r="C1849" t="s">
        <v>1843</v>
      </c>
      <c r="D1849" s="2">
        <v>2.2999999999999998</v>
      </c>
      <c r="E1849" s="15">
        <v>17</v>
      </c>
      <c r="F1849" s="14">
        <f>inventory[[#This Row],[Unit Cost]]*inventory[[#This Row],['# Units]]</f>
        <v>39.099999999999994</v>
      </c>
      <c r="G1849" s="8">
        <f>_xlfn.RANK.EQ(inventory[[#This Row],[Total Cost]],inventory[Total Cost],0)</f>
        <v>2072</v>
      </c>
      <c r="H1849" s="8">
        <f>SUMIFS(inventory['# Units],inventory[Rank],"&lt;="&amp;inventory[[#This Row],['#]])</f>
        <v>49594</v>
      </c>
      <c r="I1849" s="9">
        <f>inventory[[#This Row],[c Units]]/MAX(inventory[c Units])</f>
        <v>0.60202966811527348</v>
      </c>
      <c r="J1849" s="10">
        <f>SUMIFS(inventory[Total Cost],inventory[Rank],"&lt;="&amp;inventory[[#This Row],['#]])</f>
        <v>2605384.0999999964</v>
      </c>
      <c r="K1849" s="9">
        <f>inventory[[#This Row],[c Cost]]/MAX(inventory[c Cost])</f>
        <v>0.98416446518301115</v>
      </c>
      <c r="L1849" s="11" t="str">
        <f>IF(inventory[[#This Row],[c Units %]]&lt;=$O$7,$N$7,IF(inventory[[#This Row],[c Units %]]&lt;=$O$8,$N$8,$N$9))</f>
        <v>C</v>
      </c>
    </row>
    <row r="1850" spans="2:12" x14ac:dyDescent="0.25">
      <c r="B1850" s="1">
        <v>1844</v>
      </c>
      <c r="C1850" t="s">
        <v>1844</v>
      </c>
      <c r="D1850" s="2">
        <v>1.8</v>
      </c>
      <c r="E1850" s="15">
        <v>21</v>
      </c>
      <c r="F1850" s="14">
        <f>inventory[[#This Row],[Unit Cost]]*inventory[[#This Row],['# Units]]</f>
        <v>37.800000000000004</v>
      </c>
      <c r="G1850" s="8">
        <f>_xlfn.RANK.EQ(inventory[[#This Row],[Total Cost]],inventory[Total Cost],0)</f>
        <v>2091</v>
      </c>
      <c r="H1850" s="8">
        <f>SUMIFS(inventory['# Units],inventory[Rank],"&lt;="&amp;inventory[[#This Row],['#]])</f>
        <v>49594</v>
      </c>
      <c r="I1850" s="9">
        <f>inventory[[#This Row],[c Units]]/MAX(inventory[c Units])</f>
        <v>0.60202966811527348</v>
      </c>
      <c r="J1850" s="10">
        <f>SUMIFS(inventory[Total Cost],inventory[Rank],"&lt;="&amp;inventory[[#This Row],['#]])</f>
        <v>2605384.0999999964</v>
      </c>
      <c r="K1850" s="9">
        <f>inventory[[#This Row],[c Cost]]/MAX(inventory[c Cost])</f>
        <v>0.98416446518301115</v>
      </c>
      <c r="L1850" s="11" t="str">
        <f>IF(inventory[[#This Row],[c Units %]]&lt;=$O$7,$N$7,IF(inventory[[#This Row],[c Units %]]&lt;=$O$8,$N$8,$N$9))</f>
        <v>C</v>
      </c>
    </row>
    <row r="1851" spans="2:12" x14ac:dyDescent="0.25">
      <c r="B1851" s="1">
        <v>1845</v>
      </c>
      <c r="C1851" t="s">
        <v>1845</v>
      </c>
      <c r="D1851" s="2">
        <v>2.9</v>
      </c>
      <c r="E1851" s="15">
        <v>19</v>
      </c>
      <c r="F1851" s="14">
        <f>inventory[[#This Row],[Unit Cost]]*inventory[[#This Row],['# Units]]</f>
        <v>55.1</v>
      </c>
      <c r="G1851" s="8">
        <f>_xlfn.RANK.EQ(inventory[[#This Row],[Total Cost]],inventory[Total Cost],0)</f>
        <v>1763</v>
      </c>
      <c r="H1851" s="8">
        <f>SUMIFS(inventory['# Units],inventory[Rank],"&lt;="&amp;inventory[[#This Row],['#]])</f>
        <v>49594</v>
      </c>
      <c r="I1851" s="9">
        <f>inventory[[#This Row],[c Units]]/MAX(inventory[c Units])</f>
        <v>0.60202966811527348</v>
      </c>
      <c r="J1851" s="10">
        <f>SUMIFS(inventory[Total Cost],inventory[Rank],"&lt;="&amp;inventory[[#This Row],['#]])</f>
        <v>2605384.0999999964</v>
      </c>
      <c r="K1851" s="9">
        <f>inventory[[#This Row],[c Cost]]/MAX(inventory[c Cost])</f>
        <v>0.98416446518301115</v>
      </c>
      <c r="L1851" s="11" t="str">
        <f>IF(inventory[[#This Row],[c Units %]]&lt;=$O$7,$N$7,IF(inventory[[#This Row],[c Units %]]&lt;=$O$8,$N$8,$N$9))</f>
        <v>C</v>
      </c>
    </row>
    <row r="1852" spans="2:12" x14ac:dyDescent="0.25">
      <c r="B1852" s="1">
        <v>1846</v>
      </c>
      <c r="C1852" t="s">
        <v>1846</v>
      </c>
      <c r="D1852" s="2">
        <v>3.3</v>
      </c>
      <c r="E1852" s="15">
        <v>20</v>
      </c>
      <c r="F1852" s="14">
        <f>inventory[[#This Row],[Unit Cost]]*inventory[[#This Row],['# Units]]</f>
        <v>66</v>
      </c>
      <c r="G1852" s="8">
        <f>_xlfn.RANK.EQ(inventory[[#This Row],[Total Cost]],inventory[Total Cost],0)</f>
        <v>1615</v>
      </c>
      <c r="H1852" s="8">
        <f>SUMIFS(inventory['# Units],inventory[Rank],"&lt;="&amp;inventory[[#This Row],['#]])</f>
        <v>49594</v>
      </c>
      <c r="I1852" s="9">
        <f>inventory[[#This Row],[c Units]]/MAX(inventory[c Units])</f>
        <v>0.60202966811527348</v>
      </c>
      <c r="J1852" s="10">
        <f>SUMIFS(inventory[Total Cost],inventory[Rank],"&lt;="&amp;inventory[[#This Row],['#]])</f>
        <v>2605384.0999999964</v>
      </c>
      <c r="K1852" s="9">
        <f>inventory[[#This Row],[c Cost]]/MAX(inventory[c Cost])</f>
        <v>0.98416446518301115</v>
      </c>
      <c r="L1852" s="11" t="str">
        <f>IF(inventory[[#This Row],[c Units %]]&lt;=$O$7,$N$7,IF(inventory[[#This Row],[c Units %]]&lt;=$O$8,$N$8,$N$9))</f>
        <v>C</v>
      </c>
    </row>
    <row r="1853" spans="2:12" x14ac:dyDescent="0.25">
      <c r="B1853" s="1">
        <v>1847</v>
      </c>
      <c r="C1853" t="s">
        <v>1847</v>
      </c>
      <c r="D1853" s="2">
        <v>2.4</v>
      </c>
      <c r="E1853" s="15">
        <v>34</v>
      </c>
      <c r="F1853" s="14">
        <f>inventory[[#This Row],[Unit Cost]]*inventory[[#This Row],['# Units]]</f>
        <v>81.599999999999994</v>
      </c>
      <c r="G1853" s="8">
        <f>_xlfn.RANK.EQ(inventory[[#This Row],[Total Cost]],inventory[Total Cost],0)</f>
        <v>1478</v>
      </c>
      <c r="H1853" s="8">
        <f>SUMIFS(inventory['# Units],inventory[Rank],"&lt;="&amp;inventory[[#This Row],['#]])</f>
        <v>49594</v>
      </c>
      <c r="I1853" s="9">
        <f>inventory[[#This Row],[c Units]]/MAX(inventory[c Units])</f>
        <v>0.60202966811527348</v>
      </c>
      <c r="J1853" s="10">
        <f>SUMIFS(inventory[Total Cost],inventory[Rank],"&lt;="&amp;inventory[[#This Row],['#]])</f>
        <v>2605384.0999999964</v>
      </c>
      <c r="K1853" s="9">
        <f>inventory[[#This Row],[c Cost]]/MAX(inventory[c Cost])</f>
        <v>0.98416446518301115</v>
      </c>
      <c r="L1853" s="11" t="str">
        <f>IF(inventory[[#This Row],[c Units %]]&lt;=$O$7,$N$7,IF(inventory[[#This Row],[c Units %]]&lt;=$O$8,$N$8,$N$9))</f>
        <v>C</v>
      </c>
    </row>
    <row r="1854" spans="2:12" x14ac:dyDescent="0.25">
      <c r="B1854" s="1">
        <v>1848</v>
      </c>
      <c r="C1854" t="s">
        <v>1848</v>
      </c>
      <c r="D1854" s="2">
        <v>1.6</v>
      </c>
      <c r="E1854" s="15">
        <v>14</v>
      </c>
      <c r="F1854" s="14">
        <f>inventory[[#This Row],[Unit Cost]]*inventory[[#This Row],['# Units]]</f>
        <v>22.400000000000002</v>
      </c>
      <c r="G1854" s="8">
        <f>_xlfn.RANK.EQ(inventory[[#This Row],[Total Cost]],inventory[Total Cost],0)</f>
        <v>2567</v>
      </c>
      <c r="H1854" s="8">
        <f>SUMIFS(inventory['# Units],inventory[Rank],"&lt;="&amp;inventory[[#This Row],['#]])</f>
        <v>49594</v>
      </c>
      <c r="I1854" s="9">
        <f>inventory[[#This Row],[c Units]]/MAX(inventory[c Units])</f>
        <v>0.60202966811527348</v>
      </c>
      <c r="J1854" s="10">
        <f>SUMIFS(inventory[Total Cost],inventory[Rank],"&lt;="&amp;inventory[[#This Row],['#]])</f>
        <v>2605384.0999999964</v>
      </c>
      <c r="K1854" s="9">
        <f>inventory[[#This Row],[c Cost]]/MAX(inventory[c Cost])</f>
        <v>0.98416446518301115</v>
      </c>
      <c r="L1854" s="11" t="str">
        <f>IF(inventory[[#This Row],[c Units %]]&lt;=$O$7,$N$7,IF(inventory[[#This Row],[c Units %]]&lt;=$O$8,$N$8,$N$9))</f>
        <v>C</v>
      </c>
    </row>
    <row r="1855" spans="2:12" x14ac:dyDescent="0.25">
      <c r="B1855" s="1">
        <v>1849</v>
      </c>
      <c r="C1855" t="s">
        <v>1849</v>
      </c>
      <c r="D1855" s="2">
        <v>3</v>
      </c>
      <c r="E1855" s="15">
        <v>19</v>
      </c>
      <c r="F1855" s="14">
        <f>inventory[[#This Row],[Unit Cost]]*inventory[[#This Row],['# Units]]</f>
        <v>57</v>
      </c>
      <c r="G1855" s="8">
        <f>_xlfn.RANK.EQ(inventory[[#This Row],[Total Cost]],inventory[Total Cost],0)</f>
        <v>1732</v>
      </c>
      <c r="H1855" s="8">
        <f>SUMIFS(inventory['# Units],inventory[Rank],"&lt;="&amp;inventory[[#This Row],['#]])</f>
        <v>49594</v>
      </c>
      <c r="I1855" s="9">
        <f>inventory[[#This Row],[c Units]]/MAX(inventory[c Units])</f>
        <v>0.60202966811527348</v>
      </c>
      <c r="J1855" s="10">
        <f>SUMIFS(inventory[Total Cost],inventory[Rank],"&lt;="&amp;inventory[[#This Row],['#]])</f>
        <v>2605384.0999999964</v>
      </c>
      <c r="K1855" s="9">
        <f>inventory[[#This Row],[c Cost]]/MAX(inventory[c Cost])</f>
        <v>0.98416446518301115</v>
      </c>
      <c r="L1855" s="11" t="str">
        <f>IF(inventory[[#This Row],[c Units %]]&lt;=$O$7,$N$7,IF(inventory[[#This Row],[c Units %]]&lt;=$O$8,$N$8,$N$9))</f>
        <v>C</v>
      </c>
    </row>
    <row r="1856" spans="2:12" x14ac:dyDescent="0.25">
      <c r="B1856" s="1">
        <v>1850</v>
      </c>
      <c r="C1856" t="s">
        <v>1850</v>
      </c>
      <c r="D1856" s="2">
        <v>3.2</v>
      </c>
      <c r="E1856" s="15">
        <v>15</v>
      </c>
      <c r="F1856" s="14">
        <f>inventory[[#This Row],[Unit Cost]]*inventory[[#This Row],['# Units]]</f>
        <v>48</v>
      </c>
      <c r="G1856" s="8">
        <f>_xlfn.RANK.EQ(inventory[[#This Row],[Total Cost]],inventory[Total Cost],0)</f>
        <v>1882</v>
      </c>
      <c r="H1856" s="8">
        <f>SUMIFS(inventory['# Units],inventory[Rank],"&lt;="&amp;inventory[[#This Row],['#]])</f>
        <v>49594</v>
      </c>
      <c r="I1856" s="9">
        <f>inventory[[#This Row],[c Units]]/MAX(inventory[c Units])</f>
        <v>0.60202966811527348</v>
      </c>
      <c r="J1856" s="10">
        <f>SUMIFS(inventory[Total Cost],inventory[Rank],"&lt;="&amp;inventory[[#This Row],['#]])</f>
        <v>2605384.0999999964</v>
      </c>
      <c r="K1856" s="9">
        <f>inventory[[#This Row],[c Cost]]/MAX(inventory[c Cost])</f>
        <v>0.98416446518301115</v>
      </c>
      <c r="L1856" s="11" t="str">
        <f>IF(inventory[[#This Row],[c Units %]]&lt;=$O$7,$N$7,IF(inventory[[#This Row],[c Units %]]&lt;=$O$8,$N$8,$N$9))</f>
        <v>C</v>
      </c>
    </row>
    <row r="1857" spans="2:12" x14ac:dyDescent="0.25">
      <c r="B1857" s="1">
        <v>1851</v>
      </c>
      <c r="C1857" t="s">
        <v>1851</v>
      </c>
      <c r="D1857" s="2">
        <v>2.8</v>
      </c>
      <c r="E1857" s="15">
        <v>19</v>
      </c>
      <c r="F1857" s="14">
        <f>inventory[[#This Row],[Unit Cost]]*inventory[[#This Row],['# Units]]</f>
        <v>53.199999999999996</v>
      </c>
      <c r="G1857" s="8">
        <f>_xlfn.RANK.EQ(inventory[[#This Row],[Total Cost]],inventory[Total Cost],0)</f>
        <v>1788</v>
      </c>
      <c r="H1857" s="8">
        <f>SUMIFS(inventory['# Units],inventory[Rank],"&lt;="&amp;inventory[[#This Row],['#]])</f>
        <v>49624</v>
      </c>
      <c r="I1857" s="9">
        <f>inventory[[#This Row],[c Units]]/MAX(inventory[c Units])</f>
        <v>0.60239384301633936</v>
      </c>
      <c r="J1857" s="10">
        <f>SUMIFS(inventory[Total Cost],inventory[Rank],"&lt;="&amp;inventory[[#This Row],['#]])</f>
        <v>2605484.0999999964</v>
      </c>
      <c r="K1857" s="9">
        <f>inventory[[#This Row],[c Cost]]/MAX(inventory[c Cost])</f>
        <v>0.98420223943922092</v>
      </c>
      <c r="L1857" s="11" t="str">
        <f>IF(inventory[[#This Row],[c Units %]]&lt;=$O$7,$N$7,IF(inventory[[#This Row],[c Units %]]&lt;=$O$8,$N$8,$N$9))</f>
        <v>C</v>
      </c>
    </row>
    <row r="1858" spans="2:12" x14ac:dyDescent="0.25">
      <c r="B1858" s="1">
        <v>1852</v>
      </c>
      <c r="C1858" t="s">
        <v>1852</v>
      </c>
      <c r="D1858" s="2">
        <v>2.2000000000000002</v>
      </c>
      <c r="E1858" s="15">
        <v>23</v>
      </c>
      <c r="F1858" s="14">
        <f>inventory[[#This Row],[Unit Cost]]*inventory[[#This Row],['# Units]]</f>
        <v>50.6</v>
      </c>
      <c r="G1858" s="8">
        <f>_xlfn.RANK.EQ(inventory[[#This Row],[Total Cost]],inventory[Total Cost],0)</f>
        <v>1835</v>
      </c>
      <c r="H1858" s="8">
        <f>SUMIFS(inventory['# Units],inventory[Rank],"&lt;="&amp;inventory[[#This Row],['#]])</f>
        <v>49624</v>
      </c>
      <c r="I1858" s="9">
        <f>inventory[[#This Row],[c Units]]/MAX(inventory[c Units])</f>
        <v>0.60239384301633936</v>
      </c>
      <c r="J1858" s="10">
        <f>SUMIFS(inventory[Total Cost],inventory[Rank],"&lt;="&amp;inventory[[#This Row],['#]])</f>
        <v>2605484.0999999964</v>
      </c>
      <c r="K1858" s="9">
        <f>inventory[[#This Row],[c Cost]]/MAX(inventory[c Cost])</f>
        <v>0.98420223943922092</v>
      </c>
      <c r="L1858" s="11" t="str">
        <f>IF(inventory[[#This Row],[c Units %]]&lt;=$O$7,$N$7,IF(inventory[[#This Row],[c Units %]]&lt;=$O$8,$N$8,$N$9))</f>
        <v>C</v>
      </c>
    </row>
    <row r="1859" spans="2:12" x14ac:dyDescent="0.25">
      <c r="B1859" s="1">
        <v>1853</v>
      </c>
      <c r="C1859" t="s">
        <v>1853</v>
      </c>
      <c r="D1859" s="2">
        <v>1.6</v>
      </c>
      <c r="E1859" s="15">
        <v>20</v>
      </c>
      <c r="F1859" s="14">
        <f>inventory[[#This Row],[Unit Cost]]*inventory[[#This Row],['# Units]]</f>
        <v>32</v>
      </c>
      <c r="G1859" s="8">
        <f>_xlfn.RANK.EQ(inventory[[#This Row],[Total Cost]],inventory[Total Cost],0)</f>
        <v>2239</v>
      </c>
      <c r="H1859" s="8">
        <f>SUMIFS(inventory['# Units],inventory[Rank],"&lt;="&amp;inventory[[#This Row],['#]])</f>
        <v>49707</v>
      </c>
      <c r="I1859" s="9">
        <f>inventory[[#This Row],[c Units]]/MAX(inventory[c Units])</f>
        <v>0.60340139357595479</v>
      </c>
      <c r="J1859" s="10">
        <f>SUMIFS(inventory[Total Cost],inventory[Rank],"&lt;="&amp;inventory[[#This Row],['#]])</f>
        <v>2605533.8999999962</v>
      </c>
      <c r="K1859" s="9">
        <f>inventory[[#This Row],[c Cost]]/MAX(inventory[c Cost])</f>
        <v>0.9842210510188133</v>
      </c>
      <c r="L1859" s="11" t="str">
        <f>IF(inventory[[#This Row],[c Units %]]&lt;=$O$7,$N$7,IF(inventory[[#This Row],[c Units %]]&lt;=$O$8,$N$8,$N$9))</f>
        <v>C</v>
      </c>
    </row>
    <row r="1860" spans="2:12" x14ac:dyDescent="0.25">
      <c r="B1860" s="1">
        <v>1854</v>
      </c>
      <c r="C1860" t="s">
        <v>1854</v>
      </c>
      <c r="D1860" s="2">
        <v>3.1</v>
      </c>
      <c r="E1860" s="15">
        <v>15</v>
      </c>
      <c r="F1860" s="14">
        <f>inventory[[#This Row],[Unit Cost]]*inventory[[#This Row],['# Units]]</f>
        <v>46.5</v>
      </c>
      <c r="G1860" s="8">
        <f>_xlfn.RANK.EQ(inventory[[#This Row],[Total Cost]],inventory[Total Cost],0)</f>
        <v>1902</v>
      </c>
      <c r="H1860" s="8">
        <f>SUMIFS(inventory['# Units],inventory[Rank],"&lt;="&amp;inventory[[#This Row],['#]])</f>
        <v>49723</v>
      </c>
      <c r="I1860" s="9">
        <f>inventory[[#This Row],[c Units]]/MAX(inventory[c Units])</f>
        <v>0.60359562018985646</v>
      </c>
      <c r="J1860" s="10">
        <f>SUMIFS(inventory[Total Cost],inventory[Rank],"&lt;="&amp;inventory[[#This Row],['#]])</f>
        <v>2605583.4999999963</v>
      </c>
      <c r="K1860" s="9">
        <f>inventory[[#This Row],[c Cost]]/MAX(inventory[c Cost])</f>
        <v>0.98423978704989334</v>
      </c>
      <c r="L1860" s="11" t="str">
        <f>IF(inventory[[#This Row],[c Units %]]&lt;=$O$7,$N$7,IF(inventory[[#This Row],[c Units %]]&lt;=$O$8,$N$8,$N$9))</f>
        <v>C</v>
      </c>
    </row>
    <row r="1861" spans="2:12" x14ac:dyDescent="0.25">
      <c r="B1861" s="1">
        <v>1855</v>
      </c>
      <c r="C1861" t="s">
        <v>1855</v>
      </c>
      <c r="D1861" s="2">
        <v>1.7</v>
      </c>
      <c r="E1861" s="15">
        <v>14</v>
      </c>
      <c r="F1861" s="14">
        <f>inventory[[#This Row],[Unit Cost]]*inventory[[#This Row],['# Units]]</f>
        <v>23.8</v>
      </c>
      <c r="G1861" s="8">
        <f>_xlfn.RANK.EQ(inventory[[#This Row],[Total Cost]],inventory[Total Cost],0)</f>
        <v>2519</v>
      </c>
      <c r="H1861" s="8">
        <f>SUMIFS(inventory['# Units],inventory[Rank],"&lt;="&amp;inventory[[#This Row],['#]])</f>
        <v>49768</v>
      </c>
      <c r="I1861" s="9">
        <f>inventory[[#This Row],[c Units]]/MAX(inventory[c Units])</f>
        <v>0.60414188254145529</v>
      </c>
      <c r="J1861" s="10">
        <f>SUMIFS(inventory[Total Cost],inventory[Rank],"&lt;="&amp;inventory[[#This Row],['#]])</f>
        <v>2605632.9999999963</v>
      </c>
      <c r="K1861" s="9">
        <f>inventory[[#This Row],[c Cost]]/MAX(inventory[c Cost])</f>
        <v>0.98425848530671722</v>
      </c>
      <c r="L1861" s="11" t="str">
        <f>IF(inventory[[#This Row],[c Units %]]&lt;=$O$7,$N$7,IF(inventory[[#This Row],[c Units %]]&lt;=$O$8,$N$8,$N$9))</f>
        <v>C</v>
      </c>
    </row>
    <row r="1862" spans="2:12" x14ac:dyDescent="0.25">
      <c r="B1862" s="1">
        <v>1856</v>
      </c>
      <c r="C1862" t="s">
        <v>1856</v>
      </c>
      <c r="D1862" s="2">
        <v>2.2999999999999998</v>
      </c>
      <c r="E1862" s="15">
        <v>20</v>
      </c>
      <c r="F1862" s="14">
        <f>inventory[[#This Row],[Unit Cost]]*inventory[[#This Row],['# Units]]</f>
        <v>46</v>
      </c>
      <c r="G1862" s="8">
        <f>_xlfn.RANK.EQ(inventory[[#This Row],[Total Cost]],inventory[Total Cost],0)</f>
        <v>1914</v>
      </c>
      <c r="H1862" s="8">
        <f>SUMIFS(inventory['# Units],inventory[Rank],"&lt;="&amp;inventory[[#This Row],['#]])</f>
        <v>49794</v>
      </c>
      <c r="I1862" s="9">
        <f>inventory[[#This Row],[c Units]]/MAX(inventory[c Units])</f>
        <v>0.60445750078904559</v>
      </c>
      <c r="J1862" s="10">
        <f>SUMIFS(inventory[Total Cost],inventory[Rank],"&lt;="&amp;inventory[[#This Row],['#]])</f>
        <v>2605731.9999999963</v>
      </c>
      <c r="K1862" s="9">
        <f>inventory[[#This Row],[c Cost]]/MAX(inventory[c Cost])</f>
        <v>0.98429588182036487</v>
      </c>
      <c r="L1862" s="11" t="str">
        <f>IF(inventory[[#This Row],[c Units %]]&lt;=$O$7,$N$7,IF(inventory[[#This Row],[c Units %]]&lt;=$O$8,$N$8,$N$9))</f>
        <v>C</v>
      </c>
    </row>
    <row r="1863" spans="2:12" x14ac:dyDescent="0.25">
      <c r="B1863" s="1">
        <v>1857</v>
      </c>
      <c r="C1863" t="s">
        <v>1857</v>
      </c>
      <c r="D1863" s="2">
        <v>2.6</v>
      </c>
      <c r="E1863" s="15">
        <v>3</v>
      </c>
      <c r="F1863" s="14">
        <f>inventory[[#This Row],[Unit Cost]]*inventory[[#This Row],['# Units]]</f>
        <v>7.8000000000000007</v>
      </c>
      <c r="G1863" s="8">
        <f>_xlfn.RANK.EQ(inventory[[#This Row],[Total Cost]],inventory[Total Cost],0)</f>
        <v>3490</v>
      </c>
      <c r="H1863" s="8">
        <f>SUMIFS(inventory['# Units],inventory[Rank],"&lt;="&amp;inventory[[#This Row],['#]])</f>
        <v>49794</v>
      </c>
      <c r="I1863" s="9">
        <f>inventory[[#This Row],[c Units]]/MAX(inventory[c Units])</f>
        <v>0.60445750078904559</v>
      </c>
      <c r="J1863" s="10">
        <f>SUMIFS(inventory[Total Cost],inventory[Rank],"&lt;="&amp;inventory[[#This Row],['#]])</f>
        <v>2605731.9999999963</v>
      </c>
      <c r="K1863" s="9">
        <f>inventory[[#This Row],[c Cost]]/MAX(inventory[c Cost])</f>
        <v>0.98429588182036487</v>
      </c>
      <c r="L1863" s="11" t="str">
        <f>IF(inventory[[#This Row],[c Units %]]&lt;=$O$7,$N$7,IF(inventory[[#This Row],[c Units %]]&lt;=$O$8,$N$8,$N$9))</f>
        <v>C</v>
      </c>
    </row>
    <row r="1864" spans="2:12" x14ac:dyDescent="0.25">
      <c r="B1864" s="1">
        <v>1858</v>
      </c>
      <c r="C1864" t="s">
        <v>1858</v>
      </c>
      <c r="D1864" s="2">
        <v>3.4</v>
      </c>
      <c r="E1864" s="15">
        <v>3</v>
      </c>
      <c r="F1864" s="14">
        <f>inventory[[#This Row],[Unit Cost]]*inventory[[#This Row],['# Units]]</f>
        <v>10.199999999999999</v>
      </c>
      <c r="G1864" s="8">
        <f>_xlfn.RANK.EQ(inventory[[#This Row],[Total Cost]],inventory[Total Cost],0)</f>
        <v>3295</v>
      </c>
      <c r="H1864" s="8">
        <f>SUMIFS(inventory['# Units],inventory[Rank],"&lt;="&amp;inventory[[#This Row],['#]])</f>
        <v>49858</v>
      </c>
      <c r="I1864" s="9">
        <f>inventory[[#This Row],[c Units]]/MAX(inventory[c Units])</f>
        <v>0.60523440724465272</v>
      </c>
      <c r="J1864" s="10">
        <f>SUMIFS(inventory[Total Cost],inventory[Rank],"&lt;="&amp;inventory[[#This Row],['#]])</f>
        <v>2605830.7999999961</v>
      </c>
      <c r="K1864" s="9">
        <f>inventory[[#This Row],[c Cost]]/MAX(inventory[c Cost])</f>
        <v>0.98433320278550007</v>
      </c>
      <c r="L1864" s="11" t="str">
        <f>IF(inventory[[#This Row],[c Units %]]&lt;=$O$7,$N$7,IF(inventory[[#This Row],[c Units %]]&lt;=$O$8,$N$8,$N$9))</f>
        <v>C</v>
      </c>
    </row>
    <row r="1865" spans="2:12" x14ac:dyDescent="0.25">
      <c r="B1865" s="1">
        <v>1859</v>
      </c>
      <c r="C1865" t="s">
        <v>1859</v>
      </c>
      <c r="D1865" s="2">
        <v>3.3</v>
      </c>
      <c r="E1865" s="15">
        <v>3</v>
      </c>
      <c r="F1865" s="14">
        <f>inventory[[#This Row],[Unit Cost]]*inventory[[#This Row],['# Units]]</f>
        <v>9.8999999999999986</v>
      </c>
      <c r="G1865" s="8">
        <f>_xlfn.RANK.EQ(inventory[[#This Row],[Total Cost]],inventory[Total Cost],0)</f>
        <v>3328</v>
      </c>
      <c r="H1865" s="8">
        <f>SUMIFS(inventory['# Units],inventory[Rank],"&lt;="&amp;inventory[[#This Row],['#]])</f>
        <v>49858</v>
      </c>
      <c r="I1865" s="9">
        <f>inventory[[#This Row],[c Units]]/MAX(inventory[c Units])</f>
        <v>0.60523440724465272</v>
      </c>
      <c r="J1865" s="10">
        <f>SUMIFS(inventory[Total Cost],inventory[Rank],"&lt;="&amp;inventory[[#This Row],['#]])</f>
        <v>2605830.7999999961</v>
      </c>
      <c r="K1865" s="9">
        <f>inventory[[#This Row],[c Cost]]/MAX(inventory[c Cost])</f>
        <v>0.98433320278550007</v>
      </c>
      <c r="L1865" s="11" t="str">
        <f>IF(inventory[[#This Row],[c Units %]]&lt;=$O$7,$N$7,IF(inventory[[#This Row],[c Units %]]&lt;=$O$8,$N$8,$N$9))</f>
        <v>C</v>
      </c>
    </row>
    <row r="1866" spans="2:12" x14ac:dyDescent="0.25">
      <c r="B1866" s="1">
        <v>1860</v>
      </c>
      <c r="C1866" t="s">
        <v>1860</v>
      </c>
      <c r="D1866" s="2">
        <v>3.4</v>
      </c>
      <c r="E1866" s="15">
        <v>23</v>
      </c>
      <c r="F1866" s="14">
        <f>inventory[[#This Row],[Unit Cost]]*inventory[[#This Row],['# Units]]</f>
        <v>78.2</v>
      </c>
      <c r="G1866" s="8">
        <f>_xlfn.RANK.EQ(inventory[[#This Row],[Total Cost]],inventory[Total Cost],0)</f>
        <v>1497</v>
      </c>
      <c r="H1866" s="8">
        <f>SUMIFS(inventory['# Units],inventory[Rank],"&lt;="&amp;inventory[[#This Row],['#]])</f>
        <v>49904</v>
      </c>
      <c r="I1866" s="9">
        <f>inventory[[#This Row],[c Units]]/MAX(inventory[c Units])</f>
        <v>0.60579280875962027</v>
      </c>
      <c r="J1866" s="10">
        <f>SUMIFS(inventory[Total Cost],inventory[Rank],"&lt;="&amp;inventory[[#This Row],['#]])</f>
        <v>2605929.3999999957</v>
      </c>
      <c r="K1866" s="9">
        <f>inventory[[#This Row],[c Cost]]/MAX(inventory[c Cost])</f>
        <v>0.98437044820212283</v>
      </c>
      <c r="L1866" s="11" t="str">
        <f>IF(inventory[[#This Row],[c Units %]]&lt;=$O$7,$N$7,IF(inventory[[#This Row],[c Units %]]&lt;=$O$8,$N$8,$N$9))</f>
        <v>C</v>
      </c>
    </row>
    <row r="1867" spans="2:12" x14ac:dyDescent="0.25">
      <c r="B1867" s="1">
        <v>1861</v>
      </c>
      <c r="C1867" t="s">
        <v>1861</v>
      </c>
      <c r="D1867" s="2">
        <v>3</v>
      </c>
      <c r="E1867" s="15">
        <v>14</v>
      </c>
      <c r="F1867" s="14">
        <f>inventory[[#This Row],[Unit Cost]]*inventory[[#This Row],['# Units]]</f>
        <v>42</v>
      </c>
      <c r="G1867" s="8">
        <f>_xlfn.RANK.EQ(inventory[[#This Row],[Total Cost]],inventory[Total Cost],0)</f>
        <v>1994</v>
      </c>
      <c r="H1867" s="8">
        <f>SUMIFS(inventory['# Units],inventory[Rank],"&lt;="&amp;inventory[[#This Row],['#]])</f>
        <v>49904</v>
      </c>
      <c r="I1867" s="9">
        <f>inventory[[#This Row],[c Units]]/MAX(inventory[c Units])</f>
        <v>0.60579280875962027</v>
      </c>
      <c r="J1867" s="10">
        <f>SUMIFS(inventory[Total Cost],inventory[Rank],"&lt;="&amp;inventory[[#This Row],['#]])</f>
        <v>2605929.3999999957</v>
      </c>
      <c r="K1867" s="9">
        <f>inventory[[#This Row],[c Cost]]/MAX(inventory[c Cost])</f>
        <v>0.98437044820212283</v>
      </c>
      <c r="L1867" s="11" t="str">
        <f>IF(inventory[[#This Row],[c Units %]]&lt;=$O$7,$N$7,IF(inventory[[#This Row],[c Units %]]&lt;=$O$8,$N$8,$N$9))</f>
        <v>C</v>
      </c>
    </row>
    <row r="1868" spans="2:12" x14ac:dyDescent="0.25">
      <c r="B1868" s="1">
        <v>1862</v>
      </c>
      <c r="C1868" t="s">
        <v>1862</v>
      </c>
      <c r="D1868" s="2">
        <v>3.1</v>
      </c>
      <c r="E1868" s="15">
        <v>33</v>
      </c>
      <c r="F1868" s="14">
        <f>inventory[[#This Row],[Unit Cost]]*inventory[[#This Row],['# Units]]</f>
        <v>102.3</v>
      </c>
      <c r="G1868" s="8">
        <f>_xlfn.RANK.EQ(inventory[[#This Row],[Total Cost]],inventory[Total Cost],0)</f>
        <v>1334</v>
      </c>
      <c r="H1868" s="8">
        <f>SUMIFS(inventory['# Units],inventory[Rank],"&lt;="&amp;inventory[[#This Row],['#]])</f>
        <v>49908</v>
      </c>
      <c r="I1868" s="9">
        <f>inventory[[#This Row],[c Units]]/MAX(inventory[c Units])</f>
        <v>0.60584136541309574</v>
      </c>
      <c r="J1868" s="10">
        <f>SUMIFS(inventory[Total Cost],inventory[Rank],"&lt;="&amp;inventory[[#This Row],['#]])</f>
        <v>2605978.5999999959</v>
      </c>
      <c r="K1868" s="9">
        <f>inventory[[#This Row],[c Cost]]/MAX(inventory[c Cost])</f>
        <v>0.98438903313617809</v>
      </c>
      <c r="L1868" s="11" t="str">
        <f>IF(inventory[[#This Row],[c Units %]]&lt;=$O$7,$N$7,IF(inventory[[#This Row],[c Units %]]&lt;=$O$8,$N$8,$N$9))</f>
        <v>C</v>
      </c>
    </row>
    <row r="1869" spans="2:12" x14ac:dyDescent="0.25">
      <c r="B1869" s="1">
        <v>1863</v>
      </c>
      <c r="C1869" t="s">
        <v>1863</v>
      </c>
      <c r="D1869" s="2">
        <v>3.3</v>
      </c>
      <c r="E1869" s="15">
        <v>3</v>
      </c>
      <c r="F1869" s="14">
        <f>inventory[[#This Row],[Unit Cost]]*inventory[[#This Row],['# Units]]</f>
        <v>9.8999999999999986</v>
      </c>
      <c r="G1869" s="8">
        <f>_xlfn.RANK.EQ(inventory[[#This Row],[Total Cost]],inventory[Total Cost],0)</f>
        <v>3328</v>
      </c>
      <c r="H1869" s="8">
        <f>SUMIFS(inventory['# Units],inventory[Rank],"&lt;="&amp;inventory[[#This Row],['#]])</f>
        <v>49996</v>
      </c>
      <c r="I1869" s="9">
        <f>inventory[[#This Row],[c Units]]/MAX(inventory[c Units])</f>
        <v>0.60690961178955549</v>
      </c>
      <c r="J1869" s="10">
        <f>SUMIFS(inventory[Total Cost],inventory[Rank],"&lt;="&amp;inventory[[#This Row],['#]])</f>
        <v>2606126.1999999965</v>
      </c>
      <c r="K1869" s="9">
        <f>inventory[[#This Row],[c Cost]]/MAX(inventory[c Cost])</f>
        <v>0.984444787938344</v>
      </c>
      <c r="L1869" s="11" t="str">
        <f>IF(inventory[[#This Row],[c Units %]]&lt;=$O$7,$N$7,IF(inventory[[#This Row],[c Units %]]&lt;=$O$8,$N$8,$N$9))</f>
        <v>C</v>
      </c>
    </row>
    <row r="1870" spans="2:12" x14ac:dyDescent="0.25">
      <c r="B1870" s="1">
        <v>1864</v>
      </c>
      <c r="C1870" t="s">
        <v>1864</v>
      </c>
      <c r="D1870" s="2">
        <v>2.8</v>
      </c>
      <c r="E1870" s="15">
        <v>31</v>
      </c>
      <c r="F1870" s="14">
        <f>inventory[[#This Row],[Unit Cost]]*inventory[[#This Row],['# Units]]</f>
        <v>86.8</v>
      </c>
      <c r="G1870" s="8">
        <f>_xlfn.RANK.EQ(inventory[[#This Row],[Total Cost]],inventory[Total Cost],0)</f>
        <v>1435</v>
      </c>
      <c r="H1870" s="8">
        <f>SUMIFS(inventory['# Units],inventory[Rank],"&lt;="&amp;inventory[[#This Row],['#]])</f>
        <v>49996</v>
      </c>
      <c r="I1870" s="9">
        <f>inventory[[#This Row],[c Units]]/MAX(inventory[c Units])</f>
        <v>0.60690961178955549</v>
      </c>
      <c r="J1870" s="10">
        <f>SUMIFS(inventory[Total Cost],inventory[Rank],"&lt;="&amp;inventory[[#This Row],['#]])</f>
        <v>2606126.1999999965</v>
      </c>
      <c r="K1870" s="9">
        <f>inventory[[#This Row],[c Cost]]/MAX(inventory[c Cost])</f>
        <v>0.984444787938344</v>
      </c>
      <c r="L1870" s="11" t="str">
        <f>IF(inventory[[#This Row],[c Units %]]&lt;=$O$7,$N$7,IF(inventory[[#This Row],[c Units %]]&lt;=$O$8,$N$8,$N$9))</f>
        <v>C</v>
      </c>
    </row>
    <row r="1871" spans="2:12" x14ac:dyDescent="0.25">
      <c r="B1871" s="1">
        <v>1865</v>
      </c>
      <c r="C1871" t="s">
        <v>1865</v>
      </c>
      <c r="D1871" s="2">
        <v>3.2</v>
      </c>
      <c r="E1871" s="15">
        <v>106</v>
      </c>
      <c r="F1871" s="14">
        <f>inventory[[#This Row],[Unit Cost]]*inventory[[#This Row],['# Units]]</f>
        <v>339.20000000000005</v>
      </c>
      <c r="G1871" s="8">
        <f>_xlfn.RANK.EQ(inventory[[#This Row],[Total Cost]],inventory[Total Cost],0)</f>
        <v>804</v>
      </c>
      <c r="H1871" s="8">
        <f>SUMIFS(inventory['# Units],inventory[Rank],"&lt;="&amp;inventory[[#This Row],['#]])</f>
        <v>49996</v>
      </c>
      <c r="I1871" s="9">
        <f>inventory[[#This Row],[c Units]]/MAX(inventory[c Units])</f>
        <v>0.60690961178955549</v>
      </c>
      <c r="J1871" s="10">
        <f>SUMIFS(inventory[Total Cost],inventory[Rank],"&lt;="&amp;inventory[[#This Row],['#]])</f>
        <v>2606126.1999999965</v>
      </c>
      <c r="K1871" s="9">
        <f>inventory[[#This Row],[c Cost]]/MAX(inventory[c Cost])</f>
        <v>0.984444787938344</v>
      </c>
      <c r="L1871" s="11" t="str">
        <f>IF(inventory[[#This Row],[c Units %]]&lt;=$O$7,$N$7,IF(inventory[[#This Row],[c Units %]]&lt;=$O$8,$N$8,$N$9))</f>
        <v>C</v>
      </c>
    </row>
    <row r="1872" spans="2:12" x14ac:dyDescent="0.25">
      <c r="B1872" s="1">
        <v>1866</v>
      </c>
      <c r="C1872" t="s">
        <v>1866</v>
      </c>
      <c r="D1872" s="2">
        <v>3.4</v>
      </c>
      <c r="E1872" s="15">
        <v>11</v>
      </c>
      <c r="F1872" s="14">
        <f>inventory[[#This Row],[Unit Cost]]*inventory[[#This Row],['# Units]]</f>
        <v>37.4</v>
      </c>
      <c r="G1872" s="8">
        <f>_xlfn.RANK.EQ(inventory[[#This Row],[Total Cost]],inventory[Total Cost],0)</f>
        <v>2105</v>
      </c>
      <c r="H1872" s="8">
        <f>SUMIFS(inventory['# Units],inventory[Rank],"&lt;="&amp;inventory[[#This Row],['#]])</f>
        <v>50080</v>
      </c>
      <c r="I1872" s="9">
        <f>inventory[[#This Row],[c Units]]/MAX(inventory[c Units])</f>
        <v>0.60792930151253977</v>
      </c>
      <c r="J1872" s="10">
        <f>SUMIFS(inventory[Total Cost],inventory[Rank],"&lt;="&amp;inventory[[#This Row],['#]])</f>
        <v>2606224.1999999965</v>
      </c>
      <c r="K1872" s="9">
        <f>inventory[[#This Row],[c Cost]]/MAX(inventory[c Cost])</f>
        <v>0.98448180670942953</v>
      </c>
      <c r="L1872" s="11" t="str">
        <f>IF(inventory[[#This Row],[c Units %]]&lt;=$O$7,$N$7,IF(inventory[[#This Row],[c Units %]]&lt;=$O$8,$N$8,$N$9))</f>
        <v>C</v>
      </c>
    </row>
    <row r="1873" spans="2:12" x14ac:dyDescent="0.25">
      <c r="B1873" s="1">
        <v>1867</v>
      </c>
      <c r="C1873" t="s">
        <v>1867</v>
      </c>
      <c r="D1873" s="2">
        <v>3</v>
      </c>
      <c r="E1873" s="15">
        <v>77</v>
      </c>
      <c r="F1873" s="14">
        <f>inventory[[#This Row],[Unit Cost]]*inventory[[#This Row],['# Units]]</f>
        <v>231</v>
      </c>
      <c r="G1873" s="8">
        <f>_xlfn.RANK.EQ(inventory[[#This Row],[Total Cost]],inventory[Total Cost],0)</f>
        <v>972</v>
      </c>
      <c r="H1873" s="8">
        <f>SUMIFS(inventory['# Units],inventory[Rank],"&lt;="&amp;inventory[[#This Row],['#]])</f>
        <v>50080</v>
      </c>
      <c r="I1873" s="9">
        <f>inventory[[#This Row],[c Units]]/MAX(inventory[c Units])</f>
        <v>0.60792930151253977</v>
      </c>
      <c r="J1873" s="10">
        <f>SUMIFS(inventory[Total Cost],inventory[Rank],"&lt;="&amp;inventory[[#This Row],['#]])</f>
        <v>2606224.1999999965</v>
      </c>
      <c r="K1873" s="9">
        <f>inventory[[#This Row],[c Cost]]/MAX(inventory[c Cost])</f>
        <v>0.98448180670942953</v>
      </c>
      <c r="L1873" s="11" t="str">
        <f>IF(inventory[[#This Row],[c Units %]]&lt;=$O$7,$N$7,IF(inventory[[#This Row],[c Units %]]&lt;=$O$8,$N$8,$N$9))</f>
        <v>C</v>
      </c>
    </row>
    <row r="1874" spans="2:12" x14ac:dyDescent="0.25">
      <c r="B1874" s="1">
        <v>1868</v>
      </c>
      <c r="C1874" t="s">
        <v>1868</v>
      </c>
      <c r="D1874" s="2">
        <v>1.1000000000000001</v>
      </c>
      <c r="E1874" s="15">
        <v>14</v>
      </c>
      <c r="F1874" s="14">
        <f>inventory[[#This Row],[Unit Cost]]*inventory[[#This Row],['# Units]]</f>
        <v>15.400000000000002</v>
      </c>
      <c r="G1874" s="8">
        <f>_xlfn.RANK.EQ(inventory[[#This Row],[Total Cost]],inventory[Total Cost],0)</f>
        <v>2944</v>
      </c>
      <c r="H1874" s="8">
        <f>SUMIFS(inventory['# Units],inventory[Rank],"&lt;="&amp;inventory[[#This Row],['#]])</f>
        <v>50141</v>
      </c>
      <c r="I1874" s="9">
        <f>inventory[[#This Row],[c Units]]/MAX(inventory[c Units])</f>
        <v>0.60866979047804026</v>
      </c>
      <c r="J1874" s="10">
        <f>SUMIFS(inventory[Total Cost],inventory[Rank],"&lt;="&amp;inventory[[#This Row],['#]])</f>
        <v>2606272.9999999963</v>
      </c>
      <c r="K1874" s="9">
        <f>inventory[[#This Row],[c Cost]]/MAX(inventory[c Cost])</f>
        <v>0.9845002405464599</v>
      </c>
      <c r="L1874" s="11" t="str">
        <f>IF(inventory[[#This Row],[c Units %]]&lt;=$O$7,$N$7,IF(inventory[[#This Row],[c Units %]]&lt;=$O$8,$N$8,$N$9))</f>
        <v>C</v>
      </c>
    </row>
    <row r="1875" spans="2:12" x14ac:dyDescent="0.25">
      <c r="B1875" s="1">
        <v>1869</v>
      </c>
      <c r="C1875" t="s">
        <v>1869</v>
      </c>
      <c r="D1875" s="2">
        <v>3.4</v>
      </c>
      <c r="E1875" s="15">
        <v>4</v>
      </c>
      <c r="F1875" s="14">
        <f>inventory[[#This Row],[Unit Cost]]*inventory[[#This Row],['# Units]]</f>
        <v>13.6</v>
      </c>
      <c r="G1875" s="8">
        <f>_xlfn.RANK.EQ(inventory[[#This Row],[Total Cost]],inventory[Total Cost],0)</f>
        <v>3053</v>
      </c>
      <c r="H1875" s="8">
        <f>SUMIFS(inventory['# Units],inventory[Rank],"&lt;="&amp;inventory[[#This Row],['#]])</f>
        <v>50149</v>
      </c>
      <c r="I1875" s="9">
        <f>inventory[[#This Row],[c Units]]/MAX(inventory[c Units])</f>
        <v>0.6087669037849911</v>
      </c>
      <c r="J1875" s="10">
        <f>SUMIFS(inventory[Total Cost],inventory[Rank],"&lt;="&amp;inventory[[#This Row],['#]])</f>
        <v>2606321.7999999961</v>
      </c>
      <c r="K1875" s="9">
        <f>inventory[[#This Row],[c Cost]]/MAX(inventory[c Cost])</f>
        <v>0.98451867438349017</v>
      </c>
      <c r="L1875" s="11" t="str">
        <f>IF(inventory[[#This Row],[c Units %]]&lt;=$O$7,$N$7,IF(inventory[[#This Row],[c Units %]]&lt;=$O$8,$N$8,$N$9))</f>
        <v>C</v>
      </c>
    </row>
    <row r="1876" spans="2:12" x14ac:dyDescent="0.25">
      <c r="B1876" s="1">
        <v>1870</v>
      </c>
      <c r="C1876" t="s">
        <v>1870</v>
      </c>
      <c r="D1876" s="2">
        <v>3.2</v>
      </c>
      <c r="E1876" s="15">
        <v>37</v>
      </c>
      <c r="F1876" s="14">
        <f>inventory[[#This Row],[Unit Cost]]*inventory[[#This Row],['# Units]]</f>
        <v>118.4</v>
      </c>
      <c r="G1876" s="8">
        <f>_xlfn.RANK.EQ(inventory[[#This Row],[Total Cost]],inventory[Total Cost],0)</f>
        <v>1253</v>
      </c>
      <c r="H1876" s="8">
        <f>SUMIFS(inventory['# Units],inventory[Rank],"&lt;="&amp;inventory[[#This Row],['#]])</f>
        <v>50275</v>
      </c>
      <c r="I1876" s="9">
        <f>inventory[[#This Row],[c Units]]/MAX(inventory[c Units])</f>
        <v>0.61029643836946756</v>
      </c>
      <c r="J1876" s="10">
        <f>SUMIFS(inventory[Total Cost],inventory[Rank],"&lt;="&amp;inventory[[#This Row],['#]])</f>
        <v>2606564.7999999966</v>
      </c>
      <c r="K1876" s="9">
        <f>inventory[[#This Row],[c Cost]]/MAX(inventory[c Cost])</f>
        <v>0.98461046582608014</v>
      </c>
      <c r="L1876" s="11" t="str">
        <f>IF(inventory[[#This Row],[c Units %]]&lt;=$O$7,$N$7,IF(inventory[[#This Row],[c Units %]]&lt;=$O$8,$N$8,$N$9))</f>
        <v>C</v>
      </c>
    </row>
    <row r="1877" spans="2:12" x14ac:dyDescent="0.25">
      <c r="B1877" s="1">
        <v>1871</v>
      </c>
      <c r="C1877" t="s">
        <v>1871</v>
      </c>
      <c r="D1877" s="2">
        <v>3.2</v>
      </c>
      <c r="E1877" s="15">
        <v>18</v>
      </c>
      <c r="F1877" s="14">
        <f>inventory[[#This Row],[Unit Cost]]*inventory[[#This Row],['# Units]]</f>
        <v>57.6</v>
      </c>
      <c r="G1877" s="8">
        <f>_xlfn.RANK.EQ(inventory[[#This Row],[Total Cost]],inventory[Total Cost],0)</f>
        <v>1714</v>
      </c>
      <c r="H1877" s="8">
        <f>SUMIFS(inventory['# Units],inventory[Rank],"&lt;="&amp;inventory[[#This Row],['#]])</f>
        <v>50275</v>
      </c>
      <c r="I1877" s="9">
        <f>inventory[[#This Row],[c Units]]/MAX(inventory[c Units])</f>
        <v>0.61029643836946756</v>
      </c>
      <c r="J1877" s="10">
        <f>SUMIFS(inventory[Total Cost],inventory[Rank],"&lt;="&amp;inventory[[#This Row],['#]])</f>
        <v>2606564.7999999966</v>
      </c>
      <c r="K1877" s="9">
        <f>inventory[[#This Row],[c Cost]]/MAX(inventory[c Cost])</f>
        <v>0.98461046582608014</v>
      </c>
      <c r="L1877" s="11" t="str">
        <f>IF(inventory[[#This Row],[c Units %]]&lt;=$O$7,$N$7,IF(inventory[[#This Row],[c Units %]]&lt;=$O$8,$N$8,$N$9))</f>
        <v>C</v>
      </c>
    </row>
    <row r="1878" spans="2:12" x14ac:dyDescent="0.25">
      <c r="B1878" s="1">
        <v>1872</v>
      </c>
      <c r="C1878" t="s">
        <v>1872</v>
      </c>
      <c r="D1878" s="2">
        <v>3</v>
      </c>
      <c r="E1878" s="15">
        <v>13</v>
      </c>
      <c r="F1878" s="14">
        <f>inventory[[#This Row],[Unit Cost]]*inventory[[#This Row],['# Units]]</f>
        <v>39</v>
      </c>
      <c r="G1878" s="8">
        <f>_xlfn.RANK.EQ(inventory[[#This Row],[Total Cost]],inventory[Total Cost],0)</f>
        <v>2073</v>
      </c>
      <c r="H1878" s="8">
        <f>SUMIFS(inventory['# Units],inventory[Rank],"&lt;="&amp;inventory[[#This Row],['#]])</f>
        <v>50275</v>
      </c>
      <c r="I1878" s="9">
        <f>inventory[[#This Row],[c Units]]/MAX(inventory[c Units])</f>
        <v>0.61029643836946756</v>
      </c>
      <c r="J1878" s="10">
        <f>SUMIFS(inventory[Total Cost],inventory[Rank],"&lt;="&amp;inventory[[#This Row],['#]])</f>
        <v>2606564.7999999966</v>
      </c>
      <c r="K1878" s="9">
        <f>inventory[[#This Row],[c Cost]]/MAX(inventory[c Cost])</f>
        <v>0.98461046582608014</v>
      </c>
      <c r="L1878" s="11" t="str">
        <f>IF(inventory[[#This Row],[c Units %]]&lt;=$O$7,$N$7,IF(inventory[[#This Row],[c Units %]]&lt;=$O$8,$N$8,$N$9))</f>
        <v>C</v>
      </c>
    </row>
    <row r="1879" spans="2:12" x14ac:dyDescent="0.25">
      <c r="B1879" s="1">
        <v>1873</v>
      </c>
      <c r="C1879" t="s">
        <v>1873</v>
      </c>
      <c r="D1879" s="2">
        <v>2.9</v>
      </c>
      <c r="E1879" s="15">
        <v>6</v>
      </c>
      <c r="F1879" s="14">
        <f>inventory[[#This Row],[Unit Cost]]*inventory[[#This Row],['# Units]]</f>
        <v>17.399999999999999</v>
      </c>
      <c r="G1879" s="8">
        <f>_xlfn.RANK.EQ(inventory[[#This Row],[Total Cost]],inventory[Total Cost],0)</f>
        <v>2832</v>
      </c>
      <c r="H1879" s="8">
        <f>SUMIFS(inventory['# Units],inventory[Rank],"&lt;="&amp;inventory[[#This Row],['#]])</f>
        <v>50275</v>
      </c>
      <c r="I1879" s="9">
        <f>inventory[[#This Row],[c Units]]/MAX(inventory[c Units])</f>
        <v>0.61029643836946756</v>
      </c>
      <c r="J1879" s="10">
        <f>SUMIFS(inventory[Total Cost],inventory[Rank],"&lt;="&amp;inventory[[#This Row],['#]])</f>
        <v>2606564.7999999966</v>
      </c>
      <c r="K1879" s="9">
        <f>inventory[[#This Row],[c Cost]]/MAX(inventory[c Cost])</f>
        <v>0.98461046582608014</v>
      </c>
      <c r="L1879" s="11" t="str">
        <f>IF(inventory[[#This Row],[c Units %]]&lt;=$O$7,$N$7,IF(inventory[[#This Row],[c Units %]]&lt;=$O$8,$N$8,$N$9))</f>
        <v>C</v>
      </c>
    </row>
    <row r="1880" spans="2:12" x14ac:dyDescent="0.25">
      <c r="B1880" s="1">
        <v>1874</v>
      </c>
      <c r="C1880" t="s">
        <v>1874</v>
      </c>
      <c r="D1880" s="2">
        <v>2.1</v>
      </c>
      <c r="E1880" s="15">
        <v>5</v>
      </c>
      <c r="F1880" s="14">
        <f>inventory[[#This Row],[Unit Cost]]*inventory[[#This Row],['# Units]]</f>
        <v>10.5</v>
      </c>
      <c r="G1880" s="8">
        <f>_xlfn.RANK.EQ(inventory[[#This Row],[Total Cost]],inventory[Total Cost],0)</f>
        <v>3268</v>
      </c>
      <c r="H1880" s="8">
        <f>SUMIFS(inventory['# Units],inventory[Rank],"&lt;="&amp;inventory[[#This Row],['#]])</f>
        <v>50275</v>
      </c>
      <c r="I1880" s="9">
        <f>inventory[[#This Row],[c Units]]/MAX(inventory[c Units])</f>
        <v>0.61029643836946756</v>
      </c>
      <c r="J1880" s="10">
        <f>SUMIFS(inventory[Total Cost],inventory[Rank],"&lt;="&amp;inventory[[#This Row],['#]])</f>
        <v>2606564.7999999966</v>
      </c>
      <c r="K1880" s="9">
        <f>inventory[[#This Row],[c Cost]]/MAX(inventory[c Cost])</f>
        <v>0.98461046582608014</v>
      </c>
      <c r="L1880" s="11" t="str">
        <f>IF(inventory[[#This Row],[c Units %]]&lt;=$O$7,$N$7,IF(inventory[[#This Row],[c Units %]]&lt;=$O$8,$N$8,$N$9))</f>
        <v>C</v>
      </c>
    </row>
    <row r="1881" spans="2:12" x14ac:dyDescent="0.25">
      <c r="B1881" s="1">
        <v>1875</v>
      </c>
      <c r="C1881" t="s">
        <v>1875</v>
      </c>
      <c r="D1881" s="2">
        <v>3.2</v>
      </c>
      <c r="E1881" s="15">
        <v>6</v>
      </c>
      <c r="F1881" s="14">
        <f>inventory[[#This Row],[Unit Cost]]*inventory[[#This Row],['# Units]]</f>
        <v>19.200000000000003</v>
      </c>
      <c r="G1881" s="8">
        <f>_xlfn.RANK.EQ(inventory[[#This Row],[Total Cost]],inventory[Total Cost],0)</f>
        <v>2738</v>
      </c>
      <c r="H1881" s="8">
        <f>SUMIFS(inventory['# Units],inventory[Rank],"&lt;="&amp;inventory[[#This Row],['#]])</f>
        <v>50278</v>
      </c>
      <c r="I1881" s="9">
        <f>inventory[[#This Row],[c Units]]/MAX(inventory[c Units])</f>
        <v>0.6103328558595742</v>
      </c>
      <c r="J1881" s="10">
        <f>SUMIFS(inventory[Total Cost],inventory[Rank],"&lt;="&amp;inventory[[#This Row],['#]])</f>
        <v>2606613.3999999966</v>
      </c>
      <c r="K1881" s="9">
        <f>inventory[[#This Row],[c Cost]]/MAX(inventory[c Cost])</f>
        <v>0.98462882411459807</v>
      </c>
      <c r="L1881" s="11" t="str">
        <f>IF(inventory[[#This Row],[c Units %]]&lt;=$O$7,$N$7,IF(inventory[[#This Row],[c Units %]]&lt;=$O$8,$N$8,$N$9))</f>
        <v>C</v>
      </c>
    </row>
    <row r="1882" spans="2:12" x14ac:dyDescent="0.25">
      <c r="B1882" s="1">
        <v>1876</v>
      </c>
      <c r="C1882" t="s">
        <v>1876</v>
      </c>
      <c r="D1882" s="2">
        <v>3.1</v>
      </c>
      <c r="E1882" s="15">
        <v>6</v>
      </c>
      <c r="F1882" s="14">
        <f>inventory[[#This Row],[Unit Cost]]*inventory[[#This Row],['# Units]]</f>
        <v>18.600000000000001</v>
      </c>
      <c r="G1882" s="8">
        <f>_xlfn.RANK.EQ(inventory[[#This Row],[Total Cost]],inventory[Total Cost],0)</f>
        <v>2777</v>
      </c>
      <c r="H1882" s="8">
        <f>SUMIFS(inventory['# Units],inventory[Rank],"&lt;="&amp;inventory[[#This Row],['#]])</f>
        <v>50283</v>
      </c>
      <c r="I1882" s="9">
        <f>inventory[[#This Row],[c Units]]/MAX(inventory[c Units])</f>
        <v>0.61039355167641851</v>
      </c>
      <c r="J1882" s="10">
        <f>SUMIFS(inventory[Total Cost],inventory[Rank],"&lt;="&amp;inventory[[#This Row],['#]])</f>
        <v>2606661.8999999966</v>
      </c>
      <c r="K1882" s="9">
        <f>inventory[[#This Row],[c Cost]]/MAX(inventory[c Cost])</f>
        <v>0.98464714462885983</v>
      </c>
      <c r="L1882" s="11" t="str">
        <f>IF(inventory[[#This Row],[c Units %]]&lt;=$O$7,$N$7,IF(inventory[[#This Row],[c Units %]]&lt;=$O$8,$N$8,$N$9))</f>
        <v>C</v>
      </c>
    </row>
    <row r="1883" spans="2:12" x14ac:dyDescent="0.25">
      <c r="B1883" s="1">
        <v>1877</v>
      </c>
      <c r="C1883" t="s">
        <v>1877</v>
      </c>
      <c r="D1883" s="2">
        <v>3.1</v>
      </c>
      <c r="E1883" s="15">
        <v>14</v>
      </c>
      <c r="F1883" s="14">
        <f>inventory[[#This Row],[Unit Cost]]*inventory[[#This Row],['# Units]]</f>
        <v>43.4</v>
      </c>
      <c r="G1883" s="8">
        <f>_xlfn.RANK.EQ(inventory[[#This Row],[Total Cost]],inventory[Total Cost],0)</f>
        <v>1969</v>
      </c>
      <c r="H1883" s="8">
        <f>SUMIFS(inventory['# Units],inventory[Rank],"&lt;="&amp;inventory[[#This Row],['#]])</f>
        <v>50305</v>
      </c>
      <c r="I1883" s="9">
        <f>inventory[[#This Row],[c Units]]/MAX(inventory[c Units])</f>
        <v>0.61066061327053345</v>
      </c>
      <c r="J1883" s="10">
        <f>SUMIFS(inventory[Total Cost],inventory[Rank],"&lt;="&amp;inventory[[#This Row],['#]])</f>
        <v>2606710.2999999966</v>
      </c>
      <c r="K1883" s="9">
        <f>inventory[[#This Row],[c Cost]]/MAX(inventory[c Cost])</f>
        <v>0.98466542736886531</v>
      </c>
      <c r="L1883" s="11" t="str">
        <f>IF(inventory[[#This Row],[c Units %]]&lt;=$O$7,$N$7,IF(inventory[[#This Row],[c Units %]]&lt;=$O$8,$N$8,$N$9))</f>
        <v>C</v>
      </c>
    </row>
    <row r="1884" spans="2:12" x14ac:dyDescent="0.25">
      <c r="B1884" s="1">
        <v>1878</v>
      </c>
      <c r="C1884" t="s">
        <v>1878</v>
      </c>
      <c r="D1884" s="2">
        <v>2.5</v>
      </c>
      <c r="E1884" s="15">
        <v>10</v>
      </c>
      <c r="F1884" s="14">
        <f>inventory[[#This Row],[Unit Cost]]*inventory[[#This Row],['# Units]]</f>
        <v>25</v>
      </c>
      <c r="G1884" s="8">
        <f>_xlfn.RANK.EQ(inventory[[#This Row],[Total Cost]],inventory[Total Cost],0)</f>
        <v>2476</v>
      </c>
      <c r="H1884" s="8">
        <f>SUMIFS(inventory['# Units],inventory[Rank],"&lt;="&amp;inventory[[#This Row],['#]])</f>
        <v>50312</v>
      </c>
      <c r="I1884" s="9">
        <f>inventory[[#This Row],[c Units]]/MAX(inventory[c Units])</f>
        <v>0.61074558741411544</v>
      </c>
      <c r="J1884" s="10">
        <f>SUMIFS(inventory[Total Cost],inventory[Rank],"&lt;="&amp;inventory[[#This Row],['#]])</f>
        <v>2606758.5999999964</v>
      </c>
      <c r="K1884" s="9">
        <f>inventory[[#This Row],[c Cost]]/MAX(inventory[c Cost])</f>
        <v>0.98468367233461462</v>
      </c>
      <c r="L1884" s="11" t="str">
        <f>IF(inventory[[#This Row],[c Units %]]&lt;=$O$7,$N$7,IF(inventory[[#This Row],[c Units %]]&lt;=$O$8,$N$8,$N$9))</f>
        <v>C</v>
      </c>
    </row>
    <row r="1885" spans="2:12" x14ac:dyDescent="0.25">
      <c r="B1885" s="1">
        <v>1879</v>
      </c>
      <c r="C1885" t="s">
        <v>1879</v>
      </c>
      <c r="D1885" s="2">
        <v>2.1</v>
      </c>
      <c r="E1885" s="15">
        <v>12</v>
      </c>
      <c r="F1885" s="14">
        <f>inventory[[#This Row],[Unit Cost]]*inventory[[#This Row],['# Units]]</f>
        <v>25.200000000000003</v>
      </c>
      <c r="G1885" s="8">
        <f>_xlfn.RANK.EQ(inventory[[#This Row],[Total Cost]],inventory[Total Cost],0)</f>
        <v>2456</v>
      </c>
      <c r="H1885" s="8">
        <f>SUMIFS(inventory['# Units],inventory[Rank],"&lt;="&amp;inventory[[#This Row],['#]])</f>
        <v>50381</v>
      </c>
      <c r="I1885" s="9">
        <f>inventory[[#This Row],[c Units]]/MAX(inventory[c Units])</f>
        <v>0.61158318968656677</v>
      </c>
      <c r="J1885" s="10">
        <f>SUMIFS(inventory[Total Cost],inventory[Rank],"&lt;="&amp;inventory[[#This Row],['#]])</f>
        <v>2606806.8999999962</v>
      </c>
      <c r="K1885" s="9">
        <f>inventory[[#This Row],[c Cost]]/MAX(inventory[c Cost])</f>
        <v>0.98470191730036383</v>
      </c>
      <c r="L1885" s="11" t="str">
        <f>IF(inventory[[#This Row],[c Units %]]&lt;=$O$7,$N$7,IF(inventory[[#This Row],[c Units %]]&lt;=$O$8,$N$8,$N$9))</f>
        <v>C</v>
      </c>
    </row>
    <row r="1886" spans="2:12" x14ac:dyDescent="0.25">
      <c r="B1886" s="1">
        <v>1880</v>
      </c>
      <c r="C1886" t="s">
        <v>1880</v>
      </c>
      <c r="D1886" s="2">
        <v>3.3</v>
      </c>
      <c r="E1886" s="15">
        <v>20</v>
      </c>
      <c r="F1886" s="14">
        <f>inventory[[#This Row],[Unit Cost]]*inventory[[#This Row],['# Units]]</f>
        <v>66</v>
      </c>
      <c r="G1886" s="8">
        <f>_xlfn.RANK.EQ(inventory[[#This Row],[Total Cost]],inventory[Total Cost],0)</f>
        <v>1615</v>
      </c>
      <c r="H1886" s="8">
        <f>SUMIFS(inventory['# Units],inventory[Rank],"&lt;="&amp;inventory[[#This Row],['#]])</f>
        <v>50455</v>
      </c>
      <c r="I1886" s="9">
        <f>inventory[[#This Row],[c Units]]/MAX(inventory[c Units])</f>
        <v>0.61248148777586253</v>
      </c>
      <c r="J1886" s="10">
        <f>SUMIFS(inventory[Total Cost],inventory[Rank],"&lt;="&amp;inventory[[#This Row],['#]])</f>
        <v>2606903.0999999964</v>
      </c>
      <c r="K1886" s="9">
        <f>inventory[[#This Row],[c Cost]]/MAX(inventory[c Cost])</f>
        <v>0.98473825613483779</v>
      </c>
      <c r="L1886" s="11" t="str">
        <f>IF(inventory[[#This Row],[c Units %]]&lt;=$O$7,$N$7,IF(inventory[[#This Row],[c Units %]]&lt;=$O$8,$N$8,$N$9))</f>
        <v>C</v>
      </c>
    </row>
    <row r="1887" spans="2:12" x14ac:dyDescent="0.25">
      <c r="B1887" s="1">
        <v>1881</v>
      </c>
      <c r="C1887" t="s">
        <v>1881</v>
      </c>
      <c r="D1887" s="2">
        <v>2.2999999999999998</v>
      </c>
      <c r="E1887" s="15">
        <v>18</v>
      </c>
      <c r="F1887" s="14">
        <f>inventory[[#This Row],[Unit Cost]]*inventory[[#This Row],['# Units]]</f>
        <v>41.4</v>
      </c>
      <c r="G1887" s="8">
        <f>_xlfn.RANK.EQ(inventory[[#This Row],[Total Cost]],inventory[Total Cost],0)</f>
        <v>2022</v>
      </c>
      <c r="H1887" s="8">
        <f>SUMIFS(inventory['# Units],inventory[Rank],"&lt;="&amp;inventory[[#This Row],['#]])</f>
        <v>50455</v>
      </c>
      <c r="I1887" s="9">
        <f>inventory[[#This Row],[c Units]]/MAX(inventory[c Units])</f>
        <v>0.61248148777586253</v>
      </c>
      <c r="J1887" s="10">
        <f>SUMIFS(inventory[Total Cost],inventory[Rank],"&lt;="&amp;inventory[[#This Row],['#]])</f>
        <v>2606903.0999999964</v>
      </c>
      <c r="K1887" s="9">
        <f>inventory[[#This Row],[c Cost]]/MAX(inventory[c Cost])</f>
        <v>0.98473825613483779</v>
      </c>
      <c r="L1887" s="11" t="str">
        <f>IF(inventory[[#This Row],[c Units %]]&lt;=$O$7,$N$7,IF(inventory[[#This Row],[c Units %]]&lt;=$O$8,$N$8,$N$9))</f>
        <v>C</v>
      </c>
    </row>
    <row r="1888" spans="2:12" x14ac:dyDescent="0.25">
      <c r="B1888" s="1">
        <v>1882</v>
      </c>
      <c r="C1888" t="s">
        <v>1882</v>
      </c>
      <c r="D1888" s="2">
        <v>1.1000000000000001</v>
      </c>
      <c r="E1888" s="15">
        <v>7</v>
      </c>
      <c r="F1888" s="14">
        <f>inventory[[#This Row],[Unit Cost]]*inventory[[#This Row],['# Units]]</f>
        <v>7.7000000000000011</v>
      </c>
      <c r="G1888" s="8">
        <f>_xlfn.RANK.EQ(inventory[[#This Row],[Total Cost]],inventory[Total Cost],0)</f>
        <v>3501</v>
      </c>
      <c r="H1888" s="8">
        <f>SUMIFS(inventory['# Units],inventory[Rank],"&lt;="&amp;inventory[[#This Row],['#]])</f>
        <v>50552</v>
      </c>
      <c r="I1888" s="9">
        <f>inventory[[#This Row],[c Units]]/MAX(inventory[c Units])</f>
        <v>0.61365898662264196</v>
      </c>
      <c r="J1888" s="10">
        <f>SUMIFS(inventory[Total Cost],inventory[Rank],"&lt;="&amp;inventory[[#This Row],['#]])</f>
        <v>2607191.0999999964</v>
      </c>
      <c r="K1888" s="9">
        <f>inventory[[#This Row],[c Cost]]/MAX(inventory[c Cost])</f>
        <v>0.98484704599272188</v>
      </c>
      <c r="L1888" s="11" t="str">
        <f>IF(inventory[[#This Row],[c Units %]]&lt;=$O$7,$N$7,IF(inventory[[#This Row],[c Units %]]&lt;=$O$8,$N$8,$N$9))</f>
        <v>C</v>
      </c>
    </row>
    <row r="1889" spans="2:12" x14ac:dyDescent="0.25">
      <c r="B1889" s="1">
        <v>1883</v>
      </c>
      <c r="C1889" t="s">
        <v>1883</v>
      </c>
      <c r="D1889" s="2">
        <v>3</v>
      </c>
      <c r="E1889" s="15">
        <v>8</v>
      </c>
      <c r="F1889" s="14">
        <f>inventory[[#This Row],[Unit Cost]]*inventory[[#This Row],['# Units]]</f>
        <v>24</v>
      </c>
      <c r="G1889" s="8">
        <f>_xlfn.RANK.EQ(inventory[[#This Row],[Total Cost]],inventory[Total Cost],0)</f>
        <v>2494</v>
      </c>
      <c r="H1889" s="8">
        <f>SUMIFS(inventory['# Units],inventory[Rank],"&lt;="&amp;inventory[[#This Row],['#]])</f>
        <v>50552</v>
      </c>
      <c r="I1889" s="9">
        <f>inventory[[#This Row],[c Units]]/MAX(inventory[c Units])</f>
        <v>0.61365898662264196</v>
      </c>
      <c r="J1889" s="10">
        <f>SUMIFS(inventory[Total Cost],inventory[Rank],"&lt;="&amp;inventory[[#This Row],['#]])</f>
        <v>2607191.0999999964</v>
      </c>
      <c r="K1889" s="9">
        <f>inventory[[#This Row],[c Cost]]/MAX(inventory[c Cost])</f>
        <v>0.98484704599272188</v>
      </c>
      <c r="L1889" s="11" t="str">
        <f>IF(inventory[[#This Row],[c Units %]]&lt;=$O$7,$N$7,IF(inventory[[#This Row],[c Units %]]&lt;=$O$8,$N$8,$N$9))</f>
        <v>C</v>
      </c>
    </row>
    <row r="1890" spans="2:12" x14ac:dyDescent="0.25">
      <c r="B1890" s="1">
        <v>1884</v>
      </c>
      <c r="C1890" t="s">
        <v>1884</v>
      </c>
      <c r="D1890" s="2">
        <v>2.5</v>
      </c>
      <c r="E1890" s="15">
        <v>8</v>
      </c>
      <c r="F1890" s="14">
        <f>inventory[[#This Row],[Unit Cost]]*inventory[[#This Row],['# Units]]</f>
        <v>20</v>
      </c>
      <c r="G1890" s="8">
        <f>_xlfn.RANK.EQ(inventory[[#This Row],[Total Cost]],inventory[Total Cost],0)</f>
        <v>2687</v>
      </c>
      <c r="H1890" s="8">
        <f>SUMIFS(inventory['# Units],inventory[Rank],"&lt;="&amp;inventory[[#This Row],['#]])</f>
        <v>50552</v>
      </c>
      <c r="I1890" s="9">
        <f>inventory[[#This Row],[c Units]]/MAX(inventory[c Units])</f>
        <v>0.61365898662264196</v>
      </c>
      <c r="J1890" s="10">
        <f>SUMIFS(inventory[Total Cost],inventory[Rank],"&lt;="&amp;inventory[[#This Row],['#]])</f>
        <v>2607191.0999999964</v>
      </c>
      <c r="K1890" s="9">
        <f>inventory[[#This Row],[c Cost]]/MAX(inventory[c Cost])</f>
        <v>0.98484704599272188</v>
      </c>
      <c r="L1890" s="11" t="str">
        <f>IF(inventory[[#This Row],[c Units %]]&lt;=$O$7,$N$7,IF(inventory[[#This Row],[c Units %]]&lt;=$O$8,$N$8,$N$9))</f>
        <v>C</v>
      </c>
    </row>
    <row r="1891" spans="2:12" x14ac:dyDescent="0.25">
      <c r="B1891" s="1">
        <v>1885</v>
      </c>
      <c r="C1891" t="s">
        <v>1885</v>
      </c>
      <c r="D1891" s="2">
        <v>2.8</v>
      </c>
      <c r="E1891" s="15">
        <v>17</v>
      </c>
      <c r="F1891" s="14">
        <f>inventory[[#This Row],[Unit Cost]]*inventory[[#This Row],['# Units]]</f>
        <v>47.599999999999994</v>
      </c>
      <c r="G1891" s="8">
        <f>_xlfn.RANK.EQ(inventory[[#This Row],[Total Cost]],inventory[Total Cost],0)</f>
        <v>1889</v>
      </c>
      <c r="H1891" s="8">
        <f>SUMIFS(inventory['# Units],inventory[Rank],"&lt;="&amp;inventory[[#This Row],['#]])</f>
        <v>50552</v>
      </c>
      <c r="I1891" s="9">
        <f>inventory[[#This Row],[c Units]]/MAX(inventory[c Units])</f>
        <v>0.61365898662264196</v>
      </c>
      <c r="J1891" s="10">
        <f>SUMIFS(inventory[Total Cost],inventory[Rank],"&lt;="&amp;inventory[[#This Row],['#]])</f>
        <v>2607191.0999999964</v>
      </c>
      <c r="K1891" s="9">
        <f>inventory[[#This Row],[c Cost]]/MAX(inventory[c Cost])</f>
        <v>0.98484704599272188</v>
      </c>
      <c r="L1891" s="11" t="str">
        <f>IF(inventory[[#This Row],[c Units %]]&lt;=$O$7,$N$7,IF(inventory[[#This Row],[c Units %]]&lt;=$O$8,$N$8,$N$9))</f>
        <v>C</v>
      </c>
    </row>
    <row r="1892" spans="2:12" x14ac:dyDescent="0.25">
      <c r="B1892" s="1">
        <v>1886</v>
      </c>
      <c r="C1892" t="s">
        <v>1886</v>
      </c>
      <c r="D1892" s="2">
        <v>3</v>
      </c>
      <c r="E1892" s="15">
        <v>14</v>
      </c>
      <c r="F1892" s="14">
        <f>inventory[[#This Row],[Unit Cost]]*inventory[[#This Row],['# Units]]</f>
        <v>42</v>
      </c>
      <c r="G1892" s="8">
        <f>_xlfn.RANK.EQ(inventory[[#This Row],[Total Cost]],inventory[Total Cost],0)</f>
        <v>1994</v>
      </c>
      <c r="H1892" s="8">
        <f>SUMIFS(inventory['# Units],inventory[Rank],"&lt;="&amp;inventory[[#This Row],['#]])</f>
        <v>50552</v>
      </c>
      <c r="I1892" s="9">
        <f>inventory[[#This Row],[c Units]]/MAX(inventory[c Units])</f>
        <v>0.61365898662264196</v>
      </c>
      <c r="J1892" s="10">
        <f>SUMIFS(inventory[Total Cost],inventory[Rank],"&lt;="&amp;inventory[[#This Row],['#]])</f>
        <v>2607191.0999999964</v>
      </c>
      <c r="K1892" s="9">
        <f>inventory[[#This Row],[c Cost]]/MAX(inventory[c Cost])</f>
        <v>0.98484704599272188</v>
      </c>
      <c r="L1892" s="11" t="str">
        <f>IF(inventory[[#This Row],[c Units %]]&lt;=$O$7,$N$7,IF(inventory[[#This Row],[c Units %]]&lt;=$O$8,$N$8,$N$9))</f>
        <v>C</v>
      </c>
    </row>
    <row r="1893" spans="2:12" x14ac:dyDescent="0.25">
      <c r="B1893" s="1">
        <v>1887</v>
      </c>
      <c r="C1893" t="s">
        <v>1887</v>
      </c>
      <c r="D1893" s="2">
        <v>2.4</v>
      </c>
      <c r="E1893" s="15">
        <v>26</v>
      </c>
      <c r="F1893" s="14">
        <f>inventory[[#This Row],[Unit Cost]]*inventory[[#This Row],['# Units]]</f>
        <v>62.4</v>
      </c>
      <c r="G1893" s="8">
        <f>_xlfn.RANK.EQ(inventory[[#This Row],[Total Cost]],inventory[Total Cost],0)</f>
        <v>1655</v>
      </c>
      <c r="H1893" s="8">
        <f>SUMIFS(inventory['# Units],inventory[Rank],"&lt;="&amp;inventory[[#This Row],['#]])</f>
        <v>50552</v>
      </c>
      <c r="I1893" s="9">
        <f>inventory[[#This Row],[c Units]]/MAX(inventory[c Units])</f>
        <v>0.61365898662264196</v>
      </c>
      <c r="J1893" s="10">
        <f>SUMIFS(inventory[Total Cost],inventory[Rank],"&lt;="&amp;inventory[[#This Row],['#]])</f>
        <v>2607191.0999999964</v>
      </c>
      <c r="K1893" s="9">
        <f>inventory[[#This Row],[c Cost]]/MAX(inventory[c Cost])</f>
        <v>0.98484704599272188</v>
      </c>
      <c r="L1893" s="11" t="str">
        <f>IF(inventory[[#This Row],[c Units %]]&lt;=$O$7,$N$7,IF(inventory[[#This Row],[c Units %]]&lt;=$O$8,$N$8,$N$9))</f>
        <v>C</v>
      </c>
    </row>
    <row r="1894" spans="2:12" x14ac:dyDescent="0.25">
      <c r="B1894" s="1">
        <v>1888</v>
      </c>
      <c r="C1894" t="s">
        <v>1888</v>
      </c>
      <c r="D1894" s="2">
        <v>2.2999999999999998</v>
      </c>
      <c r="E1894" s="15">
        <v>4</v>
      </c>
      <c r="F1894" s="14">
        <f>inventory[[#This Row],[Unit Cost]]*inventory[[#This Row],['# Units]]</f>
        <v>9.1999999999999993</v>
      </c>
      <c r="G1894" s="8">
        <f>_xlfn.RANK.EQ(inventory[[#This Row],[Total Cost]],inventory[Total Cost],0)</f>
        <v>3378</v>
      </c>
      <c r="H1894" s="8">
        <f>SUMIFS(inventory['# Units],inventory[Rank],"&lt;="&amp;inventory[[#This Row],['#]])</f>
        <v>50559</v>
      </c>
      <c r="I1894" s="9">
        <f>inventory[[#This Row],[c Units]]/MAX(inventory[c Units])</f>
        <v>0.61374396076622395</v>
      </c>
      <c r="J1894" s="10">
        <f>SUMIFS(inventory[Total Cost],inventory[Rank],"&lt;="&amp;inventory[[#This Row],['#]])</f>
        <v>2607238.6999999965</v>
      </c>
      <c r="K1894" s="9">
        <f>inventory[[#This Row],[c Cost]]/MAX(inventory[c Cost])</f>
        <v>0.9848650265386778</v>
      </c>
      <c r="L1894" s="11" t="str">
        <f>IF(inventory[[#This Row],[c Units %]]&lt;=$O$7,$N$7,IF(inventory[[#This Row],[c Units %]]&lt;=$O$8,$N$8,$N$9))</f>
        <v>C</v>
      </c>
    </row>
    <row r="1895" spans="2:12" x14ac:dyDescent="0.25">
      <c r="B1895" s="1">
        <v>1889</v>
      </c>
      <c r="C1895" t="s">
        <v>1889</v>
      </c>
      <c r="D1895" s="2">
        <v>2.2000000000000002</v>
      </c>
      <c r="E1895" s="15">
        <v>24</v>
      </c>
      <c r="F1895" s="14">
        <f>inventory[[#This Row],[Unit Cost]]*inventory[[#This Row],['# Units]]</f>
        <v>52.800000000000004</v>
      </c>
      <c r="G1895" s="8">
        <f>_xlfn.RANK.EQ(inventory[[#This Row],[Total Cost]],inventory[Total Cost],0)</f>
        <v>1793</v>
      </c>
      <c r="H1895" s="8">
        <f>SUMIFS(inventory['# Units],inventory[Rank],"&lt;="&amp;inventory[[#This Row],['#]])</f>
        <v>50593</v>
      </c>
      <c r="I1895" s="9">
        <f>inventory[[#This Row],[c Units]]/MAX(inventory[c Units])</f>
        <v>0.61415669232076531</v>
      </c>
      <c r="J1895" s="10">
        <f>SUMIFS(inventory[Total Cost],inventory[Rank],"&lt;="&amp;inventory[[#This Row],['#]])</f>
        <v>2607333.8999999966</v>
      </c>
      <c r="K1895" s="9">
        <f>inventory[[#This Row],[c Cost]]/MAX(inventory[c Cost])</f>
        <v>0.98490098763058964</v>
      </c>
      <c r="L1895" s="11" t="str">
        <f>IF(inventory[[#This Row],[c Units %]]&lt;=$O$7,$N$7,IF(inventory[[#This Row],[c Units %]]&lt;=$O$8,$N$8,$N$9))</f>
        <v>C</v>
      </c>
    </row>
    <row r="1896" spans="2:12" x14ac:dyDescent="0.25">
      <c r="B1896" s="1">
        <v>1890</v>
      </c>
      <c r="C1896" t="s">
        <v>1890</v>
      </c>
      <c r="D1896" s="2">
        <v>2.4</v>
      </c>
      <c r="E1896" s="15">
        <v>22</v>
      </c>
      <c r="F1896" s="14">
        <f>inventory[[#This Row],[Unit Cost]]*inventory[[#This Row],['# Units]]</f>
        <v>52.8</v>
      </c>
      <c r="G1896" s="8">
        <f>_xlfn.RANK.EQ(inventory[[#This Row],[Total Cost]],inventory[Total Cost],0)</f>
        <v>1795</v>
      </c>
      <c r="H1896" s="8">
        <f>SUMIFS(inventory['# Units],inventory[Rank],"&lt;="&amp;inventory[[#This Row],['#]])</f>
        <v>50593</v>
      </c>
      <c r="I1896" s="9">
        <f>inventory[[#This Row],[c Units]]/MAX(inventory[c Units])</f>
        <v>0.61415669232076531</v>
      </c>
      <c r="J1896" s="10">
        <f>SUMIFS(inventory[Total Cost],inventory[Rank],"&lt;="&amp;inventory[[#This Row],['#]])</f>
        <v>2607333.8999999966</v>
      </c>
      <c r="K1896" s="9">
        <f>inventory[[#This Row],[c Cost]]/MAX(inventory[c Cost])</f>
        <v>0.98490098763058964</v>
      </c>
      <c r="L1896" s="11" t="str">
        <f>IF(inventory[[#This Row],[c Units %]]&lt;=$O$7,$N$7,IF(inventory[[#This Row],[c Units %]]&lt;=$O$8,$N$8,$N$9))</f>
        <v>C</v>
      </c>
    </row>
    <row r="1897" spans="2:12" x14ac:dyDescent="0.25">
      <c r="B1897" s="1">
        <v>1891</v>
      </c>
      <c r="C1897" t="s">
        <v>1891</v>
      </c>
      <c r="D1897" s="2">
        <v>3.1</v>
      </c>
      <c r="E1897" s="15">
        <v>20</v>
      </c>
      <c r="F1897" s="14">
        <f>inventory[[#This Row],[Unit Cost]]*inventory[[#This Row],['# Units]]</f>
        <v>62</v>
      </c>
      <c r="G1897" s="8">
        <f>_xlfn.RANK.EQ(inventory[[#This Row],[Total Cost]],inventory[Total Cost],0)</f>
        <v>1659</v>
      </c>
      <c r="H1897" s="8">
        <f>SUMIFS(inventory['# Units],inventory[Rank],"&lt;="&amp;inventory[[#This Row],['#]])</f>
        <v>50662</v>
      </c>
      <c r="I1897" s="9">
        <f>inventory[[#This Row],[c Units]]/MAX(inventory[c Units])</f>
        <v>0.61499429459321664</v>
      </c>
      <c r="J1897" s="10">
        <f>SUMIFS(inventory[Total Cost],inventory[Rank],"&lt;="&amp;inventory[[#This Row],['#]])</f>
        <v>2607476.3999999966</v>
      </c>
      <c r="K1897" s="9">
        <f>inventory[[#This Row],[c Cost]]/MAX(inventory[c Cost])</f>
        <v>0.98495481594568857</v>
      </c>
      <c r="L1897" s="11" t="str">
        <f>IF(inventory[[#This Row],[c Units %]]&lt;=$O$7,$N$7,IF(inventory[[#This Row],[c Units %]]&lt;=$O$8,$N$8,$N$9))</f>
        <v>C</v>
      </c>
    </row>
    <row r="1898" spans="2:12" x14ac:dyDescent="0.25">
      <c r="B1898" s="1">
        <v>1892</v>
      </c>
      <c r="C1898" t="s">
        <v>1892</v>
      </c>
      <c r="D1898" s="2">
        <v>3.2</v>
      </c>
      <c r="E1898" s="15">
        <v>3</v>
      </c>
      <c r="F1898" s="14">
        <f>inventory[[#This Row],[Unit Cost]]*inventory[[#This Row],['# Units]]</f>
        <v>9.6000000000000014</v>
      </c>
      <c r="G1898" s="8">
        <f>_xlfn.RANK.EQ(inventory[[#This Row],[Total Cost]],inventory[Total Cost],0)</f>
        <v>3343</v>
      </c>
      <c r="H1898" s="8">
        <f>SUMIFS(inventory['# Units],inventory[Rank],"&lt;="&amp;inventory[[#This Row],['#]])</f>
        <v>50662</v>
      </c>
      <c r="I1898" s="9">
        <f>inventory[[#This Row],[c Units]]/MAX(inventory[c Units])</f>
        <v>0.61499429459321664</v>
      </c>
      <c r="J1898" s="10">
        <f>SUMIFS(inventory[Total Cost],inventory[Rank],"&lt;="&amp;inventory[[#This Row],['#]])</f>
        <v>2607476.3999999966</v>
      </c>
      <c r="K1898" s="9">
        <f>inventory[[#This Row],[c Cost]]/MAX(inventory[c Cost])</f>
        <v>0.98495481594568857</v>
      </c>
      <c r="L1898" s="11" t="str">
        <f>IF(inventory[[#This Row],[c Units %]]&lt;=$O$7,$N$7,IF(inventory[[#This Row],[c Units %]]&lt;=$O$8,$N$8,$N$9))</f>
        <v>C</v>
      </c>
    </row>
    <row r="1899" spans="2:12" x14ac:dyDescent="0.25">
      <c r="B1899" s="1">
        <v>1893</v>
      </c>
      <c r="C1899" t="s">
        <v>1893</v>
      </c>
      <c r="D1899" s="2">
        <v>2.9</v>
      </c>
      <c r="E1899" s="15">
        <v>8</v>
      </c>
      <c r="F1899" s="14">
        <f>inventory[[#This Row],[Unit Cost]]*inventory[[#This Row],['# Units]]</f>
        <v>23.2</v>
      </c>
      <c r="G1899" s="8">
        <f>_xlfn.RANK.EQ(inventory[[#This Row],[Total Cost]],inventory[Total Cost],0)</f>
        <v>2546</v>
      </c>
      <c r="H1899" s="8">
        <f>SUMIFS(inventory['# Units],inventory[Rank],"&lt;="&amp;inventory[[#This Row],['#]])</f>
        <v>50662</v>
      </c>
      <c r="I1899" s="9">
        <f>inventory[[#This Row],[c Units]]/MAX(inventory[c Units])</f>
        <v>0.61499429459321664</v>
      </c>
      <c r="J1899" s="10">
        <f>SUMIFS(inventory[Total Cost],inventory[Rank],"&lt;="&amp;inventory[[#This Row],['#]])</f>
        <v>2607476.3999999966</v>
      </c>
      <c r="K1899" s="9">
        <f>inventory[[#This Row],[c Cost]]/MAX(inventory[c Cost])</f>
        <v>0.98495481594568857</v>
      </c>
      <c r="L1899" s="11" t="str">
        <f>IF(inventory[[#This Row],[c Units %]]&lt;=$O$7,$N$7,IF(inventory[[#This Row],[c Units %]]&lt;=$O$8,$N$8,$N$9))</f>
        <v>C</v>
      </c>
    </row>
    <row r="1900" spans="2:12" x14ac:dyDescent="0.25">
      <c r="B1900" s="1">
        <v>1894</v>
      </c>
      <c r="C1900" t="s">
        <v>1894</v>
      </c>
      <c r="D1900" s="2">
        <v>2.1</v>
      </c>
      <c r="E1900" s="15">
        <v>52</v>
      </c>
      <c r="F1900" s="14">
        <f>inventory[[#This Row],[Unit Cost]]*inventory[[#This Row],['# Units]]</f>
        <v>109.2</v>
      </c>
      <c r="G1900" s="8">
        <f>_xlfn.RANK.EQ(inventory[[#This Row],[Total Cost]],inventory[Total Cost],0)</f>
        <v>1297</v>
      </c>
      <c r="H1900" s="8">
        <f>SUMIFS(inventory['# Units],inventory[Rank],"&lt;="&amp;inventory[[#This Row],['#]])</f>
        <v>50673</v>
      </c>
      <c r="I1900" s="9">
        <f>inventory[[#This Row],[c Units]]/MAX(inventory[c Units])</f>
        <v>0.61512782539027411</v>
      </c>
      <c r="J1900" s="10">
        <f>SUMIFS(inventory[Total Cost],inventory[Rank],"&lt;="&amp;inventory[[#This Row],['#]])</f>
        <v>2607523.6999999965</v>
      </c>
      <c r="K1900" s="9">
        <f>inventory[[#This Row],[c Cost]]/MAX(inventory[c Cost])</f>
        <v>0.98497268316887576</v>
      </c>
      <c r="L1900" s="11" t="str">
        <f>IF(inventory[[#This Row],[c Units %]]&lt;=$O$7,$N$7,IF(inventory[[#This Row],[c Units %]]&lt;=$O$8,$N$8,$N$9))</f>
        <v>C</v>
      </c>
    </row>
    <row r="1901" spans="2:12" x14ac:dyDescent="0.25">
      <c r="B1901" s="1">
        <v>1895</v>
      </c>
      <c r="C1901" t="s">
        <v>1895</v>
      </c>
      <c r="D1901" s="2">
        <v>2.6</v>
      </c>
      <c r="E1901" s="15">
        <v>16</v>
      </c>
      <c r="F1901" s="14">
        <f>inventory[[#This Row],[Unit Cost]]*inventory[[#This Row],['# Units]]</f>
        <v>41.6</v>
      </c>
      <c r="G1901" s="8">
        <f>_xlfn.RANK.EQ(inventory[[#This Row],[Total Cost]],inventory[Total Cost],0)</f>
        <v>2015</v>
      </c>
      <c r="H1901" s="8">
        <f>SUMIFS(inventory['# Units],inventory[Rank],"&lt;="&amp;inventory[[#This Row],['#]])</f>
        <v>50730</v>
      </c>
      <c r="I1901" s="9">
        <f>inventory[[#This Row],[c Units]]/MAX(inventory[c Units])</f>
        <v>0.61581975770229913</v>
      </c>
      <c r="J1901" s="10">
        <f>SUMIFS(inventory[Total Cost],inventory[Rank],"&lt;="&amp;inventory[[#This Row],['#]])</f>
        <v>2607617.6999999965</v>
      </c>
      <c r="K1901" s="9">
        <f>inventory[[#This Row],[c Cost]]/MAX(inventory[c Cost])</f>
        <v>0.98500819096971293</v>
      </c>
      <c r="L1901" s="11" t="str">
        <f>IF(inventory[[#This Row],[c Units %]]&lt;=$O$7,$N$7,IF(inventory[[#This Row],[c Units %]]&lt;=$O$8,$N$8,$N$9))</f>
        <v>C</v>
      </c>
    </row>
    <row r="1902" spans="2:12" x14ac:dyDescent="0.25">
      <c r="B1902" s="1">
        <v>1896</v>
      </c>
      <c r="C1902" t="s">
        <v>1896</v>
      </c>
      <c r="D1902" s="2">
        <v>3.2</v>
      </c>
      <c r="E1902" s="15">
        <v>3</v>
      </c>
      <c r="F1902" s="14">
        <f>inventory[[#This Row],[Unit Cost]]*inventory[[#This Row],['# Units]]</f>
        <v>9.6000000000000014</v>
      </c>
      <c r="G1902" s="8">
        <f>_xlfn.RANK.EQ(inventory[[#This Row],[Total Cost]],inventory[Total Cost],0)</f>
        <v>3343</v>
      </c>
      <c r="H1902" s="8">
        <f>SUMIFS(inventory['# Units],inventory[Rank],"&lt;="&amp;inventory[[#This Row],['#]])</f>
        <v>50730</v>
      </c>
      <c r="I1902" s="9">
        <f>inventory[[#This Row],[c Units]]/MAX(inventory[c Units])</f>
        <v>0.61581975770229913</v>
      </c>
      <c r="J1902" s="10">
        <f>SUMIFS(inventory[Total Cost],inventory[Rank],"&lt;="&amp;inventory[[#This Row],['#]])</f>
        <v>2607617.6999999965</v>
      </c>
      <c r="K1902" s="9">
        <f>inventory[[#This Row],[c Cost]]/MAX(inventory[c Cost])</f>
        <v>0.98500819096971293</v>
      </c>
      <c r="L1902" s="11" t="str">
        <f>IF(inventory[[#This Row],[c Units %]]&lt;=$O$7,$N$7,IF(inventory[[#This Row],[c Units %]]&lt;=$O$8,$N$8,$N$9))</f>
        <v>C</v>
      </c>
    </row>
    <row r="1903" spans="2:12" x14ac:dyDescent="0.25">
      <c r="B1903" s="1">
        <v>1897</v>
      </c>
      <c r="C1903" t="s">
        <v>1897</v>
      </c>
      <c r="D1903" s="2">
        <v>3.1</v>
      </c>
      <c r="E1903" s="15">
        <v>3</v>
      </c>
      <c r="F1903" s="14">
        <f>inventory[[#This Row],[Unit Cost]]*inventory[[#This Row],['# Units]]</f>
        <v>9.3000000000000007</v>
      </c>
      <c r="G1903" s="8">
        <f>_xlfn.RANK.EQ(inventory[[#This Row],[Total Cost]],inventory[Total Cost],0)</f>
        <v>3377</v>
      </c>
      <c r="H1903" s="8">
        <f>SUMIFS(inventory['# Units],inventory[Rank],"&lt;="&amp;inventory[[#This Row],['#]])</f>
        <v>50797</v>
      </c>
      <c r="I1903" s="9">
        <f>inventory[[#This Row],[c Units]]/MAX(inventory[c Units])</f>
        <v>0.61663308164801278</v>
      </c>
      <c r="J1903" s="10">
        <f>SUMIFS(inventory[Total Cost],inventory[Rank],"&lt;="&amp;inventory[[#This Row],['#]])</f>
        <v>2607664.5999999964</v>
      </c>
      <c r="K1903" s="9">
        <f>inventory[[#This Row],[c Cost]]/MAX(inventory[c Cost])</f>
        <v>0.98502590709587523</v>
      </c>
      <c r="L1903" s="11" t="str">
        <f>IF(inventory[[#This Row],[c Units %]]&lt;=$O$7,$N$7,IF(inventory[[#This Row],[c Units %]]&lt;=$O$8,$N$8,$N$9))</f>
        <v>C</v>
      </c>
    </row>
    <row r="1904" spans="2:12" x14ac:dyDescent="0.25">
      <c r="B1904" s="1">
        <v>1898</v>
      </c>
      <c r="C1904" t="s">
        <v>1898</v>
      </c>
      <c r="D1904" s="2">
        <v>3</v>
      </c>
      <c r="E1904" s="15">
        <v>104</v>
      </c>
      <c r="F1904" s="14">
        <f>inventory[[#This Row],[Unit Cost]]*inventory[[#This Row],['# Units]]</f>
        <v>312</v>
      </c>
      <c r="G1904" s="8">
        <f>_xlfn.RANK.EQ(inventory[[#This Row],[Total Cost]],inventory[Total Cost],0)</f>
        <v>839</v>
      </c>
      <c r="H1904" s="8">
        <f>SUMIFS(inventory['# Units],inventory[Rank],"&lt;="&amp;inventory[[#This Row],['#]])</f>
        <v>50851</v>
      </c>
      <c r="I1904" s="9">
        <f>inventory[[#This Row],[c Units]]/MAX(inventory[c Units])</f>
        <v>0.61728859646993128</v>
      </c>
      <c r="J1904" s="10">
        <f>SUMIFS(inventory[Total Cost],inventory[Rank],"&lt;="&amp;inventory[[#This Row],['#]])</f>
        <v>2607804.9999999958</v>
      </c>
      <c r="K1904" s="9">
        <f>inventory[[#This Row],[c Cost]]/MAX(inventory[c Cost])</f>
        <v>0.98507894215159364</v>
      </c>
      <c r="L1904" s="11" t="str">
        <f>IF(inventory[[#This Row],[c Units %]]&lt;=$O$7,$N$7,IF(inventory[[#This Row],[c Units %]]&lt;=$O$8,$N$8,$N$9))</f>
        <v>C</v>
      </c>
    </row>
    <row r="1905" spans="2:12" x14ac:dyDescent="0.25">
      <c r="B1905" s="1">
        <v>1899</v>
      </c>
      <c r="C1905" t="s">
        <v>1899</v>
      </c>
      <c r="D1905" s="2">
        <v>3.3</v>
      </c>
      <c r="E1905" s="15">
        <v>6</v>
      </c>
      <c r="F1905" s="14">
        <f>inventory[[#This Row],[Unit Cost]]*inventory[[#This Row],['# Units]]</f>
        <v>19.799999999999997</v>
      </c>
      <c r="G1905" s="8">
        <f>_xlfn.RANK.EQ(inventory[[#This Row],[Total Cost]],inventory[Total Cost],0)</f>
        <v>2718</v>
      </c>
      <c r="H1905" s="8">
        <f>SUMIFS(inventory['# Units],inventory[Rank],"&lt;="&amp;inventory[[#This Row],['#]])</f>
        <v>50851</v>
      </c>
      <c r="I1905" s="9">
        <f>inventory[[#This Row],[c Units]]/MAX(inventory[c Units])</f>
        <v>0.61728859646993128</v>
      </c>
      <c r="J1905" s="10">
        <f>SUMIFS(inventory[Total Cost],inventory[Rank],"&lt;="&amp;inventory[[#This Row],['#]])</f>
        <v>2607804.9999999958</v>
      </c>
      <c r="K1905" s="9">
        <f>inventory[[#This Row],[c Cost]]/MAX(inventory[c Cost])</f>
        <v>0.98507894215159364</v>
      </c>
      <c r="L1905" s="11" t="str">
        <f>IF(inventory[[#This Row],[c Units %]]&lt;=$O$7,$N$7,IF(inventory[[#This Row],[c Units %]]&lt;=$O$8,$N$8,$N$9))</f>
        <v>C</v>
      </c>
    </row>
    <row r="1906" spans="2:12" x14ac:dyDescent="0.25">
      <c r="B1906" s="1">
        <v>1900</v>
      </c>
      <c r="C1906" t="s">
        <v>1900</v>
      </c>
      <c r="D1906" s="2">
        <v>3.2</v>
      </c>
      <c r="E1906" s="15">
        <v>13</v>
      </c>
      <c r="F1906" s="14">
        <f>inventory[[#This Row],[Unit Cost]]*inventory[[#This Row],['# Units]]</f>
        <v>41.6</v>
      </c>
      <c r="G1906" s="8">
        <f>_xlfn.RANK.EQ(inventory[[#This Row],[Total Cost]],inventory[Total Cost],0)</f>
        <v>2015</v>
      </c>
      <c r="H1906" s="8">
        <f>SUMIFS(inventory['# Units],inventory[Rank],"&lt;="&amp;inventory[[#This Row],['#]])</f>
        <v>50851</v>
      </c>
      <c r="I1906" s="9">
        <f>inventory[[#This Row],[c Units]]/MAX(inventory[c Units])</f>
        <v>0.61728859646993128</v>
      </c>
      <c r="J1906" s="10">
        <f>SUMIFS(inventory[Total Cost],inventory[Rank],"&lt;="&amp;inventory[[#This Row],['#]])</f>
        <v>2607804.9999999958</v>
      </c>
      <c r="K1906" s="9">
        <f>inventory[[#This Row],[c Cost]]/MAX(inventory[c Cost])</f>
        <v>0.98507894215159364</v>
      </c>
      <c r="L1906" s="11" t="str">
        <f>IF(inventory[[#This Row],[c Units %]]&lt;=$O$7,$N$7,IF(inventory[[#This Row],[c Units %]]&lt;=$O$8,$N$8,$N$9))</f>
        <v>C</v>
      </c>
    </row>
    <row r="1907" spans="2:12" x14ac:dyDescent="0.25">
      <c r="B1907" s="1">
        <v>1901</v>
      </c>
      <c r="C1907" t="s">
        <v>1901</v>
      </c>
      <c r="D1907" s="2">
        <v>2.8</v>
      </c>
      <c r="E1907" s="15">
        <v>57</v>
      </c>
      <c r="F1907" s="14">
        <f>inventory[[#This Row],[Unit Cost]]*inventory[[#This Row],['# Units]]</f>
        <v>159.6</v>
      </c>
      <c r="G1907" s="8">
        <f>_xlfn.RANK.EQ(inventory[[#This Row],[Total Cost]],inventory[Total Cost],0)</f>
        <v>1112</v>
      </c>
      <c r="H1907" s="8">
        <f>SUMIFS(inventory['# Units],inventory[Rank],"&lt;="&amp;inventory[[#This Row],['#]])</f>
        <v>50863</v>
      </c>
      <c r="I1907" s="9">
        <f>inventory[[#This Row],[c Units]]/MAX(inventory[c Units])</f>
        <v>0.61743426643035759</v>
      </c>
      <c r="J1907" s="10">
        <f>SUMIFS(inventory[Total Cost],inventory[Rank],"&lt;="&amp;inventory[[#This Row],['#]])</f>
        <v>2607851.7999999956</v>
      </c>
      <c r="K1907" s="9">
        <f>inventory[[#This Row],[c Cost]]/MAX(inventory[c Cost])</f>
        <v>0.98509662050349966</v>
      </c>
      <c r="L1907" s="11" t="str">
        <f>IF(inventory[[#This Row],[c Units %]]&lt;=$O$7,$N$7,IF(inventory[[#This Row],[c Units %]]&lt;=$O$8,$N$8,$N$9))</f>
        <v>C</v>
      </c>
    </row>
    <row r="1908" spans="2:12" x14ac:dyDescent="0.25">
      <c r="B1908" s="1">
        <v>1902</v>
      </c>
      <c r="C1908" t="s">
        <v>1902</v>
      </c>
      <c r="D1908" s="2">
        <v>3.1</v>
      </c>
      <c r="E1908" s="15">
        <v>6</v>
      </c>
      <c r="F1908" s="14">
        <f>inventory[[#This Row],[Unit Cost]]*inventory[[#This Row],['# Units]]</f>
        <v>18.600000000000001</v>
      </c>
      <c r="G1908" s="8">
        <f>_xlfn.RANK.EQ(inventory[[#This Row],[Total Cost]],inventory[Total Cost],0)</f>
        <v>2777</v>
      </c>
      <c r="H1908" s="8">
        <f>SUMIFS(inventory['# Units],inventory[Rank],"&lt;="&amp;inventory[[#This Row],['#]])</f>
        <v>50898</v>
      </c>
      <c r="I1908" s="9">
        <f>inventory[[#This Row],[c Units]]/MAX(inventory[c Units])</f>
        <v>0.61785913714826779</v>
      </c>
      <c r="J1908" s="10">
        <f>SUMIFS(inventory[Total Cost],inventory[Rank],"&lt;="&amp;inventory[[#This Row],['#]])</f>
        <v>2607991.2999999956</v>
      </c>
      <c r="K1908" s="9">
        <f>inventory[[#This Row],[c Cost]]/MAX(inventory[c Cost])</f>
        <v>0.98514931559091234</v>
      </c>
      <c r="L1908" s="11" t="str">
        <f>IF(inventory[[#This Row],[c Units %]]&lt;=$O$7,$N$7,IF(inventory[[#This Row],[c Units %]]&lt;=$O$8,$N$8,$N$9))</f>
        <v>C</v>
      </c>
    </row>
    <row r="1909" spans="2:12" x14ac:dyDescent="0.25">
      <c r="B1909" s="1">
        <v>1903</v>
      </c>
      <c r="C1909" t="s">
        <v>1903</v>
      </c>
      <c r="D1909" s="2">
        <v>3.1</v>
      </c>
      <c r="E1909" s="15">
        <v>5</v>
      </c>
      <c r="F1909" s="14">
        <f>inventory[[#This Row],[Unit Cost]]*inventory[[#This Row],['# Units]]</f>
        <v>15.5</v>
      </c>
      <c r="G1909" s="8">
        <f>_xlfn.RANK.EQ(inventory[[#This Row],[Total Cost]],inventory[Total Cost],0)</f>
        <v>2942</v>
      </c>
      <c r="H1909" s="8">
        <f>SUMIFS(inventory['# Units],inventory[Rank],"&lt;="&amp;inventory[[#This Row],['#]])</f>
        <v>50898</v>
      </c>
      <c r="I1909" s="9">
        <f>inventory[[#This Row],[c Units]]/MAX(inventory[c Units])</f>
        <v>0.61785913714826779</v>
      </c>
      <c r="J1909" s="10">
        <f>SUMIFS(inventory[Total Cost],inventory[Rank],"&lt;="&amp;inventory[[#This Row],['#]])</f>
        <v>2607991.2999999956</v>
      </c>
      <c r="K1909" s="9">
        <f>inventory[[#This Row],[c Cost]]/MAX(inventory[c Cost])</f>
        <v>0.98514931559091234</v>
      </c>
      <c r="L1909" s="11" t="str">
        <f>IF(inventory[[#This Row],[c Units %]]&lt;=$O$7,$N$7,IF(inventory[[#This Row],[c Units %]]&lt;=$O$8,$N$8,$N$9))</f>
        <v>C</v>
      </c>
    </row>
    <row r="1910" spans="2:12" x14ac:dyDescent="0.25">
      <c r="B1910" s="1">
        <v>1904</v>
      </c>
      <c r="C1910" t="s">
        <v>1904</v>
      </c>
      <c r="D1910" s="2">
        <v>2.7</v>
      </c>
      <c r="E1910" s="15">
        <v>9</v>
      </c>
      <c r="F1910" s="14">
        <f>inventory[[#This Row],[Unit Cost]]*inventory[[#This Row],['# Units]]</f>
        <v>24.3</v>
      </c>
      <c r="G1910" s="8">
        <f>_xlfn.RANK.EQ(inventory[[#This Row],[Total Cost]],inventory[Total Cost],0)</f>
        <v>2489</v>
      </c>
      <c r="H1910" s="8">
        <f>SUMIFS(inventory['# Units],inventory[Rank],"&lt;="&amp;inventory[[#This Row],['#]])</f>
        <v>50898</v>
      </c>
      <c r="I1910" s="9">
        <f>inventory[[#This Row],[c Units]]/MAX(inventory[c Units])</f>
        <v>0.61785913714826779</v>
      </c>
      <c r="J1910" s="10">
        <f>SUMIFS(inventory[Total Cost],inventory[Rank],"&lt;="&amp;inventory[[#This Row],['#]])</f>
        <v>2607991.2999999956</v>
      </c>
      <c r="K1910" s="9">
        <f>inventory[[#This Row],[c Cost]]/MAX(inventory[c Cost])</f>
        <v>0.98514931559091234</v>
      </c>
      <c r="L1910" s="11" t="str">
        <f>IF(inventory[[#This Row],[c Units %]]&lt;=$O$7,$N$7,IF(inventory[[#This Row],[c Units %]]&lt;=$O$8,$N$8,$N$9))</f>
        <v>C</v>
      </c>
    </row>
    <row r="1911" spans="2:12" x14ac:dyDescent="0.25">
      <c r="B1911" s="1">
        <v>1905</v>
      </c>
      <c r="C1911" t="s">
        <v>1905</v>
      </c>
      <c r="D1911" s="2">
        <v>2.8</v>
      </c>
      <c r="E1911" s="15">
        <v>8</v>
      </c>
      <c r="F1911" s="14">
        <f>inventory[[#This Row],[Unit Cost]]*inventory[[#This Row],['# Units]]</f>
        <v>22.4</v>
      </c>
      <c r="G1911" s="8">
        <f>_xlfn.RANK.EQ(inventory[[#This Row],[Total Cost]],inventory[Total Cost],0)</f>
        <v>2574</v>
      </c>
      <c r="H1911" s="8">
        <f>SUMIFS(inventory['# Units],inventory[Rank],"&lt;="&amp;inventory[[#This Row],['#]])</f>
        <v>50956</v>
      </c>
      <c r="I1911" s="9">
        <f>inventory[[#This Row],[c Units]]/MAX(inventory[c Units])</f>
        <v>0.61856320862366165</v>
      </c>
      <c r="J1911" s="10">
        <f>SUMIFS(inventory[Total Cost],inventory[Rank],"&lt;="&amp;inventory[[#This Row],['#]])</f>
        <v>2608084.0999999954</v>
      </c>
      <c r="K1911" s="9">
        <f>inventory[[#This Row],[c Cost]]/MAX(inventory[c Cost])</f>
        <v>0.98518437010067494</v>
      </c>
      <c r="L1911" s="11" t="str">
        <f>IF(inventory[[#This Row],[c Units %]]&lt;=$O$7,$N$7,IF(inventory[[#This Row],[c Units %]]&lt;=$O$8,$N$8,$N$9))</f>
        <v>C</v>
      </c>
    </row>
    <row r="1912" spans="2:12" x14ac:dyDescent="0.25">
      <c r="B1912" s="1">
        <v>1906</v>
      </c>
      <c r="C1912" t="s">
        <v>1906</v>
      </c>
      <c r="D1912" s="2">
        <v>3</v>
      </c>
      <c r="E1912" s="15">
        <v>23</v>
      </c>
      <c r="F1912" s="14">
        <f>inventory[[#This Row],[Unit Cost]]*inventory[[#This Row],['# Units]]</f>
        <v>69</v>
      </c>
      <c r="G1912" s="8">
        <f>_xlfn.RANK.EQ(inventory[[#This Row],[Total Cost]],inventory[Total Cost],0)</f>
        <v>1588</v>
      </c>
      <c r="H1912" s="8">
        <f>SUMIFS(inventory['# Units],inventory[Rank],"&lt;="&amp;inventory[[#This Row],['#]])</f>
        <v>50956</v>
      </c>
      <c r="I1912" s="9">
        <f>inventory[[#This Row],[c Units]]/MAX(inventory[c Units])</f>
        <v>0.61856320862366165</v>
      </c>
      <c r="J1912" s="10">
        <f>SUMIFS(inventory[Total Cost],inventory[Rank],"&lt;="&amp;inventory[[#This Row],['#]])</f>
        <v>2608084.0999999954</v>
      </c>
      <c r="K1912" s="9">
        <f>inventory[[#This Row],[c Cost]]/MAX(inventory[c Cost])</f>
        <v>0.98518437010067494</v>
      </c>
      <c r="L1912" s="11" t="str">
        <f>IF(inventory[[#This Row],[c Units %]]&lt;=$O$7,$N$7,IF(inventory[[#This Row],[c Units %]]&lt;=$O$8,$N$8,$N$9))</f>
        <v>C</v>
      </c>
    </row>
    <row r="1913" spans="2:12" x14ac:dyDescent="0.25">
      <c r="B1913" s="1">
        <v>1907</v>
      </c>
      <c r="C1913" t="s">
        <v>1907</v>
      </c>
      <c r="D1913" s="2">
        <v>2.4</v>
      </c>
      <c r="E1913" s="15">
        <v>14</v>
      </c>
      <c r="F1913" s="14">
        <f>inventory[[#This Row],[Unit Cost]]*inventory[[#This Row],['# Units]]</f>
        <v>33.6</v>
      </c>
      <c r="G1913" s="8">
        <f>_xlfn.RANK.EQ(inventory[[#This Row],[Total Cost]],inventory[Total Cost],0)</f>
        <v>2189</v>
      </c>
      <c r="H1913" s="8">
        <f>SUMIFS(inventory['# Units],inventory[Rank],"&lt;="&amp;inventory[[#This Row],['#]])</f>
        <v>51062</v>
      </c>
      <c r="I1913" s="9">
        <f>inventory[[#This Row],[c Units]]/MAX(inventory[c Units])</f>
        <v>0.61984995994076086</v>
      </c>
      <c r="J1913" s="10">
        <f>SUMIFS(inventory[Total Cost],inventory[Rank],"&lt;="&amp;inventory[[#This Row],['#]])</f>
        <v>2608268.8999999962</v>
      </c>
      <c r="K1913" s="9">
        <f>inventory[[#This Row],[c Cost]]/MAX(inventory[c Cost])</f>
        <v>0.98525417692615092</v>
      </c>
      <c r="L1913" s="11" t="str">
        <f>IF(inventory[[#This Row],[c Units %]]&lt;=$O$7,$N$7,IF(inventory[[#This Row],[c Units %]]&lt;=$O$8,$N$8,$N$9))</f>
        <v>C</v>
      </c>
    </row>
    <row r="1914" spans="2:12" x14ac:dyDescent="0.25">
      <c r="B1914" s="1">
        <v>1908</v>
      </c>
      <c r="C1914" t="s">
        <v>1908</v>
      </c>
      <c r="D1914" s="2">
        <v>2.6</v>
      </c>
      <c r="E1914" s="15">
        <v>5</v>
      </c>
      <c r="F1914" s="14">
        <f>inventory[[#This Row],[Unit Cost]]*inventory[[#This Row],['# Units]]</f>
        <v>13</v>
      </c>
      <c r="G1914" s="8">
        <f>_xlfn.RANK.EQ(inventory[[#This Row],[Total Cost]],inventory[Total Cost],0)</f>
        <v>3083</v>
      </c>
      <c r="H1914" s="8">
        <f>SUMIFS(inventory['# Units],inventory[Rank],"&lt;="&amp;inventory[[#This Row],['#]])</f>
        <v>51062</v>
      </c>
      <c r="I1914" s="9">
        <f>inventory[[#This Row],[c Units]]/MAX(inventory[c Units])</f>
        <v>0.61984995994076086</v>
      </c>
      <c r="J1914" s="10">
        <f>SUMIFS(inventory[Total Cost],inventory[Rank],"&lt;="&amp;inventory[[#This Row],['#]])</f>
        <v>2608268.8999999962</v>
      </c>
      <c r="K1914" s="9">
        <f>inventory[[#This Row],[c Cost]]/MAX(inventory[c Cost])</f>
        <v>0.98525417692615092</v>
      </c>
      <c r="L1914" s="11" t="str">
        <f>IF(inventory[[#This Row],[c Units %]]&lt;=$O$7,$N$7,IF(inventory[[#This Row],[c Units %]]&lt;=$O$8,$N$8,$N$9))</f>
        <v>C</v>
      </c>
    </row>
    <row r="1915" spans="2:12" x14ac:dyDescent="0.25">
      <c r="B1915" s="1">
        <v>1909</v>
      </c>
      <c r="C1915" t="s">
        <v>1909</v>
      </c>
      <c r="D1915" s="2">
        <v>2</v>
      </c>
      <c r="E1915" s="15">
        <v>26</v>
      </c>
      <c r="F1915" s="14">
        <f>inventory[[#This Row],[Unit Cost]]*inventory[[#This Row],['# Units]]</f>
        <v>52</v>
      </c>
      <c r="G1915" s="8">
        <f>_xlfn.RANK.EQ(inventory[[#This Row],[Total Cost]],inventory[Total Cost],0)</f>
        <v>1811</v>
      </c>
      <c r="H1915" s="8">
        <f>SUMIFS(inventory['# Units],inventory[Rank],"&lt;="&amp;inventory[[#This Row],['#]])</f>
        <v>51062</v>
      </c>
      <c r="I1915" s="9">
        <f>inventory[[#This Row],[c Units]]/MAX(inventory[c Units])</f>
        <v>0.61984995994076086</v>
      </c>
      <c r="J1915" s="10">
        <f>SUMIFS(inventory[Total Cost],inventory[Rank],"&lt;="&amp;inventory[[#This Row],['#]])</f>
        <v>2608268.8999999962</v>
      </c>
      <c r="K1915" s="9">
        <f>inventory[[#This Row],[c Cost]]/MAX(inventory[c Cost])</f>
        <v>0.98525417692615092</v>
      </c>
      <c r="L1915" s="11" t="str">
        <f>IF(inventory[[#This Row],[c Units %]]&lt;=$O$7,$N$7,IF(inventory[[#This Row],[c Units %]]&lt;=$O$8,$N$8,$N$9))</f>
        <v>C</v>
      </c>
    </row>
    <row r="1916" spans="2:12" x14ac:dyDescent="0.25">
      <c r="B1916" s="1">
        <v>1910</v>
      </c>
      <c r="C1916" t="s">
        <v>1910</v>
      </c>
      <c r="D1916" s="2">
        <v>1.8</v>
      </c>
      <c r="E1916" s="15">
        <v>3</v>
      </c>
      <c r="F1916" s="14">
        <f>inventory[[#This Row],[Unit Cost]]*inventory[[#This Row],['# Units]]</f>
        <v>5.4</v>
      </c>
      <c r="G1916" s="8">
        <f>_xlfn.RANK.EQ(inventory[[#This Row],[Total Cost]],inventory[Total Cost],0)</f>
        <v>3730</v>
      </c>
      <c r="H1916" s="8">
        <f>SUMIFS(inventory['# Units],inventory[Rank],"&lt;="&amp;inventory[[#This Row],['#]])</f>
        <v>51062</v>
      </c>
      <c r="I1916" s="9">
        <f>inventory[[#This Row],[c Units]]/MAX(inventory[c Units])</f>
        <v>0.61984995994076086</v>
      </c>
      <c r="J1916" s="10">
        <f>SUMIFS(inventory[Total Cost],inventory[Rank],"&lt;="&amp;inventory[[#This Row],['#]])</f>
        <v>2608268.8999999962</v>
      </c>
      <c r="K1916" s="9">
        <f>inventory[[#This Row],[c Cost]]/MAX(inventory[c Cost])</f>
        <v>0.98525417692615092</v>
      </c>
      <c r="L1916" s="11" t="str">
        <f>IF(inventory[[#This Row],[c Units %]]&lt;=$O$7,$N$7,IF(inventory[[#This Row],[c Units %]]&lt;=$O$8,$N$8,$N$9))</f>
        <v>C</v>
      </c>
    </row>
    <row r="1917" spans="2:12" x14ac:dyDescent="0.25">
      <c r="B1917" s="1">
        <v>1911</v>
      </c>
      <c r="C1917" t="s">
        <v>1911</v>
      </c>
      <c r="D1917" s="2">
        <v>2.5</v>
      </c>
      <c r="E1917" s="15">
        <v>8</v>
      </c>
      <c r="F1917" s="14">
        <f>inventory[[#This Row],[Unit Cost]]*inventory[[#This Row],['# Units]]</f>
        <v>20</v>
      </c>
      <c r="G1917" s="8">
        <f>_xlfn.RANK.EQ(inventory[[#This Row],[Total Cost]],inventory[Total Cost],0)</f>
        <v>2687</v>
      </c>
      <c r="H1917" s="8">
        <f>SUMIFS(inventory['# Units],inventory[Rank],"&lt;="&amp;inventory[[#This Row],['#]])</f>
        <v>51116</v>
      </c>
      <c r="I1917" s="9">
        <f>inventory[[#This Row],[c Units]]/MAX(inventory[c Units])</f>
        <v>0.62050547476267937</v>
      </c>
      <c r="J1917" s="10">
        <f>SUMIFS(inventory[Total Cost],inventory[Rank],"&lt;="&amp;inventory[[#This Row],['#]])</f>
        <v>2608407.4999999967</v>
      </c>
      <c r="K1917" s="9">
        <f>inventory[[#This Row],[c Cost]]/MAX(inventory[c Cost])</f>
        <v>0.98530653204525787</v>
      </c>
      <c r="L1917" s="11" t="str">
        <f>IF(inventory[[#This Row],[c Units %]]&lt;=$O$7,$N$7,IF(inventory[[#This Row],[c Units %]]&lt;=$O$8,$N$8,$N$9))</f>
        <v>C</v>
      </c>
    </row>
    <row r="1918" spans="2:12" x14ac:dyDescent="0.25">
      <c r="B1918" s="1">
        <v>1912</v>
      </c>
      <c r="C1918" t="s">
        <v>1912</v>
      </c>
      <c r="D1918" s="2">
        <v>2.8</v>
      </c>
      <c r="E1918" s="15">
        <v>4</v>
      </c>
      <c r="F1918" s="14">
        <f>inventory[[#This Row],[Unit Cost]]*inventory[[#This Row],['# Units]]</f>
        <v>11.2</v>
      </c>
      <c r="G1918" s="8">
        <f>_xlfn.RANK.EQ(inventory[[#This Row],[Total Cost]],inventory[Total Cost],0)</f>
        <v>3225</v>
      </c>
      <c r="H1918" s="8">
        <f>SUMIFS(inventory['# Units],inventory[Rank],"&lt;="&amp;inventory[[#This Row],['#]])</f>
        <v>51116</v>
      </c>
      <c r="I1918" s="9">
        <f>inventory[[#This Row],[c Units]]/MAX(inventory[c Units])</f>
        <v>0.62050547476267937</v>
      </c>
      <c r="J1918" s="10">
        <f>SUMIFS(inventory[Total Cost],inventory[Rank],"&lt;="&amp;inventory[[#This Row],['#]])</f>
        <v>2608407.4999999967</v>
      </c>
      <c r="K1918" s="9">
        <f>inventory[[#This Row],[c Cost]]/MAX(inventory[c Cost])</f>
        <v>0.98530653204525787</v>
      </c>
      <c r="L1918" s="11" t="str">
        <f>IF(inventory[[#This Row],[c Units %]]&lt;=$O$7,$N$7,IF(inventory[[#This Row],[c Units %]]&lt;=$O$8,$N$8,$N$9))</f>
        <v>C</v>
      </c>
    </row>
    <row r="1919" spans="2:12" x14ac:dyDescent="0.25">
      <c r="B1919" s="1">
        <v>1913</v>
      </c>
      <c r="C1919" t="s">
        <v>1913</v>
      </c>
      <c r="D1919" s="2">
        <v>2.4</v>
      </c>
      <c r="E1919" s="15">
        <v>19</v>
      </c>
      <c r="F1919" s="14">
        <f>inventory[[#This Row],[Unit Cost]]*inventory[[#This Row],['# Units]]</f>
        <v>45.6</v>
      </c>
      <c r="G1919" s="8">
        <f>_xlfn.RANK.EQ(inventory[[#This Row],[Total Cost]],inventory[Total Cost],0)</f>
        <v>1924</v>
      </c>
      <c r="H1919" s="8">
        <f>SUMIFS(inventory['# Units],inventory[Rank],"&lt;="&amp;inventory[[#This Row],['#]])</f>
        <v>51116</v>
      </c>
      <c r="I1919" s="9">
        <f>inventory[[#This Row],[c Units]]/MAX(inventory[c Units])</f>
        <v>0.62050547476267937</v>
      </c>
      <c r="J1919" s="10">
        <f>SUMIFS(inventory[Total Cost],inventory[Rank],"&lt;="&amp;inventory[[#This Row],['#]])</f>
        <v>2608407.4999999967</v>
      </c>
      <c r="K1919" s="9">
        <f>inventory[[#This Row],[c Cost]]/MAX(inventory[c Cost])</f>
        <v>0.98530653204525787</v>
      </c>
      <c r="L1919" s="11" t="str">
        <f>IF(inventory[[#This Row],[c Units %]]&lt;=$O$7,$N$7,IF(inventory[[#This Row],[c Units %]]&lt;=$O$8,$N$8,$N$9))</f>
        <v>C</v>
      </c>
    </row>
    <row r="1920" spans="2:12" x14ac:dyDescent="0.25">
      <c r="B1920" s="1">
        <v>1914</v>
      </c>
      <c r="C1920" t="s">
        <v>1914</v>
      </c>
      <c r="D1920" s="2">
        <v>2.4</v>
      </c>
      <c r="E1920" s="15">
        <v>18</v>
      </c>
      <c r="F1920" s="14">
        <f>inventory[[#This Row],[Unit Cost]]*inventory[[#This Row],['# Units]]</f>
        <v>43.199999999999996</v>
      </c>
      <c r="G1920" s="8">
        <f>_xlfn.RANK.EQ(inventory[[#This Row],[Total Cost]],inventory[Total Cost],0)</f>
        <v>1979</v>
      </c>
      <c r="H1920" s="8">
        <f>SUMIFS(inventory['# Units],inventory[Rank],"&lt;="&amp;inventory[[#This Row],['#]])</f>
        <v>51268</v>
      </c>
      <c r="I1920" s="9">
        <f>inventory[[#This Row],[c Units]]/MAX(inventory[c Units])</f>
        <v>0.62235062759474613</v>
      </c>
      <c r="J1920" s="10">
        <f>SUMIFS(inventory[Total Cost],inventory[Rank],"&lt;="&amp;inventory[[#This Row],['#]])</f>
        <v>2608683.4999999967</v>
      </c>
      <c r="K1920" s="9">
        <f>inventory[[#This Row],[c Cost]]/MAX(inventory[c Cost])</f>
        <v>0.98541078899239687</v>
      </c>
      <c r="L1920" s="11" t="str">
        <f>IF(inventory[[#This Row],[c Units %]]&lt;=$O$7,$N$7,IF(inventory[[#This Row],[c Units %]]&lt;=$O$8,$N$8,$N$9))</f>
        <v>C</v>
      </c>
    </row>
    <row r="1921" spans="2:12" x14ac:dyDescent="0.25">
      <c r="B1921" s="1">
        <v>1915</v>
      </c>
      <c r="C1921" t="s">
        <v>1915</v>
      </c>
      <c r="D1921" s="2">
        <v>3</v>
      </c>
      <c r="E1921" s="15">
        <v>5</v>
      </c>
      <c r="F1921" s="14">
        <f>inventory[[#This Row],[Unit Cost]]*inventory[[#This Row],['# Units]]</f>
        <v>15</v>
      </c>
      <c r="G1921" s="8">
        <f>_xlfn.RANK.EQ(inventory[[#This Row],[Total Cost]],inventory[Total Cost],0)</f>
        <v>2972</v>
      </c>
      <c r="H1921" s="8">
        <f>SUMIFS(inventory['# Units],inventory[Rank],"&lt;="&amp;inventory[[#This Row],['#]])</f>
        <v>51268</v>
      </c>
      <c r="I1921" s="9">
        <f>inventory[[#This Row],[c Units]]/MAX(inventory[c Units])</f>
        <v>0.62235062759474613</v>
      </c>
      <c r="J1921" s="10">
        <f>SUMIFS(inventory[Total Cost],inventory[Rank],"&lt;="&amp;inventory[[#This Row],['#]])</f>
        <v>2608683.4999999967</v>
      </c>
      <c r="K1921" s="9">
        <f>inventory[[#This Row],[c Cost]]/MAX(inventory[c Cost])</f>
        <v>0.98541078899239687</v>
      </c>
      <c r="L1921" s="11" t="str">
        <f>IF(inventory[[#This Row],[c Units %]]&lt;=$O$7,$N$7,IF(inventory[[#This Row],[c Units %]]&lt;=$O$8,$N$8,$N$9))</f>
        <v>C</v>
      </c>
    </row>
    <row r="1922" spans="2:12" x14ac:dyDescent="0.25">
      <c r="B1922" s="1">
        <v>1916</v>
      </c>
      <c r="C1922" t="s">
        <v>1916</v>
      </c>
      <c r="D1922" s="2">
        <v>2.8</v>
      </c>
      <c r="E1922" s="15">
        <v>21</v>
      </c>
      <c r="F1922" s="14">
        <f>inventory[[#This Row],[Unit Cost]]*inventory[[#This Row],['# Units]]</f>
        <v>58.8</v>
      </c>
      <c r="G1922" s="8">
        <f>_xlfn.RANK.EQ(inventory[[#This Row],[Total Cost]],inventory[Total Cost],0)</f>
        <v>1703</v>
      </c>
      <c r="H1922" s="8">
        <f>SUMIFS(inventory['# Units],inventory[Rank],"&lt;="&amp;inventory[[#This Row],['#]])</f>
        <v>51268</v>
      </c>
      <c r="I1922" s="9">
        <f>inventory[[#This Row],[c Units]]/MAX(inventory[c Units])</f>
        <v>0.62235062759474613</v>
      </c>
      <c r="J1922" s="10">
        <f>SUMIFS(inventory[Total Cost],inventory[Rank],"&lt;="&amp;inventory[[#This Row],['#]])</f>
        <v>2608683.4999999967</v>
      </c>
      <c r="K1922" s="9">
        <f>inventory[[#This Row],[c Cost]]/MAX(inventory[c Cost])</f>
        <v>0.98541078899239687</v>
      </c>
      <c r="L1922" s="11" t="str">
        <f>IF(inventory[[#This Row],[c Units %]]&lt;=$O$7,$N$7,IF(inventory[[#This Row],[c Units %]]&lt;=$O$8,$N$8,$N$9))</f>
        <v>C</v>
      </c>
    </row>
    <row r="1923" spans="2:12" x14ac:dyDescent="0.25">
      <c r="B1923" s="1">
        <v>1917</v>
      </c>
      <c r="C1923" t="s">
        <v>1917</v>
      </c>
      <c r="D1923" s="2">
        <v>3</v>
      </c>
      <c r="E1923" s="15">
        <v>14</v>
      </c>
      <c r="F1923" s="14">
        <f>inventory[[#This Row],[Unit Cost]]*inventory[[#This Row],['# Units]]</f>
        <v>42</v>
      </c>
      <c r="G1923" s="8">
        <f>_xlfn.RANK.EQ(inventory[[#This Row],[Total Cost]],inventory[Total Cost],0)</f>
        <v>1994</v>
      </c>
      <c r="H1923" s="8">
        <f>SUMIFS(inventory['# Units],inventory[Rank],"&lt;="&amp;inventory[[#This Row],['#]])</f>
        <v>51268</v>
      </c>
      <c r="I1923" s="9">
        <f>inventory[[#This Row],[c Units]]/MAX(inventory[c Units])</f>
        <v>0.62235062759474613</v>
      </c>
      <c r="J1923" s="10">
        <f>SUMIFS(inventory[Total Cost],inventory[Rank],"&lt;="&amp;inventory[[#This Row],['#]])</f>
        <v>2608683.4999999967</v>
      </c>
      <c r="K1923" s="9">
        <f>inventory[[#This Row],[c Cost]]/MAX(inventory[c Cost])</f>
        <v>0.98541078899239687</v>
      </c>
      <c r="L1923" s="11" t="str">
        <f>IF(inventory[[#This Row],[c Units %]]&lt;=$O$7,$N$7,IF(inventory[[#This Row],[c Units %]]&lt;=$O$8,$N$8,$N$9))</f>
        <v>C</v>
      </c>
    </row>
    <row r="1924" spans="2:12" x14ac:dyDescent="0.25">
      <c r="B1924" s="1">
        <v>1918</v>
      </c>
      <c r="C1924" t="s">
        <v>1918</v>
      </c>
      <c r="D1924" s="2">
        <v>3</v>
      </c>
      <c r="E1924" s="15">
        <v>17</v>
      </c>
      <c r="F1924" s="14">
        <f>inventory[[#This Row],[Unit Cost]]*inventory[[#This Row],['# Units]]</f>
        <v>51</v>
      </c>
      <c r="G1924" s="8">
        <f>_xlfn.RANK.EQ(inventory[[#This Row],[Total Cost]],inventory[Total Cost],0)</f>
        <v>1828</v>
      </c>
      <c r="H1924" s="8">
        <f>SUMIFS(inventory['# Units],inventory[Rank],"&lt;="&amp;inventory[[#This Row],['#]])</f>
        <v>51268</v>
      </c>
      <c r="I1924" s="9">
        <f>inventory[[#This Row],[c Units]]/MAX(inventory[c Units])</f>
        <v>0.62235062759474613</v>
      </c>
      <c r="J1924" s="10">
        <f>SUMIFS(inventory[Total Cost],inventory[Rank],"&lt;="&amp;inventory[[#This Row],['#]])</f>
        <v>2608683.4999999967</v>
      </c>
      <c r="K1924" s="9">
        <f>inventory[[#This Row],[c Cost]]/MAX(inventory[c Cost])</f>
        <v>0.98541078899239687</v>
      </c>
      <c r="L1924" s="11" t="str">
        <f>IF(inventory[[#This Row],[c Units %]]&lt;=$O$7,$N$7,IF(inventory[[#This Row],[c Units %]]&lt;=$O$8,$N$8,$N$9))</f>
        <v>C</v>
      </c>
    </row>
    <row r="1925" spans="2:12" x14ac:dyDescent="0.25">
      <c r="B1925" s="1">
        <v>1919</v>
      </c>
      <c r="C1925" t="s">
        <v>1919</v>
      </c>
      <c r="D1925" s="2">
        <v>2.5</v>
      </c>
      <c r="E1925" s="15">
        <v>9</v>
      </c>
      <c r="F1925" s="14">
        <f>inventory[[#This Row],[Unit Cost]]*inventory[[#This Row],['# Units]]</f>
        <v>22.5</v>
      </c>
      <c r="G1925" s="8">
        <f>_xlfn.RANK.EQ(inventory[[#This Row],[Total Cost]],inventory[Total Cost],0)</f>
        <v>2562</v>
      </c>
      <c r="H1925" s="8">
        <f>SUMIFS(inventory['# Units],inventory[Rank],"&lt;="&amp;inventory[[#This Row],['#]])</f>
        <v>51268</v>
      </c>
      <c r="I1925" s="9">
        <f>inventory[[#This Row],[c Units]]/MAX(inventory[c Units])</f>
        <v>0.62235062759474613</v>
      </c>
      <c r="J1925" s="10">
        <f>SUMIFS(inventory[Total Cost],inventory[Rank],"&lt;="&amp;inventory[[#This Row],['#]])</f>
        <v>2608683.4999999967</v>
      </c>
      <c r="K1925" s="9">
        <f>inventory[[#This Row],[c Cost]]/MAX(inventory[c Cost])</f>
        <v>0.98541078899239687</v>
      </c>
      <c r="L1925" s="11" t="str">
        <f>IF(inventory[[#This Row],[c Units %]]&lt;=$O$7,$N$7,IF(inventory[[#This Row],[c Units %]]&lt;=$O$8,$N$8,$N$9))</f>
        <v>C</v>
      </c>
    </row>
    <row r="1926" spans="2:12" x14ac:dyDescent="0.25">
      <c r="B1926" s="1">
        <v>1920</v>
      </c>
      <c r="C1926" t="s">
        <v>1920</v>
      </c>
      <c r="D1926" s="2">
        <v>1</v>
      </c>
      <c r="E1926" s="15">
        <v>26</v>
      </c>
      <c r="F1926" s="14">
        <f>inventory[[#This Row],[Unit Cost]]*inventory[[#This Row],['# Units]]</f>
        <v>26</v>
      </c>
      <c r="G1926" s="8">
        <f>_xlfn.RANK.EQ(inventory[[#This Row],[Total Cost]],inventory[Total Cost],0)</f>
        <v>2422</v>
      </c>
      <c r="H1926" s="8">
        <f>SUMIFS(inventory['# Units],inventory[Rank],"&lt;="&amp;inventory[[#This Row],['#]])</f>
        <v>51285</v>
      </c>
      <c r="I1926" s="9">
        <f>inventory[[#This Row],[c Units]]/MAX(inventory[c Units])</f>
        <v>0.62255699337201675</v>
      </c>
      <c r="J1926" s="10">
        <f>SUMIFS(inventory[Total Cost],inventory[Rank],"&lt;="&amp;inventory[[#This Row],['#]])</f>
        <v>2608729.3999999966</v>
      </c>
      <c r="K1926" s="9">
        <f>inventory[[#This Row],[c Cost]]/MAX(inventory[c Cost])</f>
        <v>0.98542812737599716</v>
      </c>
      <c r="L1926" s="11" t="str">
        <f>IF(inventory[[#This Row],[c Units %]]&lt;=$O$7,$N$7,IF(inventory[[#This Row],[c Units %]]&lt;=$O$8,$N$8,$N$9))</f>
        <v>C</v>
      </c>
    </row>
    <row r="1927" spans="2:12" x14ac:dyDescent="0.25">
      <c r="B1927" s="1">
        <v>1921</v>
      </c>
      <c r="C1927" t="s">
        <v>1921</v>
      </c>
      <c r="D1927" s="2">
        <v>2.6</v>
      </c>
      <c r="E1927" s="15">
        <v>18</v>
      </c>
      <c r="F1927" s="14">
        <f>inventory[[#This Row],[Unit Cost]]*inventory[[#This Row],['# Units]]</f>
        <v>46.800000000000004</v>
      </c>
      <c r="G1927" s="8">
        <f>_xlfn.RANK.EQ(inventory[[#This Row],[Total Cost]],inventory[Total Cost],0)</f>
        <v>1898</v>
      </c>
      <c r="H1927" s="8">
        <f>SUMIFS(inventory['# Units],inventory[Rank],"&lt;="&amp;inventory[[#This Row],['#]])</f>
        <v>51330</v>
      </c>
      <c r="I1927" s="9">
        <f>inventory[[#This Row],[c Units]]/MAX(inventory[c Units])</f>
        <v>0.62310325572361558</v>
      </c>
      <c r="J1927" s="10">
        <f>SUMIFS(inventory[Total Cost],inventory[Rank],"&lt;="&amp;inventory[[#This Row],['#]])</f>
        <v>2608867.0999999964</v>
      </c>
      <c r="K1927" s="9">
        <f>inventory[[#This Row],[c Cost]]/MAX(inventory[c Cost])</f>
        <v>0.98548014252679794</v>
      </c>
      <c r="L1927" s="11" t="str">
        <f>IF(inventory[[#This Row],[c Units %]]&lt;=$O$7,$N$7,IF(inventory[[#This Row],[c Units %]]&lt;=$O$8,$N$8,$N$9))</f>
        <v>C</v>
      </c>
    </row>
    <row r="1928" spans="2:12" x14ac:dyDescent="0.25">
      <c r="B1928" s="1">
        <v>1922</v>
      </c>
      <c r="C1928" t="s">
        <v>1922</v>
      </c>
      <c r="D1928" s="2">
        <v>2.7</v>
      </c>
      <c r="E1928" s="15">
        <v>15</v>
      </c>
      <c r="F1928" s="14">
        <f>inventory[[#This Row],[Unit Cost]]*inventory[[#This Row],['# Units]]</f>
        <v>40.5</v>
      </c>
      <c r="G1928" s="8">
        <f>_xlfn.RANK.EQ(inventory[[#This Row],[Total Cost]],inventory[Total Cost],0)</f>
        <v>2037</v>
      </c>
      <c r="H1928" s="8">
        <f>SUMIFS(inventory['# Units],inventory[Rank],"&lt;="&amp;inventory[[#This Row],['#]])</f>
        <v>51330</v>
      </c>
      <c r="I1928" s="9">
        <f>inventory[[#This Row],[c Units]]/MAX(inventory[c Units])</f>
        <v>0.62310325572361558</v>
      </c>
      <c r="J1928" s="10">
        <f>SUMIFS(inventory[Total Cost],inventory[Rank],"&lt;="&amp;inventory[[#This Row],['#]])</f>
        <v>2608867.0999999964</v>
      </c>
      <c r="K1928" s="9">
        <f>inventory[[#This Row],[c Cost]]/MAX(inventory[c Cost])</f>
        <v>0.98548014252679794</v>
      </c>
      <c r="L1928" s="11" t="str">
        <f>IF(inventory[[#This Row],[c Units %]]&lt;=$O$7,$N$7,IF(inventory[[#This Row],[c Units %]]&lt;=$O$8,$N$8,$N$9))</f>
        <v>C</v>
      </c>
    </row>
    <row r="1929" spans="2:12" x14ac:dyDescent="0.25">
      <c r="B1929" s="1">
        <v>1923</v>
      </c>
      <c r="C1929" t="s">
        <v>1923</v>
      </c>
      <c r="D1929" s="2">
        <v>3.1</v>
      </c>
      <c r="E1929" s="15">
        <v>18</v>
      </c>
      <c r="F1929" s="14">
        <f>inventory[[#This Row],[Unit Cost]]*inventory[[#This Row],['# Units]]</f>
        <v>55.800000000000004</v>
      </c>
      <c r="G1929" s="8">
        <f>_xlfn.RANK.EQ(inventory[[#This Row],[Total Cost]],inventory[Total Cost],0)</f>
        <v>1750</v>
      </c>
      <c r="H1929" s="8">
        <f>SUMIFS(inventory['# Units],inventory[Rank],"&lt;="&amp;inventory[[#This Row],['#]])</f>
        <v>51330</v>
      </c>
      <c r="I1929" s="9">
        <f>inventory[[#This Row],[c Units]]/MAX(inventory[c Units])</f>
        <v>0.62310325572361558</v>
      </c>
      <c r="J1929" s="10">
        <f>SUMIFS(inventory[Total Cost],inventory[Rank],"&lt;="&amp;inventory[[#This Row],['#]])</f>
        <v>2608867.0999999964</v>
      </c>
      <c r="K1929" s="9">
        <f>inventory[[#This Row],[c Cost]]/MAX(inventory[c Cost])</f>
        <v>0.98548014252679794</v>
      </c>
      <c r="L1929" s="11" t="str">
        <f>IF(inventory[[#This Row],[c Units %]]&lt;=$O$7,$N$7,IF(inventory[[#This Row],[c Units %]]&lt;=$O$8,$N$8,$N$9))</f>
        <v>C</v>
      </c>
    </row>
    <row r="1930" spans="2:12" x14ac:dyDescent="0.25">
      <c r="B1930" s="1">
        <v>1924</v>
      </c>
      <c r="C1930" t="s">
        <v>1924</v>
      </c>
      <c r="D1930" s="2">
        <v>2.8</v>
      </c>
      <c r="E1930" s="15">
        <v>26</v>
      </c>
      <c r="F1930" s="14">
        <f>inventory[[#This Row],[Unit Cost]]*inventory[[#This Row],['# Units]]</f>
        <v>72.8</v>
      </c>
      <c r="G1930" s="8">
        <f>_xlfn.RANK.EQ(inventory[[#This Row],[Total Cost]],inventory[Total Cost],0)</f>
        <v>1545</v>
      </c>
      <c r="H1930" s="8">
        <f>SUMIFS(inventory['# Units],inventory[Rank],"&lt;="&amp;inventory[[#This Row],['#]])</f>
        <v>51501</v>
      </c>
      <c r="I1930" s="9">
        <f>inventory[[#This Row],[c Units]]/MAX(inventory[c Units])</f>
        <v>0.62517905265969065</v>
      </c>
      <c r="J1930" s="10">
        <f>SUMIFS(inventory[Total Cost],inventory[Rank],"&lt;="&amp;inventory[[#This Row],['#]])</f>
        <v>2609095.0999999968</v>
      </c>
      <c r="K1930" s="9">
        <f>inventory[[#This Row],[c Cost]]/MAX(inventory[c Cost])</f>
        <v>0.98556626783095647</v>
      </c>
      <c r="L1930" s="11" t="str">
        <f>IF(inventory[[#This Row],[c Units %]]&lt;=$O$7,$N$7,IF(inventory[[#This Row],[c Units %]]&lt;=$O$8,$N$8,$N$9))</f>
        <v>C</v>
      </c>
    </row>
    <row r="1931" spans="2:12" x14ac:dyDescent="0.25">
      <c r="B1931" s="1">
        <v>1925</v>
      </c>
      <c r="C1931" t="s">
        <v>1925</v>
      </c>
      <c r="D1931" s="2">
        <v>2.6</v>
      </c>
      <c r="E1931" s="15">
        <v>9</v>
      </c>
      <c r="F1931" s="14">
        <f>inventory[[#This Row],[Unit Cost]]*inventory[[#This Row],['# Units]]</f>
        <v>23.400000000000002</v>
      </c>
      <c r="G1931" s="8">
        <f>_xlfn.RANK.EQ(inventory[[#This Row],[Total Cost]],inventory[Total Cost],0)</f>
        <v>2533</v>
      </c>
      <c r="H1931" s="8">
        <f>SUMIFS(inventory['# Units],inventory[Rank],"&lt;="&amp;inventory[[#This Row],['#]])</f>
        <v>51501</v>
      </c>
      <c r="I1931" s="9">
        <f>inventory[[#This Row],[c Units]]/MAX(inventory[c Units])</f>
        <v>0.62517905265969065</v>
      </c>
      <c r="J1931" s="10">
        <f>SUMIFS(inventory[Total Cost],inventory[Rank],"&lt;="&amp;inventory[[#This Row],['#]])</f>
        <v>2609095.0999999968</v>
      </c>
      <c r="K1931" s="9">
        <f>inventory[[#This Row],[c Cost]]/MAX(inventory[c Cost])</f>
        <v>0.98556626783095647</v>
      </c>
      <c r="L1931" s="11" t="str">
        <f>IF(inventory[[#This Row],[c Units %]]&lt;=$O$7,$N$7,IF(inventory[[#This Row],[c Units %]]&lt;=$O$8,$N$8,$N$9))</f>
        <v>C</v>
      </c>
    </row>
    <row r="1932" spans="2:12" x14ac:dyDescent="0.25">
      <c r="B1932" s="1">
        <v>1926</v>
      </c>
      <c r="C1932" t="s">
        <v>1926</v>
      </c>
      <c r="D1932" s="2">
        <v>2.1</v>
      </c>
      <c r="E1932" s="15">
        <v>6</v>
      </c>
      <c r="F1932" s="14">
        <f>inventory[[#This Row],[Unit Cost]]*inventory[[#This Row],['# Units]]</f>
        <v>12.600000000000001</v>
      </c>
      <c r="G1932" s="8">
        <f>_xlfn.RANK.EQ(inventory[[#This Row],[Total Cost]],inventory[Total Cost],0)</f>
        <v>3110</v>
      </c>
      <c r="H1932" s="8">
        <f>SUMIFS(inventory['# Units],inventory[Rank],"&lt;="&amp;inventory[[#This Row],['#]])</f>
        <v>51501</v>
      </c>
      <c r="I1932" s="9">
        <f>inventory[[#This Row],[c Units]]/MAX(inventory[c Units])</f>
        <v>0.62517905265969065</v>
      </c>
      <c r="J1932" s="10">
        <f>SUMIFS(inventory[Total Cost],inventory[Rank],"&lt;="&amp;inventory[[#This Row],['#]])</f>
        <v>2609095.0999999968</v>
      </c>
      <c r="K1932" s="9">
        <f>inventory[[#This Row],[c Cost]]/MAX(inventory[c Cost])</f>
        <v>0.98556626783095647</v>
      </c>
      <c r="L1932" s="11" t="str">
        <f>IF(inventory[[#This Row],[c Units %]]&lt;=$O$7,$N$7,IF(inventory[[#This Row],[c Units %]]&lt;=$O$8,$N$8,$N$9))</f>
        <v>C</v>
      </c>
    </row>
    <row r="1933" spans="2:12" x14ac:dyDescent="0.25">
      <c r="B1933" s="1">
        <v>1927</v>
      </c>
      <c r="C1933" t="s">
        <v>1927</v>
      </c>
      <c r="D1933" s="2">
        <v>3</v>
      </c>
      <c r="E1933" s="15">
        <v>21</v>
      </c>
      <c r="F1933" s="14">
        <f>inventory[[#This Row],[Unit Cost]]*inventory[[#This Row],['# Units]]</f>
        <v>63</v>
      </c>
      <c r="G1933" s="8">
        <f>_xlfn.RANK.EQ(inventory[[#This Row],[Total Cost]],inventory[Total Cost],0)</f>
        <v>1641</v>
      </c>
      <c r="H1933" s="8">
        <f>SUMIFS(inventory['# Units],inventory[Rank],"&lt;="&amp;inventory[[#This Row],['#]])</f>
        <v>51501</v>
      </c>
      <c r="I1933" s="9">
        <f>inventory[[#This Row],[c Units]]/MAX(inventory[c Units])</f>
        <v>0.62517905265969065</v>
      </c>
      <c r="J1933" s="10">
        <f>SUMIFS(inventory[Total Cost],inventory[Rank],"&lt;="&amp;inventory[[#This Row],['#]])</f>
        <v>2609095.0999999968</v>
      </c>
      <c r="K1933" s="9">
        <f>inventory[[#This Row],[c Cost]]/MAX(inventory[c Cost])</f>
        <v>0.98556626783095647</v>
      </c>
      <c r="L1933" s="11" t="str">
        <f>IF(inventory[[#This Row],[c Units %]]&lt;=$O$7,$N$7,IF(inventory[[#This Row],[c Units %]]&lt;=$O$8,$N$8,$N$9))</f>
        <v>C</v>
      </c>
    </row>
    <row r="1934" spans="2:12" x14ac:dyDescent="0.25">
      <c r="B1934" s="1">
        <v>1928</v>
      </c>
      <c r="C1934" t="s">
        <v>1928</v>
      </c>
      <c r="D1934" s="2">
        <v>2.6</v>
      </c>
      <c r="E1934" s="15">
        <v>24</v>
      </c>
      <c r="F1934" s="14">
        <f>inventory[[#This Row],[Unit Cost]]*inventory[[#This Row],['# Units]]</f>
        <v>62.400000000000006</v>
      </c>
      <c r="G1934" s="8">
        <f>_xlfn.RANK.EQ(inventory[[#This Row],[Total Cost]],inventory[Total Cost],0)</f>
        <v>1653</v>
      </c>
      <c r="H1934" s="8">
        <f>SUMIFS(inventory['# Units],inventory[Rank],"&lt;="&amp;inventory[[#This Row],['#]])</f>
        <v>51501</v>
      </c>
      <c r="I1934" s="9">
        <f>inventory[[#This Row],[c Units]]/MAX(inventory[c Units])</f>
        <v>0.62517905265969065</v>
      </c>
      <c r="J1934" s="10">
        <f>SUMIFS(inventory[Total Cost],inventory[Rank],"&lt;="&amp;inventory[[#This Row],['#]])</f>
        <v>2609095.0999999968</v>
      </c>
      <c r="K1934" s="9">
        <f>inventory[[#This Row],[c Cost]]/MAX(inventory[c Cost])</f>
        <v>0.98556626783095647</v>
      </c>
      <c r="L1934" s="11" t="str">
        <f>IF(inventory[[#This Row],[c Units %]]&lt;=$O$7,$N$7,IF(inventory[[#This Row],[c Units %]]&lt;=$O$8,$N$8,$N$9))</f>
        <v>C</v>
      </c>
    </row>
    <row r="1935" spans="2:12" x14ac:dyDescent="0.25">
      <c r="B1935" s="1">
        <v>1929</v>
      </c>
      <c r="C1935" t="s">
        <v>1929</v>
      </c>
      <c r="D1935" s="2">
        <v>0.8</v>
      </c>
      <c r="E1935" s="15">
        <v>21</v>
      </c>
      <c r="F1935" s="14">
        <f>inventory[[#This Row],[Unit Cost]]*inventory[[#This Row],['# Units]]</f>
        <v>16.8</v>
      </c>
      <c r="G1935" s="8">
        <f>_xlfn.RANK.EQ(inventory[[#This Row],[Total Cost]],inventory[Total Cost],0)</f>
        <v>2858</v>
      </c>
      <c r="H1935" s="8">
        <f>SUMIFS(inventory['# Units],inventory[Rank],"&lt;="&amp;inventory[[#This Row],['#]])</f>
        <v>51525</v>
      </c>
      <c r="I1935" s="9">
        <f>inventory[[#This Row],[c Units]]/MAX(inventory[c Units])</f>
        <v>0.62547039258054338</v>
      </c>
      <c r="J1935" s="10">
        <f>SUMIFS(inventory[Total Cost],inventory[Rank],"&lt;="&amp;inventory[[#This Row],['#]])</f>
        <v>2609140.6999999969</v>
      </c>
      <c r="K1935" s="9">
        <f>inventory[[#This Row],[c Cost]]/MAX(inventory[c Cost])</f>
        <v>0.98558349289178815</v>
      </c>
      <c r="L1935" s="11" t="str">
        <f>IF(inventory[[#This Row],[c Units %]]&lt;=$O$7,$N$7,IF(inventory[[#This Row],[c Units %]]&lt;=$O$8,$N$8,$N$9))</f>
        <v>C</v>
      </c>
    </row>
    <row r="1936" spans="2:12" x14ac:dyDescent="0.25">
      <c r="B1936" s="1">
        <v>1930</v>
      </c>
      <c r="C1936" t="s">
        <v>1930</v>
      </c>
      <c r="D1936" s="2">
        <v>3</v>
      </c>
      <c r="E1936" s="15">
        <v>27</v>
      </c>
      <c r="F1936" s="14">
        <f>inventory[[#This Row],[Unit Cost]]*inventory[[#This Row],['# Units]]</f>
        <v>81</v>
      </c>
      <c r="G1936" s="8">
        <f>_xlfn.RANK.EQ(inventory[[#This Row],[Total Cost]],inventory[Total Cost],0)</f>
        <v>1484</v>
      </c>
      <c r="H1936" s="8">
        <f>SUMIFS(inventory['# Units],inventory[Rank],"&lt;="&amp;inventory[[#This Row],['#]])</f>
        <v>51606</v>
      </c>
      <c r="I1936" s="9">
        <f>inventory[[#This Row],[c Units]]/MAX(inventory[c Units])</f>
        <v>0.62645366481342102</v>
      </c>
      <c r="J1936" s="10">
        <f>SUMIFS(inventory[Total Cost],inventory[Rank],"&lt;="&amp;inventory[[#This Row],['#]])</f>
        <v>2609368.1999999969</v>
      </c>
      <c r="K1936" s="9">
        <f>inventory[[#This Row],[c Cost]]/MAX(inventory[c Cost])</f>
        <v>0.98566942932466539</v>
      </c>
      <c r="L1936" s="11" t="str">
        <f>IF(inventory[[#This Row],[c Units %]]&lt;=$O$7,$N$7,IF(inventory[[#This Row],[c Units %]]&lt;=$O$8,$N$8,$N$9))</f>
        <v>C</v>
      </c>
    </row>
    <row r="1937" spans="2:12" x14ac:dyDescent="0.25">
      <c r="B1937" s="1">
        <v>1931</v>
      </c>
      <c r="C1937" t="s">
        <v>1931</v>
      </c>
      <c r="D1937" s="2">
        <v>1.7</v>
      </c>
      <c r="E1937" s="15">
        <v>46</v>
      </c>
      <c r="F1937" s="14">
        <f>inventory[[#This Row],[Unit Cost]]*inventory[[#This Row],['# Units]]</f>
        <v>78.2</v>
      </c>
      <c r="G1937" s="8">
        <f>_xlfn.RANK.EQ(inventory[[#This Row],[Total Cost]],inventory[Total Cost],0)</f>
        <v>1497</v>
      </c>
      <c r="H1937" s="8">
        <f>SUMIFS(inventory['# Units],inventory[Rank],"&lt;="&amp;inventory[[#This Row],['#]])</f>
        <v>51606</v>
      </c>
      <c r="I1937" s="9">
        <f>inventory[[#This Row],[c Units]]/MAX(inventory[c Units])</f>
        <v>0.62645366481342102</v>
      </c>
      <c r="J1937" s="10">
        <f>SUMIFS(inventory[Total Cost],inventory[Rank],"&lt;="&amp;inventory[[#This Row],['#]])</f>
        <v>2609368.1999999969</v>
      </c>
      <c r="K1937" s="9">
        <f>inventory[[#This Row],[c Cost]]/MAX(inventory[c Cost])</f>
        <v>0.98566942932466539</v>
      </c>
      <c r="L1937" s="11" t="str">
        <f>IF(inventory[[#This Row],[c Units %]]&lt;=$O$7,$N$7,IF(inventory[[#This Row],[c Units %]]&lt;=$O$8,$N$8,$N$9))</f>
        <v>C</v>
      </c>
    </row>
    <row r="1938" spans="2:12" x14ac:dyDescent="0.25">
      <c r="B1938" s="1">
        <v>1932</v>
      </c>
      <c r="C1938" t="s">
        <v>1932</v>
      </c>
      <c r="D1938" s="2">
        <v>2.8</v>
      </c>
      <c r="E1938" s="15">
        <v>12</v>
      </c>
      <c r="F1938" s="14">
        <f>inventory[[#This Row],[Unit Cost]]*inventory[[#This Row],['# Units]]</f>
        <v>33.599999999999994</v>
      </c>
      <c r="G1938" s="8">
        <f>_xlfn.RANK.EQ(inventory[[#This Row],[Total Cost]],inventory[Total Cost],0)</f>
        <v>2198</v>
      </c>
      <c r="H1938" s="8">
        <f>SUMIFS(inventory['# Units],inventory[Rank],"&lt;="&amp;inventory[[#This Row],['#]])</f>
        <v>51606</v>
      </c>
      <c r="I1938" s="9">
        <f>inventory[[#This Row],[c Units]]/MAX(inventory[c Units])</f>
        <v>0.62645366481342102</v>
      </c>
      <c r="J1938" s="10">
        <f>SUMIFS(inventory[Total Cost],inventory[Rank],"&lt;="&amp;inventory[[#This Row],['#]])</f>
        <v>2609368.1999999969</v>
      </c>
      <c r="K1938" s="9">
        <f>inventory[[#This Row],[c Cost]]/MAX(inventory[c Cost])</f>
        <v>0.98566942932466539</v>
      </c>
      <c r="L1938" s="11" t="str">
        <f>IF(inventory[[#This Row],[c Units %]]&lt;=$O$7,$N$7,IF(inventory[[#This Row],[c Units %]]&lt;=$O$8,$N$8,$N$9))</f>
        <v>C</v>
      </c>
    </row>
    <row r="1939" spans="2:12" x14ac:dyDescent="0.25">
      <c r="B1939" s="1">
        <v>1933</v>
      </c>
      <c r="C1939" t="s">
        <v>1933</v>
      </c>
      <c r="D1939" s="2">
        <v>3</v>
      </c>
      <c r="E1939" s="15">
        <v>56</v>
      </c>
      <c r="F1939" s="14">
        <f>inventory[[#This Row],[Unit Cost]]*inventory[[#This Row],['# Units]]</f>
        <v>168</v>
      </c>
      <c r="G1939" s="8">
        <f>_xlfn.RANK.EQ(inventory[[#This Row],[Total Cost]],inventory[Total Cost],0)</f>
        <v>1095</v>
      </c>
      <c r="H1939" s="8">
        <f>SUMIFS(inventory['# Units],inventory[Rank],"&lt;="&amp;inventory[[#This Row],['#]])</f>
        <v>51606</v>
      </c>
      <c r="I1939" s="9">
        <f>inventory[[#This Row],[c Units]]/MAX(inventory[c Units])</f>
        <v>0.62645366481342102</v>
      </c>
      <c r="J1939" s="10">
        <f>SUMIFS(inventory[Total Cost],inventory[Rank],"&lt;="&amp;inventory[[#This Row],['#]])</f>
        <v>2609368.1999999969</v>
      </c>
      <c r="K1939" s="9">
        <f>inventory[[#This Row],[c Cost]]/MAX(inventory[c Cost])</f>
        <v>0.98566942932466539</v>
      </c>
      <c r="L1939" s="11" t="str">
        <f>IF(inventory[[#This Row],[c Units %]]&lt;=$O$7,$N$7,IF(inventory[[#This Row],[c Units %]]&lt;=$O$8,$N$8,$N$9))</f>
        <v>C</v>
      </c>
    </row>
    <row r="1940" spans="2:12" x14ac:dyDescent="0.25">
      <c r="B1940" s="1">
        <v>1934</v>
      </c>
      <c r="C1940" t="s">
        <v>1934</v>
      </c>
      <c r="D1940" s="2">
        <v>2.9</v>
      </c>
      <c r="E1940" s="15">
        <v>4</v>
      </c>
      <c r="F1940" s="14">
        <f>inventory[[#This Row],[Unit Cost]]*inventory[[#This Row],['# Units]]</f>
        <v>11.6</v>
      </c>
      <c r="G1940" s="8">
        <f>_xlfn.RANK.EQ(inventory[[#This Row],[Total Cost]],inventory[Total Cost],0)</f>
        <v>3202</v>
      </c>
      <c r="H1940" s="8">
        <f>SUMIFS(inventory['# Units],inventory[Rank],"&lt;="&amp;inventory[[#This Row],['#]])</f>
        <v>51606</v>
      </c>
      <c r="I1940" s="9">
        <f>inventory[[#This Row],[c Units]]/MAX(inventory[c Units])</f>
        <v>0.62645366481342102</v>
      </c>
      <c r="J1940" s="10">
        <f>SUMIFS(inventory[Total Cost],inventory[Rank],"&lt;="&amp;inventory[[#This Row],['#]])</f>
        <v>2609368.1999999969</v>
      </c>
      <c r="K1940" s="9">
        <f>inventory[[#This Row],[c Cost]]/MAX(inventory[c Cost])</f>
        <v>0.98566942932466539</v>
      </c>
      <c r="L1940" s="11" t="str">
        <f>IF(inventory[[#This Row],[c Units %]]&lt;=$O$7,$N$7,IF(inventory[[#This Row],[c Units %]]&lt;=$O$8,$N$8,$N$9))</f>
        <v>C</v>
      </c>
    </row>
    <row r="1941" spans="2:12" x14ac:dyDescent="0.25">
      <c r="B1941" s="1">
        <v>1935</v>
      </c>
      <c r="C1941" t="s">
        <v>1935</v>
      </c>
      <c r="D1941" s="2">
        <v>3</v>
      </c>
      <c r="E1941" s="15">
        <v>15</v>
      </c>
      <c r="F1941" s="14">
        <f>inventory[[#This Row],[Unit Cost]]*inventory[[#This Row],['# Units]]</f>
        <v>45</v>
      </c>
      <c r="G1941" s="8">
        <f>_xlfn.RANK.EQ(inventory[[#This Row],[Total Cost]],inventory[Total Cost],0)</f>
        <v>1935</v>
      </c>
      <c r="H1941" s="8">
        <f>SUMIFS(inventory['# Units],inventory[Rank],"&lt;="&amp;inventory[[#This Row],['#]])</f>
        <v>51758</v>
      </c>
      <c r="I1941" s="9">
        <f>inventory[[#This Row],[c Units]]/MAX(inventory[c Units])</f>
        <v>0.62829881764548789</v>
      </c>
      <c r="J1941" s="10">
        <f>SUMIFS(inventory[Total Cost],inventory[Rank],"&lt;="&amp;inventory[[#This Row],['#]])</f>
        <v>2609728.1999999969</v>
      </c>
      <c r="K1941" s="9">
        <f>inventory[[#This Row],[c Cost]]/MAX(inventory[c Cost])</f>
        <v>0.98580541664702059</v>
      </c>
      <c r="L1941" s="11" t="str">
        <f>IF(inventory[[#This Row],[c Units %]]&lt;=$O$7,$N$7,IF(inventory[[#This Row],[c Units %]]&lt;=$O$8,$N$8,$N$9))</f>
        <v>C</v>
      </c>
    </row>
    <row r="1942" spans="2:12" x14ac:dyDescent="0.25">
      <c r="B1942" s="1">
        <v>1936</v>
      </c>
      <c r="C1942" t="s">
        <v>1936</v>
      </c>
      <c r="D1942" s="2">
        <v>3</v>
      </c>
      <c r="E1942" s="15">
        <v>31</v>
      </c>
      <c r="F1942" s="14">
        <f>inventory[[#This Row],[Unit Cost]]*inventory[[#This Row],['# Units]]</f>
        <v>93</v>
      </c>
      <c r="G1942" s="8">
        <f>_xlfn.RANK.EQ(inventory[[#This Row],[Total Cost]],inventory[Total Cost],0)</f>
        <v>1390</v>
      </c>
      <c r="H1942" s="8">
        <f>SUMIFS(inventory['# Units],inventory[Rank],"&lt;="&amp;inventory[[#This Row],['#]])</f>
        <v>51758</v>
      </c>
      <c r="I1942" s="9">
        <f>inventory[[#This Row],[c Units]]/MAX(inventory[c Units])</f>
        <v>0.62829881764548789</v>
      </c>
      <c r="J1942" s="10">
        <f>SUMIFS(inventory[Total Cost],inventory[Rank],"&lt;="&amp;inventory[[#This Row],['#]])</f>
        <v>2609728.1999999969</v>
      </c>
      <c r="K1942" s="9">
        <f>inventory[[#This Row],[c Cost]]/MAX(inventory[c Cost])</f>
        <v>0.98580541664702059</v>
      </c>
      <c r="L1942" s="11" t="str">
        <f>IF(inventory[[#This Row],[c Units %]]&lt;=$O$7,$N$7,IF(inventory[[#This Row],[c Units %]]&lt;=$O$8,$N$8,$N$9))</f>
        <v>C</v>
      </c>
    </row>
    <row r="1943" spans="2:12" x14ac:dyDescent="0.25">
      <c r="B1943" s="1">
        <v>1937</v>
      </c>
      <c r="C1943" t="s">
        <v>1937</v>
      </c>
      <c r="D1943" s="2">
        <v>3.1</v>
      </c>
      <c r="E1943" s="15">
        <v>39</v>
      </c>
      <c r="F1943" s="14">
        <f>inventory[[#This Row],[Unit Cost]]*inventory[[#This Row],['# Units]]</f>
        <v>120.9</v>
      </c>
      <c r="G1943" s="8">
        <f>_xlfn.RANK.EQ(inventory[[#This Row],[Total Cost]],inventory[Total Cost],0)</f>
        <v>1245</v>
      </c>
      <c r="H1943" s="8">
        <f>SUMIFS(inventory['# Units],inventory[Rank],"&lt;="&amp;inventory[[#This Row],['#]])</f>
        <v>51758</v>
      </c>
      <c r="I1943" s="9">
        <f>inventory[[#This Row],[c Units]]/MAX(inventory[c Units])</f>
        <v>0.62829881764548789</v>
      </c>
      <c r="J1943" s="10">
        <f>SUMIFS(inventory[Total Cost],inventory[Rank],"&lt;="&amp;inventory[[#This Row],['#]])</f>
        <v>2609728.1999999969</v>
      </c>
      <c r="K1943" s="9">
        <f>inventory[[#This Row],[c Cost]]/MAX(inventory[c Cost])</f>
        <v>0.98580541664702059</v>
      </c>
      <c r="L1943" s="11" t="str">
        <f>IF(inventory[[#This Row],[c Units %]]&lt;=$O$7,$N$7,IF(inventory[[#This Row],[c Units %]]&lt;=$O$8,$N$8,$N$9))</f>
        <v>C</v>
      </c>
    </row>
    <row r="1944" spans="2:12" x14ac:dyDescent="0.25">
      <c r="B1944" s="1">
        <v>1938</v>
      </c>
      <c r="C1944" t="s">
        <v>1938</v>
      </c>
      <c r="D1944" s="2">
        <v>2.9</v>
      </c>
      <c r="E1944" s="15">
        <v>35</v>
      </c>
      <c r="F1944" s="14">
        <f>inventory[[#This Row],[Unit Cost]]*inventory[[#This Row],['# Units]]</f>
        <v>101.5</v>
      </c>
      <c r="G1944" s="8">
        <f>_xlfn.RANK.EQ(inventory[[#This Row],[Total Cost]],inventory[Total Cost],0)</f>
        <v>1340</v>
      </c>
      <c r="H1944" s="8">
        <f>SUMIFS(inventory['# Units],inventory[Rank],"&lt;="&amp;inventory[[#This Row],['#]])</f>
        <v>51758</v>
      </c>
      <c r="I1944" s="9">
        <f>inventory[[#This Row],[c Units]]/MAX(inventory[c Units])</f>
        <v>0.62829881764548789</v>
      </c>
      <c r="J1944" s="10">
        <f>SUMIFS(inventory[Total Cost],inventory[Rank],"&lt;="&amp;inventory[[#This Row],['#]])</f>
        <v>2609728.1999999969</v>
      </c>
      <c r="K1944" s="9">
        <f>inventory[[#This Row],[c Cost]]/MAX(inventory[c Cost])</f>
        <v>0.98580541664702059</v>
      </c>
      <c r="L1944" s="11" t="str">
        <f>IF(inventory[[#This Row],[c Units %]]&lt;=$O$7,$N$7,IF(inventory[[#This Row],[c Units %]]&lt;=$O$8,$N$8,$N$9))</f>
        <v>C</v>
      </c>
    </row>
    <row r="1945" spans="2:12" x14ac:dyDescent="0.25">
      <c r="B1945" s="1">
        <v>1939</v>
      </c>
      <c r="C1945" t="s">
        <v>1939</v>
      </c>
      <c r="D1945" s="2">
        <v>2.4</v>
      </c>
      <c r="E1945" s="15">
        <v>44</v>
      </c>
      <c r="F1945" s="14">
        <f>inventory[[#This Row],[Unit Cost]]*inventory[[#This Row],['# Units]]</f>
        <v>105.6</v>
      </c>
      <c r="G1945" s="8">
        <f>_xlfn.RANK.EQ(inventory[[#This Row],[Total Cost]],inventory[Total Cost],0)</f>
        <v>1314</v>
      </c>
      <c r="H1945" s="8">
        <f>SUMIFS(inventory['# Units],inventory[Rank],"&lt;="&amp;inventory[[#This Row],['#]])</f>
        <v>51758</v>
      </c>
      <c r="I1945" s="9">
        <f>inventory[[#This Row],[c Units]]/MAX(inventory[c Units])</f>
        <v>0.62829881764548789</v>
      </c>
      <c r="J1945" s="10">
        <f>SUMIFS(inventory[Total Cost],inventory[Rank],"&lt;="&amp;inventory[[#This Row],['#]])</f>
        <v>2609728.1999999969</v>
      </c>
      <c r="K1945" s="9">
        <f>inventory[[#This Row],[c Cost]]/MAX(inventory[c Cost])</f>
        <v>0.98580541664702059</v>
      </c>
      <c r="L1945" s="11" t="str">
        <f>IF(inventory[[#This Row],[c Units %]]&lt;=$O$7,$N$7,IF(inventory[[#This Row],[c Units %]]&lt;=$O$8,$N$8,$N$9))</f>
        <v>C</v>
      </c>
    </row>
    <row r="1946" spans="2:12" x14ac:dyDescent="0.25">
      <c r="B1946" s="1">
        <v>1940</v>
      </c>
      <c r="C1946" t="s">
        <v>1940</v>
      </c>
      <c r="D1946" s="2">
        <v>2.7</v>
      </c>
      <c r="E1946" s="15">
        <v>14</v>
      </c>
      <c r="F1946" s="14">
        <f>inventory[[#This Row],[Unit Cost]]*inventory[[#This Row],['# Units]]</f>
        <v>37.800000000000004</v>
      </c>
      <c r="G1946" s="8">
        <f>_xlfn.RANK.EQ(inventory[[#This Row],[Total Cost]],inventory[Total Cost],0)</f>
        <v>2091</v>
      </c>
      <c r="H1946" s="8">
        <f>SUMIFS(inventory['# Units],inventory[Rank],"&lt;="&amp;inventory[[#This Row],['#]])</f>
        <v>51758</v>
      </c>
      <c r="I1946" s="9">
        <f>inventory[[#This Row],[c Units]]/MAX(inventory[c Units])</f>
        <v>0.62829881764548789</v>
      </c>
      <c r="J1946" s="10">
        <f>SUMIFS(inventory[Total Cost],inventory[Rank],"&lt;="&amp;inventory[[#This Row],['#]])</f>
        <v>2609728.1999999969</v>
      </c>
      <c r="K1946" s="9">
        <f>inventory[[#This Row],[c Cost]]/MAX(inventory[c Cost])</f>
        <v>0.98580541664702059</v>
      </c>
      <c r="L1946" s="11" t="str">
        <f>IF(inventory[[#This Row],[c Units %]]&lt;=$O$7,$N$7,IF(inventory[[#This Row],[c Units %]]&lt;=$O$8,$N$8,$N$9))</f>
        <v>C</v>
      </c>
    </row>
    <row r="1947" spans="2:12" x14ac:dyDescent="0.25">
      <c r="B1947" s="1">
        <v>1941</v>
      </c>
      <c r="C1947" t="s">
        <v>1941</v>
      </c>
      <c r="D1947" s="2">
        <v>3</v>
      </c>
      <c r="E1947" s="15">
        <v>15</v>
      </c>
      <c r="F1947" s="14">
        <f>inventory[[#This Row],[Unit Cost]]*inventory[[#This Row],['# Units]]</f>
        <v>45</v>
      </c>
      <c r="G1947" s="8">
        <f>_xlfn.RANK.EQ(inventory[[#This Row],[Total Cost]],inventory[Total Cost],0)</f>
        <v>1935</v>
      </c>
      <c r="H1947" s="8">
        <f>SUMIFS(inventory['# Units],inventory[Rank],"&lt;="&amp;inventory[[#This Row],['#]])</f>
        <v>51758</v>
      </c>
      <c r="I1947" s="9">
        <f>inventory[[#This Row],[c Units]]/MAX(inventory[c Units])</f>
        <v>0.62829881764548789</v>
      </c>
      <c r="J1947" s="10">
        <f>SUMIFS(inventory[Total Cost],inventory[Rank],"&lt;="&amp;inventory[[#This Row],['#]])</f>
        <v>2609728.1999999969</v>
      </c>
      <c r="K1947" s="9">
        <f>inventory[[#This Row],[c Cost]]/MAX(inventory[c Cost])</f>
        <v>0.98580541664702059</v>
      </c>
      <c r="L1947" s="11" t="str">
        <f>IF(inventory[[#This Row],[c Units %]]&lt;=$O$7,$N$7,IF(inventory[[#This Row],[c Units %]]&lt;=$O$8,$N$8,$N$9))</f>
        <v>C</v>
      </c>
    </row>
    <row r="1948" spans="2:12" x14ac:dyDescent="0.25">
      <c r="B1948" s="1">
        <v>1942</v>
      </c>
      <c r="C1948" t="s">
        <v>1942</v>
      </c>
      <c r="D1948" s="2">
        <v>3.1</v>
      </c>
      <c r="E1948" s="15">
        <v>6</v>
      </c>
      <c r="F1948" s="14">
        <f>inventory[[#This Row],[Unit Cost]]*inventory[[#This Row],['# Units]]</f>
        <v>18.600000000000001</v>
      </c>
      <c r="G1948" s="8">
        <f>_xlfn.RANK.EQ(inventory[[#This Row],[Total Cost]],inventory[Total Cost],0)</f>
        <v>2777</v>
      </c>
      <c r="H1948" s="8">
        <f>SUMIFS(inventory['# Units],inventory[Rank],"&lt;="&amp;inventory[[#This Row],['#]])</f>
        <v>51758</v>
      </c>
      <c r="I1948" s="9">
        <f>inventory[[#This Row],[c Units]]/MAX(inventory[c Units])</f>
        <v>0.62829881764548789</v>
      </c>
      <c r="J1948" s="10">
        <f>SUMIFS(inventory[Total Cost],inventory[Rank],"&lt;="&amp;inventory[[#This Row],['#]])</f>
        <v>2609728.1999999969</v>
      </c>
      <c r="K1948" s="9">
        <f>inventory[[#This Row],[c Cost]]/MAX(inventory[c Cost])</f>
        <v>0.98580541664702059</v>
      </c>
      <c r="L1948" s="11" t="str">
        <f>IF(inventory[[#This Row],[c Units %]]&lt;=$O$7,$N$7,IF(inventory[[#This Row],[c Units %]]&lt;=$O$8,$N$8,$N$9))</f>
        <v>C</v>
      </c>
    </row>
    <row r="1949" spans="2:12" x14ac:dyDescent="0.25">
      <c r="B1949" s="1">
        <v>1943</v>
      </c>
      <c r="C1949" t="s">
        <v>1943</v>
      </c>
      <c r="D1949" s="2">
        <v>2.8</v>
      </c>
      <c r="E1949" s="15">
        <v>4</v>
      </c>
      <c r="F1949" s="14">
        <f>inventory[[#This Row],[Unit Cost]]*inventory[[#This Row],['# Units]]</f>
        <v>11.2</v>
      </c>
      <c r="G1949" s="8">
        <f>_xlfn.RANK.EQ(inventory[[#This Row],[Total Cost]],inventory[Total Cost],0)</f>
        <v>3225</v>
      </c>
      <c r="H1949" s="8">
        <f>SUMIFS(inventory['# Units],inventory[Rank],"&lt;="&amp;inventory[[#This Row],['#]])</f>
        <v>51870</v>
      </c>
      <c r="I1949" s="9">
        <f>inventory[[#This Row],[c Units]]/MAX(inventory[c Units])</f>
        <v>0.62965840394280026</v>
      </c>
      <c r="J1949" s="10">
        <f>SUMIFS(inventory[Total Cost],inventory[Rank],"&lt;="&amp;inventory[[#This Row],['#]])</f>
        <v>2609952.199999996</v>
      </c>
      <c r="K1949" s="9">
        <f>inventory[[#This Row],[c Cost]]/MAX(inventory[c Cost])</f>
        <v>0.9858900309809302</v>
      </c>
      <c r="L1949" s="11" t="str">
        <f>IF(inventory[[#This Row],[c Units %]]&lt;=$O$7,$N$7,IF(inventory[[#This Row],[c Units %]]&lt;=$O$8,$N$8,$N$9))</f>
        <v>C</v>
      </c>
    </row>
    <row r="1950" spans="2:12" x14ac:dyDescent="0.25">
      <c r="B1950" s="1">
        <v>1944</v>
      </c>
      <c r="C1950" t="s">
        <v>1944</v>
      </c>
      <c r="D1950" s="2">
        <v>2.6</v>
      </c>
      <c r="E1950" s="15">
        <v>10</v>
      </c>
      <c r="F1950" s="14">
        <f>inventory[[#This Row],[Unit Cost]]*inventory[[#This Row],['# Units]]</f>
        <v>26</v>
      </c>
      <c r="G1950" s="8">
        <f>_xlfn.RANK.EQ(inventory[[#This Row],[Total Cost]],inventory[Total Cost],0)</f>
        <v>2422</v>
      </c>
      <c r="H1950" s="8">
        <f>SUMIFS(inventory['# Units],inventory[Rank],"&lt;="&amp;inventory[[#This Row],['#]])</f>
        <v>51870</v>
      </c>
      <c r="I1950" s="9">
        <f>inventory[[#This Row],[c Units]]/MAX(inventory[c Units])</f>
        <v>0.62965840394280026</v>
      </c>
      <c r="J1950" s="10">
        <f>SUMIFS(inventory[Total Cost],inventory[Rank],"&lt;="&amp;inventory[[#This Row],['#]])</f>
        <v>2609952.199999996</v>
      </c>
      <c r="K1950" s="9">
        <f>inventory[[#This Row],[c Cost]]/MAX(inventory[c Cost])</f>
        <v>0.9858900309809302</v>
      </c>
      <c r="L1950" s="11" t="str">
        <f>IF(inventory[[#This Row],[c Units %]]&lt;=$O$7,$N$7,IF(inventory[[#This Row],[c Units %]]&lt;=$O$8,$N$8,$N$9))</f>
        <v>C</v>
      </c>
    </row>
    <row r="1951" spans="2:12" x14ac:dyDescent="0.25">
      <c r="B1951" s="1">
        <v>1945</v>
      </c>
      <c r="C1951" t="s">
        <v>1945</v>
      </c>
      <c r="D1951" s="2">
        <v>1.8</v>
      </c>
      <c r="E1951" s="15">
        <v>7</v>
      </c>
      <c r="F1951" s="14">
        <f>inventory[[#This Row],[Unit Cost]]*inventory[[#This Row],['# Units]]</f>
        <v>12.6</v>
      </c>
      <c r="G1951" s="8">
        <f>_xlfn.RANK.EQ(inventory[[#This Row],[Total Cost]],inventory[Total Cost],0)</f>
        <v>3112</v>
      </c>
      <c r="H1951" s="8">
        <f>SUMIFS(inventory['# Units],inventory[Rank],"&lt;="&amp;inventory[[#This Row],['#]])</f>
        <v>51870</v>
      </c>
      <c r="I1951" s="9">
        <f>inventory[[#This Row],[c Units]]/MAX(inventory[c Units])</f>
        <v>0.62965840394280026</v>
      </c>
      <c r="J1951" s="10">
        <f>SUMIFS(inventory[Total Cost],inventory[Rank],"&lt;="&amp;inventory[[#This Row],['#]])</f>
        <v>2609952.199999996</v>
      </c>
      <c r="K1951" s="9">
        <f>inventory[[#This Row],[c Cost]]/MAX(inventory[c Cost])</f>
        <v>0.9858900309809302</v>
      </c>
      <c r="L1951" s="11" t="str">
        <f>IF(inventory[[#This Row],[c Units %]]&lt;=$O$7,$N$7,IF(inventory[[#This Row],[c Units %]]&lt;=$O$8,$N$8,$N$9))</f>
        <v>C</v>
      </c>
    </row>
    <row r="1952" spans="2:12" x14ac:dyDescent="0.25">
      <c r="B1952" s="1">
        <v>1946</v>
      </c>
      <c r="C1952" t="s">
        <v>1946</v>
      </c>
      <c r="D1952" s="2">
        <v>2.4</v>
      </c>
      <c r="E1952" s="15">
        <v>15</v>
      </c>
      <c r="F1952" s="14">
        <f>inventory[[#This Row],[Unit Cost]]*inventory[[#This Row],['# Units]]</f>
        <v>36</v>
      </c>
      <c r="G1952" s="8">
        <f>_xlfn.RANK.EQ(inventory[[#This Row],[Total Cost]],inventory[Total Cost],0)</f>
        <v>2134</v>
      </c>
      <c r="H1952" s="8">
        <f>SUMIFS(inventory['# Units],inventory[Rank],"&lt;="&amp;inventory[[#This Row],['#]])</f>
        <v>51870</v>
      </c>
      <c r="I1952" s="9">
        <f>inventory[[#This Row],[c Units]]/MAX(inventory[c Units])</f>
        <v>0.62965840394280026</v>
      </c>
      <c r="J1952" s="10">
        <f>SUMIFS(inventory[Total Cost],inventory[Rank],"&lt;="&amp;inventory[[#This Row],['#]])</f>
        <v>2609952.199999996</v>
      </c>
      <c r="K1952" s="9">
        <f>inventory[[#This Row],[c Cost]]/MAX(inventory[c Cost])</f>
        <v>0.9858900309809302</v>
      </c>
      <c r="L1952" s="11" t="str">
        <f>IF(inventory[[#This Row],[c Units %]]&lt;=$O$7,$N$7,IF(inventory[[#This Row],[c Units %]]&lt;=$O$8,$N$8,$N$9))</f>
        <v>C</v>
      </c>
    </row>
    <row r="1953" spans="2:12" x14ac:dyDescent="0.25">
      <c r="B1953" s="1">
        <v>1947</v>
      </c>
      <c r="C1953" t="s">
        <v>1947</v>
      </c>
      <c r="D1953" s="2">
        <v>2.5</v>
      </c>
      <c r="E1953" s="15">
        <v>3</v>
      </c>
      <c r="F1953" s="14">
        <f>inventory[[#This Row],[Unit Cost]]*inventory[[#This Row],['# Units]]</f>
        <v>7.5</v>
      </c>
      <c r="G1953" s="8">
        <f>_xlfn.RANK.EQ(inventory[[#This Row],[Total Cost]],inventory[Total Cost],0)</f>
        <v>3523</v>
      </c>
      <c r="H1953" s="8">
        <f>SUMIFS(inventory['# Units],inventory[Rank],"&lt;="&amp;inventory[[#This Row],['#]])</f>
        <v>51870</v>
      </c>
      <c r="I1953" s="9">
        <f>inventory[[#This Row],[c Units]]/MAX(inventory[c Units])</f>
        <v>0.62965840394280026</v>
      </c>
      <c r="J1953" s="10">
        <f>SUMIFS(inventory[Total Cost],inventory[Rank],"&lt;="&amp;inventory[[#This Row],['#]])</f>
        <v>2609952.199999996</v>
      </c>
      <c r="K1953" s="9">
        <f>inventory[[#This Row],[c Cost]]/MAX(inventory[c Cost])</f>
        <v>0.9858900309809302</v>
      </c>
      <c r="L1953" s="11" t="str">
        <f>IF(inventory[[#This Row],[c Units %]]&lt;=$O$7,$N$7,IF(inventory[[#This Row],[c Units %]]&lt;=$O$8,$N$8,$N$9))</f>
        <v>C</v>
      </c>
    </row>
    <row r="1954" spans="2:12" x14ac:dyDescent="0.25">
      <c r="B1954" s="1">
        <v>1948</v>
      </c>
      <c r="C1954" t="s">
        <v>1948</v>
      </c>
      <c r="D1954" s="2">
        <v>2.8</v>
      </c>
      <c r="E1954" s="15">
        <v>9</v>
      </c>
      <c r="F1954" s="14">
        <f>inventory[[#This Row],[Unit Cost]]*inventory[[#This Row],['# Units]]</f>
        <v>25.2</v>
      </c>
      <c r="G1954" s="8">
        <f>_xlfn.RANK.EQ(inventory[[#This Row],[Total Cost]],inventory[Total Cost],0)</f>
        <v>2460</v>
      </c>
      <c r="H1954" s="8">
        <f>SUMIFS(inventory['# Units],inventory[Rank],"&lt;="&amp;inventory[[#This Row],['#]])</f>
        <v>51959</v>
      </c>
      <c r="I1954" s="9">
        <f>inventory[[#This Row],[c Units]]/MAX(inventory[c Units])</f>
        <v>0.63073878948262885</v>
      </c>
      <c r="J1954" s="10">
        <f>SUMIFS(inventory[Total Cost],inventory[Rank],"&lt;="&amp;inventory[[#This Row],['#]])</f>
        <v>2609996.699999996</v>
      </c>
      <c r="K1954" s="9">
        <f>inventory[[#This Row],[c Cost]]/MAX(inventory[c Cost])</f>
        <v>0.98590684052494348</v>
      </c>
      <c r="L1954" s="11" t="str">
        <f>IF(inventory[[#This Row],[c Units %]]&lt;=$O$7,$N$7,IF(inventory[[#This Row],[c Units %]]&lt;=$O$8,$N$8,$N$9))</f>
        <v>C</v>
      </c>
    </row>
    <row r="1955" spans="2:12" x14ac:dyDescent="0.25">
      <c r="B1955" s="1">
        <v>1949</v>
      </c>
      <c r="C1955" t="s">
        <v>1949</v>
      </c>
      <c r="D1955" s="2">
        <v>1.6</v>
      </c>
      <c r="E1955" s="15">
        <v>19</v>
      </c>
      <c r="F1955" s="14">
        <f>inventory[[#This Row],[Unit Cost]]*inventory[[#This Row],['# Units]]</f>
        <v>30.400000000000002</v>
      </c>
      <c r="G1955" s="8">
        <f>_xlfn.RANK.EQ(inventory[[#This Row],[Total Cost]],inventory[Total Cost],0)</f>
        <v>2283</v>
      </c>
      <c r="H1955" s="8">
        <f>SUMIFS(inventory['# Units],inventory[Rank],"&lt;="&amp;inventory[[#This Row],['#]])</f>
        <v>51977</v>
      </c>
      <c r="I1955" s="9">
        <f>inventory[[#This Row],[c Units]]/MAX(inventory[c Units])</f>
        <v>0.63095729442326831</v>
      </c>
      <c r="J1955" s="10">
        <f>SUMIFS(inventory[Total Cost],inventory[Rank],"&lt;="&amp;inventory[[#This Row],['#]])</f>
        <v>2610085.4999999958</v>
      </c>
      <c r="K1955" s="9">
        <f>inventory[[#This Row],[c Cost]]/MAX(inventory[c Cost])</f>
        <v>0.98594038406445772</v>
      </c>
      <c r="L1955" s="11" t="str">
        <f>IF(inventory[[#This Row],[c Units %]]&lt;=$O$7,$N$7,IF(inventory[[#This Row],[c Units %]]&lt;=$O$8,$N$8,$N$9))</f>
        <v>C</v>
      </c>
    </row>
    <row r="1956" spans="2:12" x14ac:dyDescent="0.25">
      <c r="B1956" s="1">
        <v>1950</v>
      </c>
      <c r="C1956" t="s">
        <v>1950</v>
      </c>
      <c r="D1956" s="2">
        <v>2.2000000000000002</v>
      </c>
      <c r="E1956" s="15">
        <v>27</v>
      </c>
      <c r="F1956" s="14">
        <f>inventory[[#This Row],[Unit Cost]]*inventory[[#This Row],['# Units]]</f>
        <v>59.400000000000006</v>
      </c>
      <c r="G1956" s="8">
        <f>_xlfn.RANK.EQ(inventory[[#This Row],[Total Cost]],inventory[Total Cost],0)</f>
        <v>1687</v>
      </c>
      <c r="H1956" s="8">
        <f>SUMIFS(inventory['# Units],inventory[Rank],"&lt;="&amp;inventory[[#This Row],['#]])</f>
        <v>51977</v>
      </c>
      <c r="I1956" s="9">
        <f>inventory[[#This Row],[c Units]]/MAX(inventory[c Units])</f>
        <v>0.63095729442326831</v>
      </c>
      <c r="J1956" s="10">
        <f>SUMIFS(inventory[Total Cost],inventory[Rank],"&lt;="&amp;inventory[[#This Row],['#]])</f>
        <v>2610085.4999999958</v>
      </c>
      <c r="K1956" s="9">
        <f>inventory[[#This Row],[c Cost]]/MAX(inventory[c Cost])</f>
        <v>0.98594038406445772</v>
      </c>
      <c r="L1956" s="11" t="str">
        <f>IF(inventory[[#This Row],[c Units %]]&lt;=$O$7,$N$7,IF(inventory[[#This Row],[c Units %]]&lt;=$O$8,$N$8,$N$9))</f>
        <v>C</v>
      </c>
    </row>
    <row r="1957" spans="2:12" x14ac:dyDescent="0.25">
      <c r="B1957" s="1">
        <v>1951</v>
      </c>
      <c r="C1957" t="s">
        <v>1951</v>
      </c>
      <c r="D1957" s="2">
        <v>1.8</v>
      </c>
      <c r="E1957" s="15">
        <v>39</v>
      </c>
      <c r="F1957" s="14">
        <f>inventory[[#This Row],[Unit Cost]]*inventory[[#This Row],['# Units]]</f>
        <v>70.2</v>
      </c>
      <c r="G1957" s="8">
        <f>_xlfn.RANK.EQ(inventory[[#This Row],[Total Cost]],inventory[Total Cost],0)</f>
        <v>1575</v>
      </c>
      <c r="H1957" s="8">
        <f>SUMIFS(inventory['# Units],inventory[Rank],"&lt;="&amp;inventory[[#This Row],['#]])</f>
        <v>52018</v>
      </c>
      <c r="I1957" s="9">
        <f>inventory[[#This Row],[c Units]]/MAX(inventory[c Units])</f>
        <v>0.63145500012139166</v>
      </c>
      <c r="J1957" s="10">
        <f>SUMIFS(inventory[Total Cost],inventory[Rank],"&lt;="&amp;inventory[[#This Row],['#]])</f>
        <v>2610174.2999999956</v>
      </c>
      <c r="K1957" s="9">
        <f>inventory[[#This Row],[c Cost]]/MAX(inventory[c Cost])</f>
        <v>0.98597392760397196</v>
      </c>
      <c r="L1957" s="11" t="str">
        <f>IF(inventory[[#This Row],[c Units %]]&lt;=$O$7,$N$7,IF(inventory[[#This Row],[c Units %]]&lt;=$O$8,$N$8,$N$9))</f>
        <v>C</v>
      </c>
    </row>
    <row r="1958" spans="2:12" x14ac:dyDescent="0.25">
      <c r="B1958" s="1">
        <v>1952</v>
      </c>
      <c r="C1958" t="s">
        <v>1952</v>
      </c>
      <c r="D1958" s="2">
        <v>2.4</v>
      </c>
      <c r="E1958" s="15">
        <v>23</v>
      </c>
      <c r="F1958" s="14">
        <f>inventory[[#This Row],[Unit Cost]]*inventory[[#This Row],['# Units]]</f>
        <v>55.199999999999996</v>
      </c>
      <c r="G1958" s="8">
        <f>_xlfn.RANK.EQ(inventory[[#This Row],[Total Cost]],inventory[Total Cost],0)</f>
        <v>1757</v>
      </c>
      <c r="H1958" s="8">
        <f>SUMIFS(inventory['# Units],inventory[Rank],"&lt;="&amp;inventory[[#This Row],['#]])</f>
        <v>52018</v>
      </c>
      <c r="I1958" s="9">
        <f>inventory[[#This Row],[c Units]]/MAX(inventory[c Units])</f>
        <v>0.63145500012139166</v>
      </c>
      <c r="J1958" s="10">
        <f>SUMIFS(inventory[Total Cost],inventory[Rank],"&lt;="&amp;inventory[[#This Row],['#]])</f>
        <v>2610174.2999999956</v>
      </c>
      <c r="K1958" s="9">
        <f>inventory[[#This Row],[c Cost]]/MAX(inventory[c Cost])</f>
        <v>0.98597392760397196</v>
      </c>
      <c r="L1958" s="11" t="str">
        <f>IF(inventory[[#This Row],[c Units %]]&lt;=$O$7,$N$7,IF(inventory[[#This Row],[c Units %]]&lt;=$O$8,$N$8,$N$9))</f>
        <v>C</v>
      </c>
    </row>
    <row r="1959" spans="2:12" x14ac:dyDescent="0.25">
      <c r="B1959" s="1">
        <v>1953</v>
      </c>
      <c r="C1959" t="s">
        <v>1953</v>
      </c>
      <c r="D1959" s="2">
        <v>2.6</v>
      </c>
      <c r="E1959" s="15">
        <v>18</v>
      </c>
      <c r="F1959" s="14">
        <f>inventory[[#This Row],[Unit Cost]]*inventory[[#This Row],['# Units]]</f>
        <v>46.800000000000004</v>
      </c>
      <c r="G1959" s="8">
        <f>_xlfn.RANK.EQ(inventory[[#This Row],[Total Cost]],inventory[Total Cost],0)</f>
        <v>1898</v>
      </c>
      <c r="H1959" s="8">
        <f>SUMIFS(inventory['# Units],inventory[Rank],"&lt;="&amp;inventory[[#This Row],['#]])</f>
        <v>52035</v>
      </c>
      <c r="I1959" s="9">
        <f>inventory[[#This Row],[c Units]]/MAX(inventory[c Units])</f>
        <v>0.63166136589866229</v>
      </c>
      <c r="J1959" s="10">
        <f>SUMIFS(inventory[Total Cost],inventory[Rank],"&lt;="&amp;inventory[[#This Row],['#]])</f>
        <v>2610218.4999999958</v>
      </c>
      <c r="K1959" s="9">
        <f>inventory[[#This Row],[c Cost]]/MAX(inventory[c Cost])</f>
        <v>0.98599062382521674</v>
      </c>
      <c r="L1959" s="11" t="str">
        <f>IF(inventory[[#This Row],[c Units %]]&lt;=$O$7,$N$7,IF(inventory[[#This Row],[c Units %]]&lt;=$O$8,$N$8,$N$9))</f>
        <v>C</v>
      </c>
    </row>
    <row r="1960" spans="2:12" x14ac:dyDescent="0.25">
      <c r="B1960" s="1">
        <v>1954</v>
      </c>
      <c r="C1960" t="s">
        <v>1954</v>
      </c>
      <c r="D1960" s="2">
        <v>2.2999999999999998</v>
      </c>
      <c r="E1960" s="15">
        <v>19</v>
      </c>
      <c r="F1960" s="14">
        <f>inventory[[#This Row],[Unit Cost]]*inventory[[#This Row],['# Units]]</f>
        <v>43.699999999999996</v>
      </c>
      <c r="G1960" s="8">
        <f>_xlfn.RANK.EQ(inventory[[#This Row],[Total Cost]],inventory[Total Cost],0)</f>
        <v>1966</v>
      </c>
      <c r="H1960" s="8">
        <f>SUMIFS(inventory['# Units],inventory[Rank],"&lt;="&amp;inventory[[#This Row],['#]])</f>
        <v>52077</v>
      </c>
      <c r="I1960" s="9">
        <f>inventory[[#This Row],[c Units]]/MAX(inventory[c Units])</f>
        <v>0.63217121076015437</v>
      </c>
      <c r="J1960" s="10">
        <f>SUMIFS(inventory[Total Cost],inventory[Rank],"&lt;="&amp;inventory[[#This Row],['#]])</f>
        <v>2610306.699999996</v>
      </c>
      <c r="K1960" s="9">
        <f>inventory[[#This Row],[c Cost]]/MAX(inventory[c Cost])</f>
        <v>0.98602394071919386</v>
      </c>
      <c r="L1960" s="11" t="str">
        <f>IF(inventory[[#This Row],[c Units %]]&lt;=$O$7,$N$7,IF(inventory[[#This Row],[c Units %]]&lt;=$O$8,$N$8,$N$9))</f>
        <v>C</v>
      </c>
    </row>
    <row r="1961" spans="2:12" x14ac:dyDescent="0.25">
      <c r="B1961" s="1">
        <v>1955</v>
      </c>
      <c r="C1961" t="s">
        <v>1955</v>
      </c>
      <c r="D1961" s="2">
        <v>1.9</v>
      </c>
      <c r="E1961" s="15">
        <v>24</v>
      </c>
      <c r="F1961" s="14">
        <f>inventory[[#This Row],[Unit Cost]]*inventory[[#This Row],['# Units]]</f>
        <v>45.599999999999994</v>
      </c>
      <c r="G1961" s="8">
        <f>_xlfn.RANK.EQ(inventory[[#This Row],[Total Cost]],inventory[Total Cost],0)</f>
        <v>1929</v>
      </c>
      <c r="H1961" s="8">
        <f>SUMIFS(inventory['# Units],inventory[Rank],"&lt;="&amp;inventory[[#This Row],['#]])</f>
        <v>52077</v>
      </c>
      <c r="I1961" s="9">
        <f>inventory[[#This Row],[c Units]]/MAX(inventory[c Units])</f>
        <v>0.63217121076015437</v>
      </c>
      <c r="J1961" s="10">
        <f>SUMIFS(inventory[Total Cost],inventory[Rank],"&lt;="&amp;inventory[[#This Row],['#]])</f>
        <v>2610306.699999996</v>
      </c>
      <c r="K1961" s="9">
        <f>inventory[[#This Row],[c Cost]]/MAX(inventory[c Cost])</f>
        <v>0.98602394071919386</v>
      </c>
      <c r="L1961" s="11" t="str">
        <f>IF(inventory[[#This Row],[c Units %]]&lt;=$O$7,$N$7,IF(inventory[[#This Row],[c Units %]]&lt;=$O$8,$N$8,$N$9))</f>
        <v>C</v>
      </c>
    </row>
    <row r="1962" spans="2:12" x14ac:dyDescent="0.25">
      <c r="B1962" s="1">
        <v>1956</v>
      </c>
      <c r="C1962" t="s">
        <v>1956</v>
      </c>
      <c r="D1962" s="2">
        <v>2.6</v>
      </c>
      <c r="E1962" s="15">
        <v>13</v>
      </c>
      <c r="F1962" s="14">
        <f>inventory[[#This Row],[Unit Cost]]*inventory[[#This Row],['# Units]]</f>
        <v>33.800000000000004</v>
      </c>
      <c r="G1962" s="8">
        <f>_xlfn.RANK.EQ(inventory[[#This Row],[Total Cost]],inventory[Total Cost],0)</f>
        <v>2188</v>
      </c>
      <c r="H1962" s="8">
        <f>SUMIFS(inventory['# Units],inventory[Rank],"&lt;="&amp;inventory[[#This Row],['#]])</f>
        <v>52140</v>
      </c>
      <c r="I1962" s="9">
        <f>inventory[[#This Row],[c Units]]/MAX(inventory[c Units])</f>
        <v>0.63293597805239266</v>
      </c>
      <c r="J1962" s="10">
        <f>SUMIFS(inventory[Total Cost],inventory[Rank],"&lt;="&amp;inventory[[#This Row],['#]])</f>
        <v>2610350.7999999961</v>
      </c>
      <c r="K1962" s="9">
        <f>inventory[[#This Row],[c Cost]]/MAX(inventory[c Cost])</f>
        <v>0.98604059916618236</v>
      </c>
      <c r="L1962" s="11" t="str">
        <f>IF(inventory[[#This Row],[c Units %]]&lt;=$O$7,$N$7,IF(inventory[[#This Row],[c Units %]]&lt;=$O$8,$N$8,$N$9))</f>
        <v>C</v>
      </c>
    </row>
    <row r="1963" spans="2:12" x14ac:dyDescent="0.25">
      <c r="B1963" s="1">
        <v>1957</v>
      </c>
      <c r="C1963" t="s">
        <v>1957</v>
      </c>
      <c r="D1963" s="2">
        <v>2.6</v>
      </c>
      <c r="E1963" s="15">
        <v>14</v>
      </c>
      <c r="F1963" s="14">
        <f>inventory[[#This Row],[Unit Cost]]*inventory[[#This Row],['# Units]]</f>
        <v>36.4</v>
      </c>
      <c r="G1963" s="8">
        <f>_xlfn.RANK.EQ(inventory[[#This Row],[Total Cost]],inventory[Total Cost],0)</f>
        <v>2125</v>
      </c>
      <c r="H1963" s="8">
        <f>SUMIFS(inventory['# Units],inventory[Rank],"&lt;="&amp;inventory[[#This Row],['#]])</f>
        <v>52265</v>
      </c>
      <c r="I1963" s="9">
        <f>inventory[[#This Row],[c Units]]/MAX(inventory[c Units])</f>
        <v>0.63445337347350017</v>
      </c>
      <c r="J1963" s="10">
        <f>SUMIFS(inventory[Total Cost],inventory[Rank],"&lt;="&amp;inventory[[#This Row],['#]])</f>
        <v>2610702.7999999961</v>
      </c>
      <c r="K1963" s="9">
        <f>inventory[[#This Row],[c Cost]]/MAX(inventory[c Cost])</f>
        <v>0.98617356454804084</v>
      </c>
      <c r="L1963" s="11" t="str">
        <f>IF(inventory[[#This Row],[c Units %]]&lt;=$O$7,$N$7,IF(inventory[[#This Row],[c Units %]]&lt;=$O$8,$N$8,$N$9))</f>
        <v>C</v>
      </c>
    </row>
    <row r="1964" spans="2:12" x14ac:dyDescent="0.25">
      <c r="B1964" s="1">
        <v>1958</v>
      </c>
      <c r="C1964" t="s">
        <v>1958</v>
      </c>
      <c r="D1964" s="2">
        <v>2.6</v>
      </c>
      <c r="E1964" s="15">
        <v>7</v>
      </c>
      <c r="F1964" s="14">
        <f>inventory[[#This Row],[Unit Cost]]*inventory[[#This Row],['# Units]]</f>
        <v>18.2</v>
      </c>
      <c r="G1964" s="8">
        <f>_xlfn.RANK.EQ(inventory[[#This Row],[Total Cost]],inventory[Total Cost],0)</f>
        <v>2788</v>
      </c>
      <c r="H1964" s="8">
        <f>SUMIFS(inventory['# Units],inventory[Rank],"&lt;="&amp;inventory[[#This Row],['#]])</f>
        <v>52265</v>
      </c>
      <c r="I1964" s="9">
        <f>inventory[[#This Row],[c Units]]/MAX(inventory[c Units])</f>
        <v>0.63445337347350017</v>
      </c>
      <c r="J1964" s="10">
        <f>SUMIFS(inventory[Total Cost],inventory[Rank],"&lt;="&amp;inventory[[#This Row],['#]])</f>
        <v>2610702.7999999961</v>
      </c>
      <c r="K1964" s="9">
        <f>inventory[[#This Row],[c Cost]]/MAX(inventory[c Cost])</f>
        <v>0.98617356454804084</v>
      </c>
      <c r="L1964" s="11" t="str">
        <f>IF(inventory[[#This Row],[c Units %]]&lt;=$O$7,$N$7,IF(inventory[[#This Row],[c Units %]]&lt;=$O$8,$N$8,$N$9))</f>
        <v>C</v>
      </c>
    </row>
    <row r="1965" spans="2:12" x14ac:dyDescent="0.25">
      <c r="B1965" s="1">
        <v>1959</v>
      </c>
      <c r="C1965" t="s">
        <v>1959</v>
      </c>
      <c r="D1965" s="2">
        <v>3</v>
      </c>
      <c r="E1965" s="15">
        <v>8</v>
      </c>
      <c r="F1965" s="14">
        <f>inventory[[#This Row],[Unit Cost]]*inventory[[#This Row],['# Units]]</f>
        <v>24</v>
      </c>
      <c r="G1965" s="8">
        <f>_xlfn.RANK.EQ(inventory[[#This Row],[Total Cost]],inventory[Total Cost],0)</f>
        <v>2494</v>
      </c>
      <c r="H1965" s="8">
        <f>SUMIFS(inventory['# Units],inventory[Rank],"&lt;="&amp;inventory[[#This Row],['#]])</f>
        <v>52265</v>
      </c>
      <c r="I1965" s="9">
        <f>inventory[[#This Row],[c Units]]/MAX(inventory[c Units])</f>
        <v>0.63445337347350017</v>
      </c>
      <c r="J1965" s="10">
        <f>SUMIFS(inventory[Total Cost],inventory[Rank],"&lt;="&amp;inventory[[#This Row],['#]])</f>
        <v>2610702.7999999961</v>
      </c>
      <c r="K1965" s="9">
        <f>inventory[[#This Row],[c Cost]]/MAX(inventory[c Cost])</f>
        <v>0.98617356454804084</v>
      </c>
      <c r="L1965" s="11" t="str">
        <f>IF(inventory[[#This Row],[c Units %]]&lt;=$O$7,$N$7,IF(inventory[[#This Row],[c Units %]]&lt;=$O$8,$N$8,$N$9))</f>
        <v>C</v>
      </c>
    </row>
    <row r="1966" spans="2:12" x14ac:dyDescent="0.25">
      <c r="B1966" s="1">
        <v>1960</v>
      </c>
      <c r="C1966" t="s">
        <v>1960</v>
      </c>
      <c r="D1966" s="2">
        <v>3</v>
      </c>
      <c r="E1966" s="15">
        <v>4</v>
      </c>
      <c r="F1966" s="14">
        <f>inventory[[#This Row],[Unit Cost]]*inventory[[#This Row],['# Units]]</f>
        <v>12</v>
      </c>
      <c r="G1966" s="8">
        <f>_xlfn.RANK.EQ(inventory[[#This Row],[Total Cost]],inventory[Total Cost],0)</f>
        <v>3144</v>
      </c>
      <c r="H1966" s="8">
        <f>SUMIFS(inventory['# Units],inventory[Rank],"&lt;="&amp;inventory[[#This Row],['#]])</f>
        <v>52265</v>
      </c>
      <c r="I1966" s="9">
        <f>inventory[[#This Row],[c Units]]/MAX(inventory[c Units])</f>
        <v>0.63445337347350017</v>
      </c>
      <c r="J1966" s="10">
        <f>SUMIFS(inventory[Total Cost],inventory[Rank],"&lt;="&amp;inventory[[#This Row],['#]])</f>
        <v>2610702.7999999961</v>
      </c>
      <c r="K1966" s="9">
        <f>inventory[[#This Row],[c Cost]]/MAX(inventory[c Cost])</f>
        <v>0.98617356454804084</v>
      </c>
      <c r="L1966" s="11" t="str">
        <f>IF(inventory[[#This Row],[c Units %]]&lt;=$O$7,$N$7,IF(inventory[[#This Row],[c Units %]]&lt;=$O$8,$N$8,$N$9))</f>
        <v>C</v>
      </c>
    </row>
    <row r="1967" spans="2:12" x14ac:dyDescent="0.25">
      <c r="B1967" s="1">
        <v>1961</v>
      </c>
      <c r="C1967" t="s">
        <v>1961</v>
      </c>
      <c r="D1967" s="2">
        <v>2.4</v>
      </c>
      <c r="E1967" s="15">
        <v>53</v>
      </c>
      <c r="F1967" s="14">
        <f>inventory[[#This Row],[Unit Cost]]*inventory[[#This Row],['# Units]]</f>
        <v>127.19999999999999</v>
      </c>
      <c r="G1967" s="8">
        <f>_xlfn.RANK.EQ(inventory[[#This Row],[Total Cost]],inventory[Total Cost],0)</f>
        <v>1216</v>
      </c>
      <c r="H1967" s="8">
        <f>SUMIFS(inventory['# Units],inventory[Rank],"&lt;="&amp;inventory[[#This Row],['#]])</f>
        <v>52265</v>
      </c>
      <c r="I1967" s="9">
        <f>inventory[[#This Row],[c Units]]/MAX(inventory[c Units])</f>
        <v>0.63445337347350017</v>
      </c>
      <c r="J1967" s="10">
        <f>SUMIFS(inventory[Total Cost],inventory[Rank],"&lt;="&amp;inventory[[#This Row],['#]])</f>
        <v>2610702.7999999961</v>
      </c>
      <c r="K1967" s="9">
        <f>inventory[[#This Row],[c Cost]]/MAX(inventory[c Cost])</f>
        <v>0.98617356454804084</v>
      </c>
      <c r="L1967" s="11" t="str">
        <f>IF(inventory[[#This Row],[c Units %]]&lt;=$O$7,$N$7,IF(inventory[[#This Row],[c Units %]]&lt;=$O$8,$N$8,$N$9))</f>
        <v>C</v>
      </c>
    </row>
    <row r="1968" spans="2:12" x14ac:dyDescent="0.25">
      <c r="B1968" s="1">
        <v>1962</v>
      </c>
      <c r="C1968" t="s">
        <v>1962</v>
      </c>
      <c r="D1968" s="2">
        <v>3</v>
      </c>
      <c r="E1968" s="15">
        <v>12</v>
      </c>
      <c r="F1968" s="14">
        <f>inventory[[#This Row],[Unit Cost]]*inventory[[#This Row],['# Units]]</f>
        <v>36</v>
      </c>
      <c r="G1968" s="8">
        <f>_xlfn.RANK.EQ(inventory[[#This Row],[Total Cost]],inventory[Total Cost],0)</f>
        <v>2134</v>
      </c>
      <c r="H1968" s="8">
        <f>SUMIFS(inventory['# Units],inventory[Rank],"&lt;="&amp;inventory[[#This Row],['#]])</f>
        <v>52265</v>
      </c>
      <c r="I1968" s="9">
        <f>inventory[[#This Row],[c Units]]/MAX(inventory[c Units])</f>
        <v>0.63445337347350017</v>
      </c>
      <c r="J1968" s="10">
        <f>SUMIFS(inventory[Total Cost],inventory[Rank],"&lt;="&amp;inventory[[#This Row],['#]])</f>
        <v>2610702.7999999961</v>
      </c>
      <c r="K1968" s="9">
        <f>inventory[[#This Row],[c Cost]]/MAX(inventory[c Cost])</f>
        <v>0.98617356454804084</v>
      </c>
      <c r="L1968" s="11" t="str">
        <f>IF(inventory[[#This Row],[c Units %]]&lt;=$O$7,$N$7,IF(inventory[[#This Row],[c Units %]]&lt;=$O$8,$N$8,$N$9))</f>
        <v>C</v>
      </c>
    </row>
    <row r="1969" spans="2:12" x14ac:dyDescent="0.25">
      <c r="B1969" s="1">
        <v>1963</v>
      </c>
      <c r="C1969" t="s">
        <v>1963</v>
      </c>
      <c r="D1969" s="2">
        <v>2.5</v>
      </c>
      <c r="E1969" s="15">
        <v>20</v>
      </c>
      <c r="F1969" s="14">
        <f>inventory[[#This Row],[Unit Cost]]*inventory[[#This Row],['# Units]]</f>
        <v>50</v>
      </c>
      <c r="G1969" s="8">
        <f>_xlfn.RANK.EQ(inventory[[#This Row],[Total Cost]],inventory[Total Cost],0)</f>
        <v>1851</v>
      </c>
      <c r="H1969" s="8">
        <f>SUMIFS(inventory['# Units],inventory[Rank],"&lt;="&amp;inventory[[#This Row],['#]])</f>
        <v>52265</v>
      </c>
      <c r="I1969" s="9">
        <f>inventory[[#This Row],[c Units]]/MAX(inventory[c Units])</f>
        <v>0.63445337347350017</v>
      </c>
      <c r="J1969" s="10">
        <f>SUMIFS(inventory[Total Cost],inventory[Rank],"&lt;="&amp;inventory[[#This Row],['#]])</f>
        <v>2610702.7999999961</v>
      </c>
      <c r="K1969" s="9">
        <f>inventory[[#This Row],[c Cost]]/MAX(inventory[c Cost])</f>
        <v>0.98617356454804084</v>
      </c>
      <c r="L1969" s="11" t="str">
        <f>IF(inventory[[#This Row],[c Units %]]&lt;=$O$7,$N$7,IF(inventory[[#This Row],[c Units %]]&lt;=$O$8,$N$8,$N$9))</f>
        <v>C</v>
      </c>
    </row>
    <row r="1970" spans="2:12" x14ac:dyDescent="0.25">
      <c r="B1970" s="1">
        <v>1964</v>
      </c>
      <c r="C1970" t="s">
        <v>1964</v>
      </c>
      <c r="D1970" s="2">
        <v>3</v>
      </c>
      <c r="E1970" s="15">
        <v>2</v>
      </c>
      <c r="F1970" s="14">
        <f>inventory[[#This Row],[Unit Cost]]*inventory[[#This Row],['# Units]]</f>
        <v>6</v>
      </c>
      <c r="G1970" s="8">
        <f>_xlfn.RANK.EQ(inventory[[#This Row],[Total Cost]],inventory[Total Cost],0)</f>
        <v>3649</v>
      </c>
      <c r="H1970" s="8">
        <f>SUMIFS(inventory['# Units],inventory[Rank],"&lt;="&amp;inventory[[#This Row],['#]])</f>
        <v>52265</v>
      </c>
      <c r="I1970" s="9">
        <f>inventory[[#This Row],[c Units]]/MAX(inventory[c Units])</f>
        <v>0.63445337347350017</v>
      </c>
      <c r="J1970" s="10">
        <f>SUMIFS(inventory[Total Cost],inventory[Rank],"&lt;="&amp;inventory[[#This Row],['#]])</f>
        <v>2610702.7999999961</v>
      </c>
      <c r="K1970" s="9">
        <f>inventory[[#This Row],[c Cost]]/MAX(inventory[c Cost])</f>
        <v>0.98617356454804084</v>
      </c>
      <c r="L1970" s="11" t="str">
        <f>IF(inventory[[#This Row],[c Units %]]&lt;=$O$7,$N$7,IF(inventory[[#This Row],[c Units %]]&lt;=$O$8,$N$8,$N$9))</f>
        <v>C</v>
      </c>
    </row>
    <row r="1971" spans="2:12" x14ac:dyDescent="0.25">
      <c r="B1971" s="1">
        <v>1965</v>
      </c>
      <c r="C1971" t="s">
        <v>1965</v>
      </c>
      <c r="D1971" s="2">
        <v>2.7</v>
      </c>
      <c r="E1971" s="15">
        <v>62</v>
      </c>
      <c r="F1971" s="14">
        <f>inventory[[#This Row],[Unit Cost]]*inventory[[#This Row],['# Units]]</f>
        <v>167.4</v>
      </c>
      <c r="G1971" s="8">
        <f>_xlfn.RANK.EQ(inventory[[#This Row],[Total Cost]],inventory[Total Cost],0)</f>
        <v>1096</v>
      </c>
      <c r="H1971" s="8">
        <f>SUMIFS(inventory['# Units],inventory[Rank],"&lt;="&amp;inventory[[#This Row],['#]])</f>
        <v>52338</v>
      </c>
      <c r="I1971" s="9">
        <f>inventory[[#This Row],[c Units]]/MAX(inventory[c Units])</f>
        <v>0.63533953239942698</v>
      </c>
      <c r="J1971" s="10">
        <f>SUMIFS(inventory[Total Cost],inventory[Rank],"&lt;="&amp;inventory[[#This Row],['#]])</f>
        <v>2610746.5999999959</v>
      </c>
      <c r="K1971" s="9">
        <f>inventory[[#This Row],[c Cost]]/MAX(inventory[c Cost])</f>
        <v>0.98619010967226062</v>
      </c>
      <c r="L1971" s="11" t="str">
        <f>IF(inventory[[#This Row],[c Units %]]&lt;=$O$7,$N$7,IF(inventory[[#This Row],[c Units %]]&lt;=$O$8,$N$8,$N$9))</f>
        <v>C</v>
      </c>
    </row>
    <row r="1972" spans="2:12" x14ac:dyDescent="0.25">
      <c r="B1972" s="1">
        <v>1966</v>
      </c>
      <c r="C1972" t="s">
        <v>1966</v>
      </c>
      <c r="D1972" s="2">
        <v>2.6</v>
      </c>
      <c r="E1972" s="15">
        <v>18</v>
      </c>
      <c r="F1972" s="14">
        <f>inventory[[#This Row],[Unit Cost]]*inventory[[#This Row],['# Units]]</f>
        <v>46.800000000000004</v>
      </c>
      <c r="G1972" s="8">
        <f>_xlfn.RANK.EQ(inventory[[#This Row],[Total Cost]],inventory[Total Cost],0)</f>
        <v>1898</v>
      </c>
      <c r="H1972" s="8">
        <f>SUMIFS(inventory['# Units],inventory[Rank],"&lt;="&amp;inventory[[#This Row],['#]])</f>
        <v>52395</v>
      </c>
      <c r="I1972" s="9">
        <f>inventory[[#This Row],[c Units]]/MAX(inventory[c Units])</f>
        <v>0.63603146471145211</v>
      </c>
      <c r="J1972" s="10">
        <f>SUMIFS(inventory[Total Cost],inventory[Rank],"&lt;="&amp;inventory[[#This Row],['#]])</f>
        <v>2610877.6999999965</v>
      </c>
      <c r="K1972" s="9">
        <f>inventory[[#This Row],[c Cost]]/MAX(inventory[c Cost])</f>
        <v>0.9862396317221519</v>
      </c>
      <c r="L1972" s="11" t="str">
        <f>IF(inventory[[#This Row],[c Units %]]&lt;=$O$7,$N$7,IF(inventory[[#This Row],[c Units %]]&lt;=$O$8,$N$8,$N$9))</f>
        <v>C</v>
      </c>
    </row>
    <row r="1973" spans="2:12" x14ac:dyDescent="0.25">
      <c r="B1973" s="1">
        <v>1967</v>
      </c>
      <c r="C1973" t="s">
        <v>1967</v>
      </c>
      <c r="D1973" s="2">
        <v>2.9</v>
      </c>
      <c r="E1973" s="15">
        <v>23</v>
      </c>
      <c r="F1973" s="14">
        <f>inventory[[#This Row],[Unit Cost]]*inventory[[#This Row],['# Units]]</f>
        <v>66.7</v>
      </c>
      <c r="G1973" s="8">
        <f>_xlfn.RANK.EQ(inventory[[#This Row],[Total Cost]],inventory[Total Cost],0)</f>
        <v>1609</v>
      </c>
      <c r="H1973" s="8">
        <f>SUMIFS(inventory['# Units],inventory[Rank],"&lt;="&amp;inventory[[#This Row],['#]])</f>
        <v>52395</v>
      </c>
      <c r="I1973" s="9">
        <f>inventory[[#This Row],[c Units]]/MAX(inventory[c Units])</f>
        <v>0.63603146471145211</v>
      </c>
      <c r="J1973" s="10">
        <f>SUMIFS(inventory[Total Cost],inventory[Rank],"&lt;="&amp;inventory[[#This Row],['#]])</f>
        <v>2610877.6999999965</v>
      </c>
      <c r="K1973" s="9">
        <f>inventory[[#This Row],[c Cost]]/MAX(inventory[c Cost])</f>
        <v>0.9862396317221519</v>
      </c>
      <c r="L1973" s="11" t="str">
        <f>IF(inventory[[#This Row],[c Units %]]&lt;=$O$7,$N$7,IF(inventory[[#This Row],[c Units %]]&lt;=$O$8,$N$8,$N$9))</f>
        <v>C</v>
      </c>
    </row>
    <row r="1974" spans="2:12" x14ac:dyDescent="0.25">
      <c r="B1974" s="1">
        <v>1968</v>
      </c>
      <c r="C1974" t="s">
        <v>1968</v>
      </c>
      <c r="D1974" s="2">
        <v>2.8</v>
      </c>
      <c r="E1974" s="15">
        <v>12</v>
      </c>
      <c r="F1974" s="14">
        <f>inventory[[#This Row],[Unit Cost]]*inventory[[#This Row],['# Units]]</f>
        <v>33.599999999999994</v>
      </c>
      <c r="G1974" s="8">
        <f>_xlfn.RANK.EQ(inventory[[#This Row],[Total Cost]],inventory[Total Cost],0)</f>
        <v>2198</v>
      </c>
      <c r="H1974" s="8">
        <f>SUMIFS(inventory['# Units],inventory[Rank],"&lt;="&amp;inventory[[#This Row],['#]])</f>
        <v>52395</v>
      </c>
      <c r="I1974" s="9">
        <f>inventory[[#This Row],[c Units]]/MAX(inventory[c Units])</f>
        <v>0.63603146471145211</v>
      </c>
      <c r="J1974" s="10">
        <f>SUMIFS(inventory[Total Cost],inventory[Rank],"&lt;="&amp;inventory[[#This Row],['#]])</f>
        <v>2610877.6999999965</v>
      </c>
      <c r="K1974" s="9">
        <f>inventory[[#This Row],[c Cost]]/MAX(inventory[c Cost])</f>
        <v>0.9862396317221519</v>
      </c>
      <c r="L1974" s="11" t="str">
        <f>IF(inventory[[#This Row],[c Units %]]&lt;=$O$7,$N$7,IF(inventory[[#This Row],[c Units %]]&lt;=$O$8,$N$8,$N$9))</f>
        <v>C</v>
      </c>
    </row>
    <row r="1975" spans="2:12" x14ac:dyDescent="0.25">
      <c r="B1975" s="1">
        <v>1969</v>
      </c>
      <c r="C1975" t="s">
        <v>1969</v>
      </c>
      <c r="D1975" s="2">
        <v>2.5</v>
      </c>
      <c r="E1975" s="15">
        <v>6</v>
      </c>
      <c r="F1975" s="14">
        <f>inventory[[#This Row],[Unit Cost]]*inventory[[#This Row],['# Units]]</f>
        <v>15</v>
      </c>
      <c r="G1975" s="8">
        <f>_xlfn.RANK.EQ(inventory[[#This Row],[Total Cost]],inventory[Total Cost],0)</f>
        <v>2972</v>
      </c>
      <c r="H1975" s="8">
        <f>SUMIFS(inventory['# Units],inventory[Rank],"&lt;="&amp;inventory[[#This Row],['#]])</f>
        <v>52530</v>
      </c>
      <c r="I1975" s="9">
        <f>inventory[[#This Row],[c Units]]/MAX(inventory[c Units])</f>
        <v>0.63767025176624825</v>
      </c>
      <c r="J1975" s="10">
        <f>SUMIFS(inventory[Total Cost],inventory[Rank],"&lt;="&amp;inventory[[#This Row],['#]])</f>
        <v>2611181.4999999958</v>
      </c>
      <c r="K1975" s="9">
        <f>inventory[[#This Row],[c Cost]]/MAX(inventory[c Cost])</f>
        <v>0.986354389912517</v>
      </c>
      <c r="L1975" s="11" t="str">
        <f>IF(inventory[[#This Row],[c Units %]]&lt;=$O$7,$N$7,IF(inventory[[#This Row],[c Units %]]&lt;=$O$8,$N$8,$N$9))</f>
        <v>C</v>
      </c>
    </row>
    <row r="1976" spans="2:12" x14ac:dyDescent="0.25">
      <c r="B1976" s="1">
        <v>1970</v>
      </c>
      <c r="C1976" t="s">
        <v>1970</v>
      </c>
      <c r="D1976" s="2">
        <v>2.5</v>
      </c>
      <c r="E1976" s="15">
        <v>3</v>
      </c>
      <c r="F1976" s="14">
        <f>inventory[[#This Row],[Unit Cost]]*inventory[[#This Row],['# Units]]</f>
        <v>7.5</v>
      </c>
      <c r="G1976" s="8">
        <f>_xlfn.RANK.EQ(inventory[[#This Row],[Total Cost]],inventory[Total Cost],0)</f>
        <v>3523</v>
      </c>
      <c r="H1976" s="8">
        <f>SUMIFS(inventory['# Units],inventory[Rank],"&lt;="&amp;inventory[[#This Row],['#]])</f>
        <v>52530</v>
      </c>
      <c r="I1976" s="9">
        <f>inventory[[#This Row],[c Units]]/MAX(inventory[c Units])</f>
        <v>0.63767025176624825</v>
      </c>
      <c r="J1976" s="10">
        <f>SUMIFS(inventory[Total Cost],inventory[Rank],"&lt;="&amp;inventory[[#This Row],['#]])</f>
        <v>2611181.4999999958</v>
      </c>
      <c r="K1976" s="9">
        <f>inventory[[#This Row],[c Cost]]/MAX(inventory[c Cost])</f>
        <v>0.986354389912517</v>
      </c>
      <c r="L1976" s="11" t="str">
        <f>IF(inventory[[#This Row],[c Units %]]&lt;=$O$7,$N$7,IF(inventory[[#This Row],[c Units %]]&lt;=$O$8,$N$8,$N$9))</f>
        <v>C</v>
      </c>
    </row>
    <row r="1977" spans="2:12" x14ac:dyDescent="0.25">
      <c r="B1977" s="1">
        <v>1971</v>
      </c>
      <c r="C1977" t="s">
        <v>1971</v>
      </c>
      <c r="D1977" s="2">
        <v>2.9</v>
      </c>
      <c r="E1977" s="15">
        <v>20</v>
      </c>
      <c r="F1977" s="14">
        <f>inventory[[#This Row],[Unit Cost]]*inventory[[#This Row],['# Units]]</f>
        <v>58</v>
      </c>
      <c r="G1977" s="8">
        <f>_xlfn.RANK.EQ(inventory[[#This Row],[Total Cost]],inventory[Total Cost],0)</f>
        <v>1711</v>
      </c>
      <c r="H1977" s="8">
        <f>SUMIFS(inventory['# Units],inventory[Rank],"&lt;="&amp;inventory[[#This Row],['#]])</f>
        <v>52530</v>
      </c>
      <c r="I1977" s="9">
        <f>inventory[[#This Row],[c Units]]/MAX(inventory[c Units])</f>
        <v>0.63767025176624825</v>
      </c>
      <c r="J1977" s="10">
        <f>SUMIFS(inventory[Total Cost],inventory[Rank],"&lt;="&amp;inventory[[#This Row],['#]])</f>
        <v>2611181.4999999958</v>
      </c>
      <c r="K1977" s="9">
        <f>inventory[[#This Row],[c Cost]]/MAX(inventory[c Cost])</f>
        <v>0.986354389912517</v>
      </c>
      <c r="L1977" s="11" t="str">
        <f>IF(inventory[[#This Row],[c Units %]]&lt;=$O$7,$N$7,IF(inventory[[#This Row],[c Units %]]&lt;=$O$8,$N$8,$N$9))</f>
        <v>C</v>
      </c>
    </row>
    <row r="1978" spans="2:12" x14ac:dyDescent="0.25">
      <c r="B1978" s="1">
        <v>1972</v>
      </c>
      <c r="C1978" t="s">
        <v>1972</v>
      </c>
      <c r="D1978" s="2">
        <v>2.8</v>
      </c>
      <c r="E1978" s="15">
        <v>5</v>
      </c>
      <c r="F1978" s="14">
        <f>inventory[[#This Row],[Unit Cost]]*inventory[[#This Row],['# Units]]</f>
        <v>14</v>
      </c>
      <c r="G1978" s="8">
        <f>_xlfn.RANK.EQ(inventory[[#This Row],[Total Cost]],inventory[Total Cost],0)</f>
        <v>3027</v>
      </c>
      <c r="H1978" s="8">
        <f>SUMIFS(inventory['# Units],inventory[Rank],"&lt;="&amp;inventory[[#This Row],['#]])</f>
        <v>52530</v>
      </c>
      <c r="I1978" s="9">
        <f>inventory[[#This Row],[c Units]]/MAX(inventory[c Units])</f>
        <v>0.63767025176624825</v>
      </c>
      <c r="J1978" s="10">
        <f>SUMIFS(inventory[Total Cost],inventory[Rank],"&lt;="&amp;inventory[[#This Row],['#]])</f>
        <v>2611181.4999999958</v>
      </c>
      <c r="K1978" s="9">
        <f>inventory[[#This Row],[c Cost]]/MAX(inventory[c Cost])</f>
        <v>0.986354389912517</v>
      </c>
      <c r="L1978" s="11" t="str">
        <f>IF(inventory[[#This Row],[c Units %]]&lt;=$O$7,$N$7,IF(inventory[[#This Row],[c Units %]]&lt;=$O$8,$N$8,$N$9))</f>
        <v>C</v>
      </c>
    </row>
    <row r="1979" spans="2:12" x14ac:dyDescent="0.25">
      <c r="B1979" s="1">
        <v>1973</v>
      </c>
      <c r="C1979" t="s">
        <v>1973</v>
      </c>
      <c r="D1979" s="2">
        <v>3.1</v>
      </c>
      <c r="E1979" s="15">
        <v>24</v>
      </c>
      <c r="F1979" s="14">
        <f>inventory[[#This Row],[Unit Cost]]*inventory[[#This Row],['# Units]]</f>
        <v>74.400000000000006</v>
      </c>
      <c r="G1979" s="8">
        <f>_xlfn.RANK.EQ(inventory[[#This Row],[Total Cost]],inventory[Total Cost],0)</f>
        <v>1531</v>
      </c>
      <c r="H1979" s="8">
        <f>SUMIFS(inventory['# Units],inventory[Rank],"&lt;="&amp;inventory[[#This Row],['#]])</f>
        <v>52530</v>
      </c>
      <c r="I1979" s="9">
        <f>inventory[[#This Row],[c Units]]/MAX(inventory[c Units])</f>
        <v>0.63767025176624825</v>
      </c>
      <c r="J1979" s="10">
        <f>SUMIFS(inventory[Total Cost],inventory[Rank],"&lt;="&amp;inventory[[#This Row],['#]])</f>
        <v>2611181.4999999958</v>
      </c>
      <c r="K1979" s="9">
        <f>inventory[[#This Row],[c Cost]]/MAX(inventory[c Cost])</f>
        <v>0.986354389912517</v>
      </c>
      <c r="L1979" s="11" t="str">
        <f>IF(inventory[[#This Row],[c Units %]]&lt;=$O$7,$N$7,IF(inventory[[#This Row],[c Units %]]&lt;=$O$8,$N$8,$N$9))</f>
        <v>C</v>
      </c>
    </row>
    <row r="1980" spans="2:12" x14ac:dyDescent="0.25">
      <c r="B1980" s="1">
        <v>1974</v>
      </c>
      <c r="C1980" t="s">
        <v>1974</v>
      </c>
      <c r="D1980" s="2">
        <v>3</v>
      </c>
      <c r="E1980" s="15">
        <v>8</v>
      </c>
      <c r="F1980" s="14">
        <f>inventory[[#This Row],[Unit Cost]]*inventory[[#This Row],['# Units]]</f>
        <v>24</v>
      </c>
      <c r="G1980" s="8">
        <f>_xlfn.RANK.EQ(inventory[[#This Row],[Total Cost]],inventory[Total Cost],0)</f>
        <v>2494</v>
      </c>
      <c r="H1980" s="8">
        <f>SUMIFS(inventory['# Units],inventory[Rank],"&lt;="&amp;inventory[[#This Row],['#]])</f>
        <v>52530</v>
      </c>
      <c r="I1980" s="9">
        <f>inventory[[#This Row],[c Units]]/MAX(inventory[c Units])</f>
        <v>0.63767025176624825</v>
      </c>
      <c r="J1980" s="10">
        <f>SUMIFS(inventory[Total Cost],inventory[Rank],"&lt;="&amp;inventory[[#This Row],['#]])</f>
        <v>2611181.4999999958</v>
      </c>
      <c r="K1980" s="9">
        <f>inventory[[#This Row],[c Cost]]/MAX(inventory[c Cost])</f>
        <v>0.986354389912517</v>
      </c>
      <c r="L1980" s="11" t="str">
        <f>IF(inventory[[#This Row],[c Units %]]&lt;=$O$7,$N$7,IF(inventory[[#This Row],[c Units %]]&lt;=$O$8,$N$8,$N$9))</f>
        <v>C</v>
      </c>
    </row>
    <row r="1981" spans="2:12" x14ac:dyDescent="0.25">
      <c r="B1981" s="1">
        <v>1975</v>
      </c>
      <c r="C1981" t="s">
        <v>1975</v>
      </c>
      <c r="D1981" s="2">
        <v>3</v>
      </c>
      <c r="E1981" s="15">
        <v>4</v>
      </c>
      <c r="F1981" s="14">
        <f>inventory[[#This Row],[Unit Cost]]*inventory[[#This Row],['# Units]]</f>
        <v>12</v>
      </c>
      <c r="G1981" s="8">
        <f>_xlfn.RANK.EQ(inventory[[#This Row],[Total Cost]],inventory[Total Cost],0)</f>
        <v>3144</v>
      </c>
      <c r="H1981" s="8">
        <f>SUMIFS(inventory['# Units],inventory[Rank],"&lt;="&amp;inventory[[#This Row],['#]])</f>
        <v>52530</v>
      </c>
      <c r="I1981" s="9">
        <f>inventory[[#This Row],[c Units]]/MAX(inventory[c Units])</f>
        <v>0.63767025176624825</v>
      </c>
      <c r="J1981" s="10">
        <f>SUMIFS(inventory[Total Cost],inventory[Rank],"&lt;="&amp;inventory[[#This Row],['#]])</f>
        <v>2611181.4999999958</v>
      </c>
      <c r="K1981" s="9">
        <f>inventory[[#This Row],[c Cost]]/MAX(inventory[c Cost])</f>
        <v>0.986354389912517</v>
      </c>
      <c r="L1981" s="11" t="str">
        <f>IF(inventory[[#This Row],[c Units %]]&lt;=$O$7,$N$7,IF(inventory[[#This Row],[c Units %]]&lt;=$O$8,$N$8,$N$9))</f>
        <v>C</v>
      </c>
    </row>
    <row r="1982" spans="2:12" x14ac:dyDescent="0.25">
      <c r="B1982" s="1">
        <v>1976</v>
      </c>
      <c r="C1982" t="s">
        <v>1976</v>
      </c>
      <c r="D1982" s="2">
        <v>2.8</v>
      </c>
      <c r="E1982" s="15">
        <v>9</v>
      </c>
      <c r="F1982" s="14">
        <f>inventory[[#This Row],[Unit Cost]]*inventory[[#This Row],['# Units]]</f>
        <v>25.2</v>
      </c>
      <c r="G1982" s="8">
        <f>_xlfn.RANK.EQ(inventory[[#This Row],[Total Cost]],inventory[Total Cost],0)</f>
        <v>2460</v>
      </c>
      <c r="H1982" s="8">
        <f>SUMIFS(inventory['# Units],inventory[Rank],"&lt;="&amp;inventory[[#This Row],['#]])</f>
        <v>52594</v>
      </c>
      <c r="I1982" s="9">
        <f>inventory[[#This Row],[c Units]]/MAX(inventory[c Units])</f>
        <v>0.63844715822185538</v>
      </c>
      <c r="J1982" s="10">
        <f>SUMIFS(inventory[Total Cost],inventory[Rank],"&lt;="&amp;inventory[[#This Row],['#]])</f>
        <v>2611311.0999999964</v>
      </c>
      <c r="K1982" s="9">
        <f>inventory[[#This Row],[c Cost]]/MAX(inventory[c Cost])</f>
        <v>0.98640334534856511</v>
      </c>
      <c r="L1982" s="11" t="str">
        <f>IF(inventory[[#This Row],[c Units %]]&lt;=$O$7,$N$7,IF(inventory[[#This Row],[c Units %]]&lt;=$O$8,$N$8,$N$9))</f>
        <v>C</v>
      </c>
    </row>
    <row r="1983" spans="2:12" x14ac:dyDescent="0.25">
      <c r="B1983" s="1">
        <v>1977</v>
      </c>
      <c r="C1983" t="s">
        <v>1977</v>
      </c>
      <c r="D1983" s="2">
        <v>2.4</v>
      </c>
      <c r="E1983" s="15">
        <v>5</v>
      </c>
      <c r="F1983" s="14">
        <f>inventory[[#This Row],[Unit Cost]]*inventory[[#This Row],['# Units]]</f>
        <v>12</v>
      </c>
      <c r="G1983" s="8">
        <f>_xlfn.RANK.EQ(inventory[[#This Row],[Total Cost]],inventory[Total Cost],0)</f>
        <v>3144</v>
      </c>
      <c r="H1983" s="8">
        <f>SUMIFS(inventory['# Units],inventory[Rank],"&lt;="&amp;inventory[[#This Row],['#]])</f>
        <v>52594</v>
      </c>
      <c r="I1983" s="9">
        <f>inventory[[#This Row],[c Units]]/MAX(inventory[c Units])</f>
        <v>0.63844715822185538</v>
      </c>
      <c r="J1983" s="10">
        <f>SUMIFS(inventory[Total Cost],inventory[Rank],"&lt;="&amp;inventory[[#This Row],['#]])</f>
        <v>2611311.0999999964</v>
      </c>
      <c r="K1983" s="9">
        <f>inventory[[#This Row],[c Cost]]/MAX(inventory[c Cost])</f>
        <v>0.98640334534856511</v>
      </c>
      <c r="L1983" s="11" t="str">
        <f>IF(inventory[[#This Row],[c Units %]]&lt;=$O$7,$N$7,IF(inventory[[#This Row],[c Units %]]&lt;=$O$8,$N$8,$N$9))</f>
        <v>C</v>
      </c>
    </row>
    <row r="1984" spans="2:12" x14ac:dyDescent="0.25">
      <c r="B1984" s="1">
        <v>1978</v>
      </c>
      <c r="C1984" t="s">
        <v>1978</v>
      </c>
      <c r="D1984" s="2">
        <v>3</v>
      </c>
      <c r="E1984" s="15">
        <v>61</v>
      </c>
      <c r="F1984" s="14">
        <f>inventory[[#This Row],[Unit Cost]]*inventory[[#This Row],['# Units]]</f>
        <v>183</v>
      </c>
      <c r="G1984" s="8">
        <f>_xlfn.RANK.EQ(inventory[[#This Row],[Total Cost]],inventory[Total Cost],0)</f>
        <v>1061</v>
      </c>
      <c r="H1984" s="8">
        <f>SUMIFS(inventory['# Units],inventory[Rank],"&lt;="&amp;inventory[[#This Row],['#]])</f>
        <v>52594</v>
      </c>
      <c r="I1984" s="9">
        <f>inventory[[#This Row],[c Units]]/MAX(inventory[c Units])</f>
        <v>0.63844715822185538</v>
      </c>
      <c r="J1984" s="10">
        <f>SUMIFS(inventory[Total Cost],inventory[Rank],"&lt;="&amp;inventory[[#This Row],['#]])</f>
        <v>2611311.0999999964</v>
      </c>
      <c r="K1984" s="9">
        <f>inventory[[#This Row],[c Cost]]/MAX(inventory[c Cost])</f>
        <v>0.98640334534856511</v>
      </c>
      <c r="L1984" s="11" t="str">
        <f>IF(inventory[[#This Row],[c Units %]]&lt;=$O$7,$N$7,IF(inventory[[#This Row],[c Units %]]&lt;=$O$8,$N$8,$N$9))</f>
        <v>C</v>
      </c>
    </row>
    <row r="1985" spans="2:12" x14ac:dyDescent="0.25">
      <c r="B1985" s="1">
        <v>1979</v>
      </c>
      <c r="C1985" t="s">
        <v>1979</v>
      </c>
      <c r="D1985" s="2">
        <v>2.8</v>
      </c>
      <c r="E1985" s="15">
        <v>11</v>
      </c>
      <c r="F1985" s="14">
        <f>inventory[[#This Row],[Unit Cost]]*inventory[[#This Row],['# Units]]</f>
        <v>30.799999999999997</v>
      </c>
      <c r="G1985" s="8">
        <f>_xlfn.RANK.EQ(inventory[[#This Row],[Total Cost]],inventory[Total Cost],0)</f>
        <v>2274</v>
      </c>
      <c r="H1985" s="8">
        <f>SUMIFS(inventory['# Units],inventory[Rank],"&lt;="&amp;inventory[[#This Row],['#]])</f>
        <v>52702</v>
      </c>
      <c r="I1985" s="9">
        <f>inventory[[#This Row],[c Units]]/MAX(inventory[c Units])</f>
        <v>0.63975818786569227</v>
      </c>
      <c r="J1985" s="10">
        <f>SUMIFS(inventory[Total Cost],inventory[Rank],"&lt;="&amp;inventory[[#This Row],['#]])</f>
        <v>2611483.8999999971</v>
      </c>
      <c r="K1985" s="9">
        <f>inventory[[#This Row],[c Cost]]/MAX(inventory[c Cost])</f>
        <v>0.98646861926329588</v>
      </c>
      <c r="L1985" s="11" t="str">
        <f>IF(inventory[[#This Row],[c Units %]]&lt;=$O$7,$N$7,IF(inventory[[#This Row],[c Units %]]&lt;=$O$8,$N$8,$N$9))</f>
        <v>C</v>
      </c>
    </row>
    <row r="1986" spans="2:12" x14ac:dyDescent="0.25">
      <c r="B1986" s="1">
        <v>1980</v>
      </c>
      <c r="C1986" t="s">
        <v>1980</v>
      </c>
      <c r="D1986" s="2">
        <v>2.5</v>
      </c>
      <c r="E1986" s="15">
        <v>3</v>
      </c>
      <c r="F1986" s="14">
        <f>inventory[[#This Row],[Unit Cost]]*inventory[[#This Row],['# Units]]</f>
        <v>7.5</v>
      </c>
      <c r="G1986" s="8">
        <f>_xlfn.RANK.EQ(inventory[[#This Row],[Total Cost]],inventory[Total Cost],0)</f>
        <v>3523</v>
      </c>
      <c r="H1986" s="8">
        <f>SUMIFS(inventory['# Units],inventory[Rank],"&lt;="&amp;inventory[[#This Row],['#]])</f>
        <v>52702</v>
      </c>
      <c r="I1986" s="9">
        <f>inventory[[#This Row],[c Units]]/MAX(inventory[c Units])</f>
        <v>0.63975818786569227</v>
      </c>
      <c r="J1986" s="10">
        <f>SUMIFS(inventory[Total Cost],inventory[Rank],"&lt;="&amp;inventory[[#This Row],['#]])</f>
        <v>2611483.8999999971</v>
      </c>
      <c r="K1986" s="9">
        <f>inventory[[#This Row],[c Cost]]/MAX(inventory[c Cost])</f>
        <v>0.98646861926329588</v>
      </c>
      <c r="L1986" s="11" t="str">
        <f>IF(inventory[[#This Row],[c Units %]]&lt;=$O$7,$N$7,IF(inventory[[#This Row],[c Units %]]&lt;=$O$8,$N$8,$N$9))</f>
        <v>C</v>
      </c>
    </row>
    <row r="1987" spans="2:12" x14ac:dyDescent="0.25">
      <c r="B1987" s="1">
        <v>1981</v>
      </c>
      <c r="C1987" t="s">
        <v>1981</v>
      </c>
      <c r="D1987" s="2">
        <v>2.5</v>
      </c>
      <c r="E1987" s="15">
        <v>1</v>
      </c>
      <c r="F1987" s="14">
        <f>inventory[[#This Row],[Unit Cost]]*inventory[[#This Row],['# Units]]</f>
        <v>2.5</v>
      </c>
      <c r="G1987" s="8">
        <f>_xlfn.RANK.EQ(inventory[[#This Row],[Total Cost]],inventory[Total Cost],0)</f>
        <v>4190</v>
      </c>
      <c r="H1987" s="8">
        <f>SUMIFS(inventory['# Units],inventory[Rank],"&lt;="&amp;inventory[[#This Row],['#]])</f>
        <v>52702</v>
      </c>
      <c r="I1987" s="9">
        <f>inventory[[#This Row],[c Units]]/MAX(inventory[c Units])</f>
        <v>0.63975818786569227</v>
      </c>
      <c r="J1987" s="10">
        <f>SUMIFS(inventory[Total Cost],inventory[Rank],"&lt;="&amp;inventory[[#This Row],['#]])</f>
        <v>2611483.8999999971</v>
      </c>
      <c r="K1987" s="9">
        <f>inventory[[#This Row],[c Cost]]/MAX(inventory[c Cost])</f>
        <v>0.98646861926329588</v>
      </c>
      <c r="L1987" s="11" t="str">
        <f>IF(inventory[[#This Row],[c Units %]]&lt;=$O$7,$N$7,IF(inventory[[#This Row],[c Units %]]&lt;=$O$8,$N$8,$N$9))</f>
        <v>C</v>
      </c>
    </row>
    <row r="1988" spans="2:12" x14ac:dyDescent="0.25">
      <c r="B1988" s="1">
        <v>1982</v>
      </c>
      <c r="C1988" t="s">
        <v>1982</v>
      </c>
      <c r="D1988" s="2">
        <v>2.5</v>
      </c>
      <c r="E1988" s="15">
        <v>7</v>
      </c>
      <c r="F1988" s="14">
        <f>inventory[[#This Row],[Unit Cost]]*inventory[[#This Row],['# Units]]</f>
        <v>17.5</v>
      </c>
      <c r="G1988" s="8">
        <f>_xlfn.RANK.EQ(inventory[[#This Row],[Total Cost]],inventory[Total Cost],0)</f>
        <v>2827</v>
      </c>
      <c r="H1988" s="8">
        <f>SUMIFS(inventory['# Units],inventory[Rank],"&lt;="&amp;inventory[[#This Row],['#]])</f>
        <v>52702</v>
      </c>
      <c r="I1988" s="9">
        <f>inventory[[#This Row],[c Units]]/MAX(inventory[c Units])</f>
        <v>0.63975818786569227</v>
      </c>
      <c r="J1988" s="10">
        <f>SUMIFS(inventory[Total Cost],inventory[Rank],"&lt;="&amp;inventory[[#This Row],['#]])</f>
        <v>2611483.8999999971</v>
      </c>
      <c r="K1988" s="9">
        <f>inventory[[#This Row],[c Cost]]/MAX(inventory[c Cost])</f>
        <v>0.98646861926329588</v>
      </c>
      <c r="L1988" s="11" t="str">
        <f>IF(inventory[[#This Row],[c Units %]]&lt;=$O$7,$N$7,IF(inventory[[#This Row],[c Units %]]&lt;=$O$8,$N$8,$N$9))</f>
        <v>C</v>
      </c>
    </row>
    <row r="1989" spans="2:12" x14ac:dyDescent="0.25">
      <c r="B1989" s="1">
        <v>1983</v>
      </c>
      <c r="C1989" t="s">
        <v>1983</v>
      </c>
      <c r="D1989" s="2">
        <v>2.6</v>
      </c>
      <c r="E1989" s="15">
        <v>21</v>
      </c>
      <c r="F1989" s="14">
        <f>inventory[[#This Row],[Unit Cost]]*inventory[[#This Row],['# Units]]</f>
        <v>54.6</v>
      </c>
      <c r="G1989" s="8">
        <f>_xlfn.RANK.EQ(inventory[[#This Row],[Total Cost]],inventory[Total Cost],0)</f>
        <v>1767</v>
      </c>
      <c r="H1989" s="8">
        <f>SUMIFS(inventory['# Units],inventory[Rank],"&lt;="&amp;inventory[[#This Row],['#]])</f>
        <v>52741</v>
      </c>
      <c r="I1989" s="9">
        <f>inventory[[#This Row],[c Units]]/MAX(inventory[c Units])</f>
        <v>0.64023161523707783</v>
      </c>
      <c r="J1989" s="10">
        <f>SUMIFS(inventory[Total Cost],inventory[Rank],"&lt;="&amp;inventory[[#This Row],['#]])</f>
        <v>2611526.799999997</v>
      </c>
      <c r="K1989" s="9">
        <f>inventory[[#This Row],[c Cost]]/MAX(inventory[c Cost])</f>
        <v>0.98648482441920982</v>
      </c>
      <c r="L1989" s="11" t="str">
        <f>IF(inventory[[#This Row],[c Units %]]&lt;=$O$7,$N$7,IF(inventory[[#This Row],[c Units %]]&lt;=$O$8,$N$8,$N$9))</f>
        <v>C</v>
      </c>
    </row>
    <row r="1990" spans="2:12" x14ac:dyDescent="0.25">
      <c r="B1990" s="1">
        <v>1984</v>
      </c>
      <c r="C1990" t="s">
        <v>1984</v>
      </c>
      <c r="D1990" s="2">
        <v>1.6</v>
      </c>
      <c r="E1990" s="15">
        <v>28</v>
      </c>
      <c r="F1990" s="14">
        <f>inventory[[#This Row],[Unit Cost]]*inventory[[#This Row],['# Units]]</f>
        <v>44.800000000000004</v>
      </c>
      <c r="G1990" s="8">
        <f>_xlfn.RANK.EQ(inventory[[#This Row],[Total Cost]],inventory[Total Cost],0)</f>
        <v>1943</v>
      </c>
      <c r="H1990" s="8">
        <f>SUMIFS(inventory['# Units],inventory[Rank],"&lt;="&amp;inventory[[#This Row],['#]])</f>
        <v>52816</v>
      </c>
      <c r="I1990" s="9">
        <f>inventory[[#This Row],[c Units]]/MAX(inventory[c Units])</f>
        <v>0.64114205248974243</v>
      </c>
      <c r="J1990" s="10">
        <f>SUMIFS(inventory[Total Cost],inventory[Rank],"&lt;="&amp;inventory[[#This Row],['#]])</f>
        <v>2611654.8999999976</v>
      </c>
      <c r="K1990" s="9">
        <f>inventory[[#This Row],[c Cost]]/MAX(inventory[c Cost])</f>
        <v>0.98653321324141474</v>
      </c>
      <c r="L1990" s="11" t="str">
        <f>IF(inventory[[#This Row],[c Units %]]&lt;=$O$7,$N$7,IF(inventory[[#This Row],[c Units %]]&lt;=$O$8,$N$8,$N$9))</f>
        <v>C</v>
      </c>
    </row>
    <row r="1991" spans="2:12" x14ac:dyDescent="0.25">
      <c r="B1991" s="1">
        <v>1985</v>
      </c>
      <c r="C1991" t="s">
        <v>1985</v>
      </c>
      <c r="D1991" s="2">
        <v>2.7</v>
      </c>
      <c r="E1991" s="15">
        <v>13</v>
      </c>
      <c r="F1991" s="14">
        <f>inventory[[#This Row],[Unit Cost]]*inventory[[#This Row],['# Units]]</f>
        <v>35.1</v>
      </c>
      <c r="G1991" s="8">
        <f>_xlfn.RANK.EQ(inventory[[#This Row],[Total Cost]],inventory[Total Cost],0)</f>
        <v>2162</v>
      </c>
      <c r="H1991" s="8">
        <f>SUMIFS(inventory['# Units],inventory[Rank],"&lt;="&amp;inventory[[#This Row],['#]])</f>
        <v>52816</v>
      </c>
      <c r="I1991" s="9">
        <f>inventory[[#This Row],[c Units]]/MAX(inventory[c Units])</f>
        <v>0.64114205248974243</v>
      </c>
      <c r="J1991" s="10">
        <f>SUMIFS(inventory[Total Cost],inventory[Rank],"&lt;="&amp;inventory[[#This Row],['#]])</f>
        <v>2611654.8999999976</v>
      </c>
      <c r="K1991" s="9">
        <f>inventory[[#This Row],[c Cost]]/MAX(inventory[c Cost])</f>
        <v>0.98653321324141474</v>
      </c>
      <c r="L1991" s="11" t="str">
        <f>IF(inventory[[#This Row],[c Units %]]&lt;=$O$7,$N$7,IF(inventory[[#This Row],[c Units %]]&lt;=$O$8,$N$8,$N$9))</f>
        <v>C</v>
      </c>
    </row>
    <row r="1992" spans="2:12" x14ac:dyDescent="0.25">
      <c r="B1992" s="1">
        <v>1986</v>
      </c>
      <c r="C1992" t="s">
        <v>1986</v>
      </c>
      <c r="D1992" s="2">
        <v>2.1</v>
      </c>
      <c r="E1992" s="15">
        <v>14</v>
      </c>
      <c r="F1992" s="14">
        <f>inventory[[#This Row],[Unit Cost]]*inventory[[#This Row],['# Units]]</f>
        <v>29.400000000000002</v>
      </c>
      <c r="G1992" s="8">
        <f>_xlfn.RANK.EQ(inventory[[#This Row],[Total Cost]],inventory[Total Cost],0)</f>
        <v>2316</v>
      </c>
      <c r="H1992" s="8">
        <f>SUMIFS(inventory['# Units],inventory[Rank],"&lt;="&amp;inventory[[#This Row],['#]])</f>
        <v>52816</v>
      </c>
      <c r="I1992" s="9">
        <f>inventory[[#This Row],[c Units]]/MAX(inventory[c Units])</f>
        <v>0.64114205248974243</v>
      </c>
      <c r="J1992" s="10">
        <f>SUMIFS(inventory[Total Cost],inventory[Rank],"&lt;="&amp;inventory[[#This Row],['#]])</f>
        <v>2611654.8999999976</v>
      </c>
      <c r="K1992" s="9">
        <f>inventory[[#This Row],[c Cost]]/MAX(inventory[c Cost])</f>
        <v>0.98653321324141474</v>
      </c>
      <c r="L1992" s="11" t="str">
        <f>IF(inventory[[#This Row],[c Units %]]&lt;=$O$7,$N$7,IF(inventory[[#This Row],[c Units %]]&lt;=$O$8,$N$8,$N$9))</f>
        <v>C</v>
      </c>
    </row>
    <row r="1993" spans="2:12" x14ac:dyDescent="0.25">
      <c r="B1993" s="1">
        <v>1987</v>
      </c>
      <c r="C1993" t="s">
        <v>1987</v>
      </c>
      <c r="D1993" s="2">
        <v>1.3</v>
      </c>
      <c r="E1993" s="15">
        <v>19</v>
      </c>
      <c r="F1993" s="14">
        <f>inventory[[#This Row],[Unit Cost]]*inventory[[#This Row],['# Units]]</f>
        <v>24.7</v>
      </c>
      <c r="G1993" s="8">
        <f>_xlfn.RANK.EQ(inventory[[#This Row],[Total Cost]],inventory[Total Cost],0)</f>
        <v>2480</v>
      </c>
      <c r="H1993" s="8">
        <f>SUMIFS(inventory['# Units],inventory[Rank],"&lt;="&amp;inventory[[#This Row],['#]])</f>
        <v>52819</v>
      </c>
      <c r="I1993" s="9">
        <f>inventory[[#This Row],[c Units]]/MAX(inventory[c Units])</f>
        <v>0.64117846997984895</v>
      </c>
      <c r="J1993" s="10">
        <f>SUMIFS(inventory[Total Cost],inventory[Rank],"&lt;="&amp;inventory[[#This Row],['#]])</f>
        <v>2611697.4999999977</v>
      </c>
      <c r="K1993" s="9">
        <f>inventory[[#This Row],[c Cost]]/MAX(inventory[c Cost])</f>
        <v>0.98654930507456018</v>
      </c>
      <c r="L1993" s="11" t="str">
        <f>IF(inventory[[#This Row],[c Units %]]&lt;=$O$7,$N$7,IF(inventory[[#This Row],[c Units %]]&lt;=$O$8,$N$8,$N$9))</f>
        <v>C</v>
      </c>
    </row>
    <row r="1994" spans="2:12" x14ac:dyDescent="0.25">
      <c r="B1994" s="1">
        <v>1988</v>
      </c>
      <c r="C1994" t="s">
        <v>1988</v>
      </c>
      <c r="D1994" s="2">
        <v>1.3</v>
      </c>
      <c r="E1994" s="15">
        <v>14</v>
      </c>
      <c r="F1994" s="14">
        <f>inventory[[#This Row],[Unit Cost]]*inventory[[#This Row],['# Units]]</f>
        <v>18.2</v>
      </c>
      <c r="G1994" s="8">
        <f>_xlfn.RANK.EQ(inventory[[#This Row],[Total Cost]],inventory[Total Cost],0)</f>
        <v>2788</v>
      </c>
      <c r="H1994" s="8">
        <f>SUMIFS(inventory['# Units],inventory[Rank],"&lt;="&amp;inventory[[#This Row],['#]])</f>
        <v>52956</v>
      </c>
      <c r="I1994" s="9">
        <f>inventory[[#This Row],[c Units]]/MAX(inventory[c Units])</f>
        <v>0.64284153536138289</v>
      </c>
      <c r="J1994" s="10">
        <f>SUMIFS(inventory[Total Cost],inventory[Rank],"&lt;="&amp;inventory[[#This Row],['#]])</f>
        <v>2611909.9999999977</v>
      </c>
      <c r="K1994" s="9">
        <f>inventory[[#This Row],[c Cost]]/MAX(inventory[c Cost])</f>
        <v>0.98662957536900597</v>
      </c>
      <c r="L1994" s="11" t="str">
        <f>IF(inventory[[#This Row],[c Units %]]&lt;=$O$7,$N$7,IF(inventory[[#This Row],[c Units %]]&lt;=$O$8,$N$8,$N$9))</f>
        <v>C</v>
      </c>
    </row>
    <row r="1995" spans="2:12" x14ac:dyDescent="0.25">
      <c r="B1995" s="1">
        <v>1989</v>
      </c>
      <c r="C1995" t="s">
        <v>1989</v>
      </c>
      <c r="D1995" s="2">
        <v>2.2000000000000002</v>
      </c>
      <c r="E1995" s="15">
        <v>10</v>
      </c>
      <c r="F1995" s="14">
        <f>inventory[[#This Row],[Unit Cost]]*inventory[[#This Row],['# Units]]</f>
        <v>22</v>
      </c>
      <c r="G1995" s="8">
        <f>_xlfn.RANK.EQ(inventory[[#This Row],[Total Cost]],inventory[Total Cost],0)</f>
        <v>2593</v>
      </c>
      <c r="H1995" s="8">
        <f>SUMIFS(inventory['# Units],inventory[Rank],"&lt;="&amp;inventory[[#This Row],['#]])</f>
        <v>52956</v>
      </c>
      <c r="I1995" s="9">
        <f>inventory[[#This Row],[c Units]]/MAX(inventory[c Units])</f>
        <v>0.64284153536138289</v>
      </c>
      <c r="J1995" s="10">
        <f>SUMIFS(inventory[Total Cost],inventory[Rank],"&lt;="&amp;inventory[[#This Row],['#]])</f>
        <v>2611909.9999999977</v>
      </c>
      <c r="K1995" s="9">
        <f>inventory[[#This Row],[c Cost]]/MAX(inventory[c Cost])</f>
        <v>0.98662957536900597</v>
      </c>
      <c r="L1995" s="11" t="str">
        <f>IF(inventory[[#This Row],[c Units %]]&lt;=$O$7,$N$7,IF(inventory[[#This Row],[c Units %]]&lt;=$O$8,$N$8,$N$9))</f>
        <v>C</v>
      </c>
    </row>
    <row r="1996" spans="2:12" x14ac:dyDescent="0.25">
      <c r="B1996" s="1">
        <v>1990</v>
      </c>
      <c r="C1996" t="s">
        <v>1990</v>
      </c>
      <c r="D1996" s="2">
        <v>2.9</v>
      </c>
      <c r="E1996" s="15">
        <v>17</v>
      </c>
      <c r="F1996" s="14">
        <f>inventory[[#This Row],[Unit Cost]]*inventory[[#This Row],['# Units]]</f>
        <v>49.3</v>
      </c>
      <c r="G1996" s="8">
        <f>_xlfn.RANK.EQ(inventory[[#This Row],[Total Cost]],inventory[Total Cost],0)</f>
        <v>1860</v>
      </c>
      <c r="H1996" s="8">
        <f>SUMIFS(inventory['# Units],inventory[Rank],"&lt;="&amp;inventory[[#This Row],['#]])</f>
        <v>52956</v>
      </c>
      <c r="I1996" s="9">
        <f>inventory[[#This Row],[c Units]]/MAX(inventory[c Units])</f>
        <v>0.64284153536138289</v>
      </c>
      <c r="J1996" s="10">
        <f>SUMIFS(inventory[Total Cost],inventory[Rank],"&lt;="&amp;inventory[[#This Row],['#]])</f>
        <v>2611909.9999999977</v>
      </c>
      <c r="K1996" s="9">
        <f>inventory[[#This Row],[c Cost]]/MAX(inventory[c Cost])</f>
        <v>0.98662957536900597</v>
      </c>
      <c r="L1996" s="11" t="str">
        <f>IF(inventory[[#This Row],[c Units %]]&lt;=$O$7,$N$7,IF(inventory[[#This Row],[c Units %]]&lt;=$O$8,$N$8,$N$9))</f>
        <v>C</v>
      </c>
    </row>
    <row r="1997" spans="2:12" x14ac:dyDescent="0.25">
      <c r="B1997" s="1">
        <v>1991</v>
      </c>
      <c r="C1997" t="s">
        <v>1991</v>
      </c>
      <c r="D1997" s="2">
        <v>1.6</v>
      </c>
      <c r="E1997" s="15">
        <v>14</v>
      </c>
      <c r="F1997" s="14">
        <f>inventory[[#This Row],[Unit Cost]]*inventory[[#This Row],['# Units]]</f>
        <v>22.400000000000002</v>
      </c>
      <c r="G1997" s="8">
        <f>_xlfn.RANK.EQ(inventory[[#This Row],[Total Cost]],inventory[Total Cost],0)</f>
        <v>2567</v>
      </c>
      <c r="H1997" s="8">
        <f>SUMIFS(inventory['# Units],inventory[Rank],"&lt;="&amp;inventory[[#This Row],['#]])</f>
        <v>52956</v>
      </c>
      <c r="I1997" s="9">
        <f>inventory[[#This Row],[c Units]]/MAX(inventory[c Units])</f>
        <v>0.64284153536138289</v>
      </c>
      <c r="J1997" s="10">
        <f>SUMIFS(inventory[Total Cost],inventory[Rank],"&lt;="&amp;inventory[[#This Row],['#]])</f>
        <v>2611909.9999999977</v>
      </c>
      <c r="K1997" s="9">
        <f>inventory[[#This Row],[c Cost]]/MAX(inventory[c Cost])</f>
        <v>0.98662957536900597</v>
      </c>
      <c r="L1997" s="11" t="str">
        <f>IF(inventory[[#This Row],[c Units %]]&lt;=$O$7,$N$7,IF(inventory[[#This Row],[c Units %]]&lt;=$O$8,$N$8,$N$9))</f>
        <v>C</v>
      </c>
    </row>
    <row r="1998" spans="2:12" x14ac:dyDescent="0.25">
      <c r="B1998" s="1">
        <v>1992</v>
      </c>
      <c r="C1998" t="s">
        <v>1992</v>
      </c>
      <c r="D1998" s="2">
        <v>1.9</v>
      </c>
      <c r="E1998" s="15">
        <v>26</v>
      </c>
      <c r="F1998" s="14">
        <f>inventory[[#This Row],[Unit Cost]]*inventory[[#This Row],['# Units]]</f>
        <v>49.4</v>
      </c>
      <c r="G1998" s="8">
        <f>_xlfn.RANK.EQ(inventory[[#This Row],[Total Cost]],inventory[Total Cost],0)</f>
        <v>1858</v>
      </c>
      <c r="H1998" s="8">
        <f>SUMIFS(inventory['# Units],inventory[Rank],"&lt;="&amp;inventory[[#This Row],['#]])</f>
        <v>52956</v>
      </c>
      <c r="I1998" s="9">
        <f>inventory[[#This Row],[c Units]]/MAX(inventory[c Units])</f>
        <v>0.64284153536138289</v>
      </c>
      <c r="J1998" s="10">
        <f>SUMIFS(inventory[Total Cost],inventory[Rank],"&lt;="&amp;inventory[[#This Row],['#]])</f>
        <v>2611909.9999999977</v>
      </c>
      <c r="K1998" s="9">
        <f>inventory[[#This Row],[c Cost]]/MAX(inventory[c Cost])</f>
        <v>0.98662957536900597</v>
      </c>
      <c r="L1998" s="11" t="str">
        <f>IF(inventory[[#This Row],[c Units %]]&lt;=$O$7,$N$7,IF(inventory[[#This Row],[c Units %]]&lt;=$O$8,$N$8,$N$9))</f>
        <v>C</v>
      </c>
    </row>
    <row r="1999" spans="2:12" x14ac:dyDescent="0.25">
      <c r="B1999" s="1">
        <v>1993</v>
      </c>
      <c r="C1999" t="s">
        <v>1993</v>
      </c>
      <c r="D1999" s="2">
        <v>2.7</v>
      </c>
      <c r="E1999" s="15">
        <v>11</v>
      </c>
      <c r="F1999" s="14">
        <f>inventory[[#This Row],[Unit Cost]]*inventory[[#This Row],['# Units]]</f>
        <v>29.700000000000003</v>
      </c>
      <c r="G1999" s="8">
        <f>_xlfn.RANK.EQ(inventory[[#This Row],[Total Cost]],inventory[Total Cost],0)</f>
        <v>2306</v>
      </c>
      <c r="H1999" s="8">
        <f>SUMIFS(inventory['# Units],inventory[Rank],"&lt;="&amp;inventory[[#This Row],['#]])</f>
        <v>52964</v>
      </c>
      <c r="I1999" s="9">
        <f>inventory[[#This Row],[c Units]]/MAX(inventory[c Units])</f>
        <v>0.64293864866833372</v>
      </c>
      <c r="J1999" s="10">
        <f>SUMIFS(inventory[Total Cost],inventory[Rank],"&lt;="&amp;inventory[[#This Row],['#]])</f>
        <v>2611952.3999999976</v>
      </c>
      <c r="K1999" s="9">
        <f>inventory[[#This Row],[c Cost]]/MAX(inventory[c Cost])</f>
        <v>0.98664559165363885</v>
      </c>
      <c r="L1999" s="11" t="str">
        <f>IF(inventory[[#This Row],[c Units %]]&lt;=$O$7,$N$7,IF(inventory[[#This Row],[c Units %]]&lt;=$O$8,$N$8,$N$9))</f>
        <v>C</v>
      </c>
    </row>
    <row r="2000" spans="2:12" x14ac:dyDescent="0.25">
      <c r="B2000" s="1">
        <v>1994</v>
      </c>
      <c r="C2000" t="s">
        <v>1994</v>
      </c>
      <c r="D2000" s="2">
        <v>2.6</v>
      </c>
      <c r="E2000" s="15">
        <v>21</v>
      </c>
      <c r="F2000" s="14">
        <f>inventory[[#This Row],[Unit Cost]]*inventory[[#This Row],['# Units]]</f>
        <v>54.6</v>
      </c>
      <c r="G2000" s="8">
        <f>_xlfn.RANK.EQ(inventory[[#This Row],[Total Cost]],inventory[Total Cost],0)</f>
        <v>1767</v>
      </c>
      <c r="H2000" s="8">
        <f>SUMIFS(inventory['# Units],inventory[Rank],"&lt;="&amp;inventory[[#This Row],['#]])</f>
        <v>53305</v>
      </c>
      <c r="I2000" s="9">
        <f>inventory[[#This Row],[c Units]]/MAX(inventory[c Units])</f>
        <v>0.64707810337711524</v>
      </c>
      <c r="J2000" s="10">
        <f>SUMIFS(inventory[Total Cost],inventory[Rank],"&lt;="&amp;inventory[[#This Row],['#]])</f>
        <v>2612666.3999999976</v>
      </c>
      <c r="K2000" s="9">
        <f>inventory[[#This Row],[c Cost]]/MAX(inventory[c Cost])</f>
        <v>0.98691529984297677</v>
      </c>
      <c r="L2000" s="11" t="str">
        <f>IF(inventory[[#This Row],[c Units %]]&lt;=$O$7,$N$7,IF(inventory[[#This Row],[c Units %]]&lt;=$O$8,$N$8,$N$9))</f>
        <v>C</v>
      </c>
    </row>
    <row r="2001" spans="2:12" x14ac:dyDescent="0.25">
      <c r="B2001" s="1">
        <v>1995</v>
      </c>
      <c r="C2001" t="s">
        <v>1995</v>
      </c>
      <c r="D2001" s="2">
        <v>2.2000000000000002</v>
      </c>
      <c r="E2001" s="15">
        <v>32</v>
      </c>
      <c r="F2001" s="14">
        <f>inventory[[#This Row],[Unit Cost]]*inventory[[#This Row],['# Units]]</f>
        <v>70.400000000000006</v>
      </c>
      <c r="G2001" s="8">
        <f>_xlfn.RANK.EQ(inventory[[#This Row],[Total Cost]],inventory[Total Cost],0)</f>
        <v>1570</v>
      </c>
      <c r="H2001" s="8">
        <f>SUMIFS(inventory['# Units],inventory[Rank],"&lt;="&amp;inventory[[#This Row],['#]])</f>
        <v>53305</v>
      </c>
      <c r="I2001" s="9">
        <f>inventory[[#This Row],[c Units]]/MAX(inventory[c Units])</f>
        <v>0.64707810337711524</v>
      </c>
      <c r="J2001" s="10">
        <f>SUMIFS(inventory[Total Cost],inventory[Rank],"&lt;="&amp;inventory[[#This Row],['#]])</f>
        <v>2612666.3999999976</v>
      </c>
      <c r="K2001" s="9">
        <f>inventory[[#This Row],[c Cost]]/MAX(inventory[c Cost])</f>
        <v>0.98691529984297677</v>
      </c>
      <c r="L2001" s="11" t="str">
        <f>IF(inventory[[#This Row],[c Units %]]&lt;=$O$7,$N$7,IF(inventory[[#This Row],[c Units %]]&lt;=$O$8,$N$8,$N$9))</f>
        <v>C</v>
      </c>
    </row>
    <row r="2002" spans="2:12" x14ac:dyDescent="0.25">
      <c r="B2002" s="1">
        <v>1996</v>
      </c>
      <c r="C2002" t="s">
        <v>1996</v>
      </c>
      <c r="D2002" s="2">
        <v>2.4</v>
      </c>
      <c r="E2002" s="15">
        <v>32</v>
      </c>
      <c r="F2002" s="14">
        <f>inventory[[#This Row],[Unit Cost]]*inventory[[#This Row],['# Units]]</f>
        <v>76.8</v>
      </c>
      <c r="G2002" s="8">
        <f>_xlfn.RANK.EQ(inventory[[#This Row],[Total Cost]],inventory[Total Cost],0)</f>
        <v>1512</v>
      </c>
      <c r="H2002" s="8">
        <f>SUMIFS(inventory['# Units],inventory[Rank],"&lt;="&amp;inventory[[#This Row],['#]])</f>
        <v>53305</v>
      </c>
      <c r="I2002" s="9">
        <f>inventory[[#This Row],[c Units]]/MAX(inventory[c Units])</f>
        <v>0.64707810337711524</v>
      </c>
      <c r="J2002" s="10">
        <f>SUMIFS(inventory[Total Cost],inventory[Rank],"&lt;="&amp;inventory[[#This Row],['#]])</f>
        <v>2612666.3999999976</v>
      </c>
      <c r="K2002" s="9">
        <f>inventory[[#This Row],[c Cost]]/MAX(inventory[c Cost])</f>
        <v>0.98691529984297677</v>
      </c>
      <c r="L2002" s="11" t="str">
        <f>IF(inventory[[#This Row],[c Units %]]&lt;=$O$7,$N$7,IF(inventory[[#This Row],[c Units %]]&lt;=$O$8,$N$8,$N$9))</f>
        <v>C</v>
      </c>
    </row>
    <row r="2003" spans="2:12" x14ac:dyDescent="0.25">
      <c r="B2003" s="1">
        <v>1997</v>
      </c>
      <c r="C2003" t="s">
        <v>1997</v>
      </c>
      <c r="D2003" s="2">
        <v>2.2999999999999998</v>
      </c>
      <c r="E2003" s="15">
        <v>12</v>
      </c>
      <c r="F2003" s="14">
        <f>inventory[[#This Row],[Unit Cost]]*inventory[[#This Row],['# Units]]</f>
        <v>27.599999999999998</v>
      </c>
      <c r="G2003" s="8">
        <f>_xlfn.RANK.EQ(inventory[[#This Row],[Total Cost]],inventory[Total Cost],0)</f>
        <v>2374</v>
      </c>
      <c r="H2003" s="8">
        <f>SUMIFS(inventory['# Units],inventory[Rank],"&lt;="&amp;inventory[[#This Row],['#]])</f>
        <v>53305</v>
      </c>
      <c r="I2003" s="9">
        <f>inventory[[#This Row],[c Units]]/MAX(inventory[c Units])</f>
        <v>0.64707810337711524</v>
      </c>
      <c r="J2003" s="10">
        <f>SUMIFS(inventory[Total Cost],inventory[Rank],"&lt;="&amp;inventory[[#This Row],['#]])</f>
        <v>2612666.3999999976</v>
      </c>
      <c r="K2003" s="9">
        <f>inventory[[#This Row],[c Cost]]/MAX(inventory[c Cost])</f>
        <v>0.98691529984297677</v>
      </c>
      <c r="L2003" s="11" t="str">
        <f>IF(inventory[[#This Row],[c Units %]]&lt;=$O$7,$N$7,IF(inventory[[#This Row],[c Units %]]&lt;=$O$8,$N$8,$N$9))</f>
        <v>C</v>
      </c>
    </row>
    <row r="2004" spans="2:12" x14ac:dyDescent="0.25">
      <c r="B2004" s="1">
        <v>1998</v>
      </c>
      <c r="C2004" t="s">
        <v>1998</v>
      </c>
      <c r="D2004" s="2">
        <v>2.5</v>
      </c>
      <c r="E2004" s="15">
        <v>13</v>
      </c>
      <c r="F2004" s="14">
        <f>inventory[[#This Row],[Unit Cost]]*inventory[[#This Row],['# Units]]</f>
        <v>32.5</v>
      </c>
      <c r="G2004" s="8">
        <f>_xlfn.RANK.EQ(inventory[[#This Row],[Total Cost]],inventory[Total Cost],0)</f>
        <v>2219</v>
      </c>
      <c r="H2004" s="8">
        <f>SUMIFS(inventory['# Units],inventory[Rank],"&lt;="&amp;inventory[[#This Row],['#]])</f>
        <v>53305</v>
      </c>
      <c r="I2004" s="9">
        <f>inventory[[#This Row],[c Units]]/MAX(inventory[c Units])</f>
        <v>0.64707810337711524</v>
      </c>
      <c r="J2004" s="10">
        <f>SUMIFS(inventory[Total Cost],inventory[Rank],"&lt;="&amp;inventory[[#This Row],['#]])</f>
        <v>2612666.3999999976</v>
      </c>
      <c r="K2004" s="9">
        <f>inventory[[#This Row],[c Cost]]/MAX(inventory[c Cost])</f>
        <v>0.98691529984297677</v>
      </c>
      <c r="L2004" s="11" t="str">
        <f>IF(inventory[[#This Row],[c Units %]]&lt;=$O$7,$N$7,IF(inventory[[#This Row],[c Units %]]&lt;=$O$8,$N$8,$N$9))</f>
        <v>C</v>
      </c>
    </row>
    <row r="2005" spans="2:12" x14ac:dyDescent="0.25">
      <c r="B2005" s="1">
        <v>1999</v>
      </c>
      <c r="C2005" t="s">
        <v>1999</v>
      </c>
      <c r="D2005" s="2">
        <v>1.8</v>
      </c>
      <c r="E2005" s="15">
        <v>28</v>
      </c>
      <c r="F2005" s="14">
        <f>inventory[[#This Row],[Unit Cost]]*inventory[[#This Row],['# Units]]</f>
        <v>50.4</v>
      </c>
      <c r="G2005" s="8">
        <f>_xlfn.RANK.EQ(inventory[[#This Row],[Total Cost]],inventory[Total Cost],0)</f>
        <v>1842</v>
      </c>
      <c r="H2005" s="8">
        <f>SUMIFS(inventory['# Units],inventory[Rank],"&lt;="&amp;inventory[[#This Row],['#]])</f>
        <v>53305</v>
      </c>
      <c r="I2005" s="9">
        <f>inventory[[#This Row],[c Units]]/MAX(inventory[c Units])</f>
        <v>0.64707810337711524</v>
      </c>
      <c r="J2005" s="10">
        <f>SUMIFS(inventory[Total Cost],inventory[Rank],"&lt;="&amp;inventory[[#This Row],['#]])</f>
        <v>2612666.3999999976</v>
      </c>
      <c r="K2005" s="9">
        <f>inventory[[#This Row],[c Cost]]/MAX(inventory[c Cost])</f>
        <v>0.98691529984297677</v>
      </c>
      <c r="L2005" s="11" t="str">
        <f>IF(inventory[[#This Row],[c Units %]]&lt;=$O$7,$N$7,IF(inventory[[#This Row],[c Units %]]&lt;=$O$8,$N$8,$N$9))</f>
        <v>C</v>
      </c>
    </row>
    <row r="2006" spans="2:12" x14ac:dyDescent="0.25">
      <c r="B2006" s="1">
        <v>2000</v>
      </c>
      <c r="C2006" t="s">
        <v>2000</v>
      </c>
      <c r="D2006" s="2">
        <v>1.7</v>
      </c>
      <c r="E2006" s="15">
        <v>22</v>
      </c>
      <c r="F2006" s="14">
        <f>inventory[[#This Row],[Unit Cost]]*inventory[[#This Row],['# Units]]</f>
        <v>37.4</v>
      </c>
      <c r="G2006" s="8">
        <f>_xlfn.RANK.EQ(inventory[[#This Row],[Total Cost]],inventory[Total Cost],0)</f>
        <v>2105</v>
      </c>
      <c r="H2006" s="8">
        <f>SUMIFS(inventory['# Units],inventory[Rank],"&lt;="&amp;inventory[[#This Row],['#]])</f>
        <v>53305</v>
      </c>
      <c r="I2006" s="9">
        <f>inventory[[#This Row],[c Units]]/MAX(inventory[c Units])</f>
        <v>0.64707810337711524</v>
      </c>
      <c r="J2006" s="10">
        <f>SUMIFS(inventory[Total Cost],inventory[Rank],"&lt;="&amp;inventory[[#This Row],['#]])</f>
        <v>2612666.3999999976</v>
      </c>
      <c r="K2006" s="9">
        <f>inventory[[#This Row],[c Cost]]/MAX(inventory[c Cost])</f>
        <v>0.98691529984297677</v>
      </c>
      <c r="L2006" s="11" t="str">
        <f>IF(inventory[[#This Row],[c Units %]]&lt;=$O$7,$N$7,IF(inventory[[#This Row],[c Units %]]&lt;=$O$8,$N$8,$N$9))</f>
        <v>C</v>
      </c>
    </row>
    <row r="2007" spans="2:12" x14ac:dyDescent="0.25">
      <c r="B2007" s="1">
        <v>2001</v>
      </c>
      <c r="C2007" t="s">
        <v>2001</v>
      </c>
      <c r="D2007" s="2">
        <v>1.1000000000000001</v>
      </c>
      <c r="E2007" s="15">
        <v>15</v>
      </c>
      <c r="F2007" s="14">
        <f>inventory[[#This Row],[Unit Cost]]*inventory[[#This Row],['# Units]]</f>
        <v>16.5</v>
      </c>
      <c r="G2007" s="8">
        <f>_xlfn.RANK.EQ(inventory[[#This Row],[Total Cost]],inventory[Total Cost],0)</f>
        <v>2879</v>
      </c>
      <c r="H2007" s="8">
        <f>SUMIFS(inventory['# Units],inventory[Rank],"&lt;="&amp;inventory[[#This Row],['#]])</f>
        <v>53305</v>
      </c>
      <c r="I2007" s="9">
        <f>inventory[[#This Row],[c Units]]/MAX(inventory[c Units])</f>
        <v>0.64707810337711524</v>
      </c>
      <c r="J2007" s="10">
        <f>SUMIFS(inventory[Total Cost],inventory[Rank],"&lt;="&amp;inventory[[#This Row],['#]])</f>
        <v>2612666.3999999976</v>
      </c>
      <c r="K2007" s="9">
        <f>inventory[[#This Row],[c Cost]]/MAX(inventory[c Cost])</f>
        <v>0.98691529984297677</v>
      </c>
      <c r="L2007" s="11" t="str">
        <f>IF(inventory[[#This Row],[c Units %]]&lt;=$O$7,$N$7,IF(inventory[[#This Row],[c Units %]]&lt;=$O$8,$N$8,$N$9))</f>
        <v>C</v>
      </c>
    </row>
    <row r="2008" spans="2:12" x14ac:dyDescent="0.25">
      <c r="B2008" s="1">
        <v>2002</v>
      </c>
      <c r="C2008" t="s">
        <v>2002</v>
      </c>
      <c r="D2008" s="2">
        <v>1.8</v>
      </c>
      <c r="E2008" s="15">
        <v>32</v>
      </c>
      <c r="F2008" s="14">
        <f>inventory[[#This Row],[Unit Cost]]*inventory[[#This Row],['# Units]]</f>
        <v>57.6</v>
      </c>
      <c r="G2008" s="8">
        <f>_xlfn.RANK.EQ(inventory[[#This Row],[Total Cost]],inventory[Total Cost],0)</f>
        <v>1714</v>
      </c>
      <c r="H2008" s="8">
        <f>SUMIFS(inventory['# Units],inventory[Rank],"&lt;="&amp;inventory[[#This Row],['#]])</f>
        <v>53305</v>
      </c>
      <c r="I2008" s="9">
        <f>inventory[[#This Row],[c Units]]/MAX(inventory[c Units])</f>
        <v>0.64707810337711524</v>
      </c>
      <c r="J2008" s="10">
        <f>SUMIFS(inventory[Total Cost],inventory[Rank],"&lt;="&amp;inventory[[#This Row],['#]])</f>
        <v>2612666.3999999976</v>
      </c>
      <c r="K2008" s="9">
        <f>inventory[[#This Row],[c Cost]]/MAX(inventory[c Cost])</f>
        <v>0.98691529984297677</v>
      </c>
      <c r="L2008" s="11" t="str">
        <f>IF(inventory[[#This Row],[c Units %]]&lt;=$O$7,$N$7,IF(inventory[[#This Row],[c Units %]]&lt;=$O$8,$N$8,$N$9))</f>
        <v>C</v>
      </c>
    </row>
    <row r="2009" spans="2:12" x14ac:dyDescent="0.25">
      <c r="B2009" s="1">
        <v>2003</v>
      </c>
      <c r="C2009" t="s">
        <v>2003</v>
      </c>
      <c r="D2009" s="2">
        <v>2</v>
      </c>
      <c r="E2009" s="15">
        <v>11</v>
      </c>
      <c r="F2009" s="14">
        <f>inventory[[#This Row],[Unit Cost]]*inventory[[#This Row],['# Units]]</f>
        <v>22</v>
      </c>
      <c r="G2009" s="8">
        <f>_xlfn.RANK.EQ(inventory[[#This Row],[Total Cost]],inventory[Total Cost],0)</f>
        <v>2593</v>
      </c>
      <c r="H2009" s="8">
        <f>SUMIFS(inventory['# Units],inventory[Rank],"&lt;="&amp;inventory[[#This Row],['#]])</f>
        <v>53305</v>
      </c>
      <c r="I2009" s="9">
        <f>inventory[[#This Row],[c Units]]/MAX(inventory[c Units])</f>
        <v>0.64707810337711524</v>
      </c>
      <c r="J2009" s="10">
        <f>SUMIFS(inventory[Total Cost],inventory[Rank],"&lt;="&amp;inventory[[#This Row],['#]])</f>
        <v>2612666.3999999976</v>
      </c>
      <c r="K2009" s="9">
        <f>inventory[[#This Row],[c Cost]]/MAX(inventory[c Cost])</f>
        <v>0.98691529984297677</v>
      </c>
      <c r="L2009" s="11" t="str">
        <f>IF(inventory[[#This Row],[c Units %]]&lt;=$O$7,$N$7,IF(inventory[[#This Row],[c Units %]]&lt;=$O$8,$N$8,$N$9))</f>
        <v>C</v>
      </c>
    </row>
    <row r="2010" spans="2:12" x14ac:dyDescent="0.25">
      <c r="B2010" s="1">
        <v>2004</v>
      </c>
      <c r="C2010" t="s">
        <v>2004</v>
      </c>
      <c r="D2010" s="2">
        <v>2.9</v>
      </c>
      <c r="E2010" s="15">
        <v>139</v>
      </c>
      <c r="F2010" s="14">
        <f>inventory[[#This Row],[Unit Cost]]*inventory[[#This Row],['# Units]]</f>
        <v>403.09999999999997</v>
      </c>
      <c r="G2010" s="8">
        <f>_xlfn.RANK.EQ(inventory[[#This Row],[Total Cost]],inventory[Total Cost],0)</f>
        <v>734</v>
      </c>
      <c r="H2010" s="8">
        <f>SUMIFS(inventory['# Units],inventory[Rank],"&lt;="&amp;inventory[[#This Row],['#]])</f>
        <v>53305</v>
      </c>
      <c r="I2010" s="9">
        <f>inventory[[#This Row],[c Units]]/MAX(inventory[c Units])</f>
        <v>0.64707810337711524</v>
      </c>
      <c r="J2010" s="10">
        <f>SUMIFS(inventory[Total Cost],inventory[Rank],"&lt;="&amp;inventory[[#This Row],['#]])</f>
        <v>2612666.3999999976</v>
      </c>
      <c r="K2010" s="9">
        <f>inventory[[#This Row],[c Cost]]/MAX(inventory[c Cost])</f>
        <v>0.98691529984297677</v>
      </c>
      <c r="L2010" s="11" t="str">
        <f>IF(inventory[[#This Row],[c Units %]]&lt;=$O$7,$N$7,IF(inventory[[#This Row],[c Units %]]&lt;=$O$8,$N$8,$N$9))</f>
        <v>C</v>
      </c>
    </row>
    <row r="2011" spans="2:12" x14ac:dyDescent="0.25">
      <c r="B2011" s="1">
        <v>2005</v>
      </c>
      <c r="C2011" t="s">
        <v>2005</v>
      </c>
      <c r="D2011" s="2">
        <v>2.9</v>
      </c>
      <c r="E2011" s="15">
        <v>41</v>
      </c>
      <c r="F2011" s="14">
        <f>inventory[[#This Row],[Unit Cost]]*inventory[[#This Row],['# Units]]</f>
        <v>118.89999999999999</v>
      </c>
      <c r="G2011" s="8">
        <f>_xlfn.RANK.EQ(inventory[[#This Row],[Total Cost]],inventory[Total Cost],0)</f>
        <v>1251</v>
      </c>
      <c r="H2011" s="8">
        <f>SUMIFS(inventory['# Units],inventory[Rank],"&lt;="&amp;inventory[[#This Row],['#]])</f>
        <v>53305</v>
      </c>
      <c r="I2011" s="9">
        <f>inventory[[#This Row],[c Units]]/MAX(inventory[c Units])</f>
        <v>0.64707810337711524</v>
      </c>
      <c r="J2011" s="10">
        <f>SUMIFS(inventory[Total Cost],inventory[Rank],"&lt;="&amp;inventory[[#This Row],['#]])</f>
        <v>2612666.3999999976</v>
      </c>
      <c r="K2011" s="9">
        <f>inventory[[#This Row],[c Cost]]/MAX(inventory[c Cost])</f>
        <v>0.98691529984297677</v>
      </c>
      <c r="L2011" s="11" t="str">
        <f>IF(inventory[[#This Row],[c Units %]]&lt;=$O$7,$N$7,IF(inventory[[#This Row],[c Units %]]&lt;=$O$8,$N$8,$N$9))</f>
        <v>C</v>
      </c>
    </row>
    <row r="2012" spans="2:12" x14ac:dyDescent="0.25">
      <c r="B2012" s="1">
        <v>2006</v>
      </c>
      <c r="C2012" t="s">
        <v>2006</v>
      </c>
      <c r="D2012" s="2">
        <v>3</v>
      </c>
      <c r="E2012" s="15">
        <v>24</v>
      </c>
      <c r="F2012" s="14">
        <f>inventory[[#This Row],[Unit Cost]]*inventory[[#This Row],['# Units]]</f>
        <v>72</v>
      </c>
      <c r="G2012" s="8">
        <f>_xlfn.RANK.EQ(inventory[[#This Row],[Total Cost]],inventory[Total Cost],0)</f>
        <v>1555</v>
      </c>
      <c r="H2012" s="8">
        <f>SUMIFS(inventory['# Units],inventory[Rank],"&lt;="&amp;inventory[[#This Row],['#]])</f>
        <v>53305</v>
      </c>
      <c r="I2012" s="9">
        <f>inventory[[#This Row],[c Units]]/MAX(inventory[c Units])</f>
        <v>0.64707810337711524</v>
      </c>
      <c r="J2012" s="10">
        <f>SUMIFS(inventory[Total Cost],inventory[Rank],"&lt;="&amp;inventory[[#This Row],['#]])</f>
        <v>2612666.3999999976</v>
      </c>
      <c r="K2012" s="9">
        <f>inventory[[#This Row],[c Cost]]/MAX(inventory[c Cost])</f>
        <v>0.98691529984297677</v>
      </c>
      <c r="L2012" s="11" t="str">
        <f>IF(inventory[[#This Row],[c Units %]]&lt;=$O$7,$N$7,IF(inventory[[#This Row],[c Units %]]&lt;=$O$8,$N$8,$N$9))</f>
        <v>C</v>
      </c>
    </row>
    <row r="2013" spans="2:12" x14ac:dyDescent="0.25">
      <c r="B2013" s="1">
        <v>2007</v>
      </c>
      <c r="C2013" t="s">
        <v>2007</v>
      </c>
      <c r="D2013" s="2">
        <v>2.8</v>
      </c>
      <c r="E2013" s="15">
        <v>30</v>
      </c>
      <c r="F2013" s="14">
        <f>inventory[[#This Row],[Unit Cost]]*inventory[[#This Row],['# Units]]</f>
        <v>84</v>
      </c>
      <c r="G2013" s="8">
        <f>_xlfn.RANK.EQ(inventory[[#This Row],[Total Cost]],inventory[Total Cost],0)</f>
        <v>1456</v>
      </c>
      <c r="H2013" s="8">
        <f>SUMIFS(inventory['# Units],inventory[Rank],"&lt;="&amp;inventory[[#This Row],['#]])</f>
        <v>53305</v>
      </c>
      <c r="I2013" s="9">
        <f>inventory[[#This Row],[c Units]]/MAX(inventory[c Units])</f>
        <v>0.64707810337711524</v>
      </c>
      <c r="J2013" s="10">
        <f>SUMIFS(inventory[Total Cost],inventory[Rank],"&lt;="&amp;inventory[[#This Row],['#]])</f>
        <v>2612666.3999999976</v>
      </c>
      <c r="K2013" s="9">
        <f>inventory[[#This Row],[c Cost]]/MAX(inventory[c Cost])</f>
        <v>0.98691529984297677</v>
      </c>
      <c r="L2013" s="11" t="str">
        <f>IF(inventory[[#This Row],[c Units %]]&lt;=$O$7,$N$7,IF(inventory[[#This Row],[c Units %]]&lt;=$O$8,$N$8,$N$9))</f>
        <v>C</v>
      </c>
    </row>
    <row r="2014" spans="2:12" x14ac:dyDescent="0.25">
      <c r="B2014" s="1">
        <v>2008</v>
      </c>
      <c r="C2014" t="s">
        <v>2008</v>
      </c>
      <c r="D2014" s="2">
        <v>1.3</v>
      </c>
      <c r="E2014" s="15">
        <v>23</v>
      </c>
      <c r="F2014" s="14">
        <f>inventory[[#This Row],[Unit Cost]]*inventory[[#This Row],['# Units]]</f>
        <v>29.900000000000002</v>
      </c>
      <c r="G2014" s="8">
        <f>_xlfn.RANK.EQ(inventory[[#This Row],[Total Cost]],inventory[Total Cost],0)</f>
        <v>2303</v>
      </c>
      <c r="H2014" s="8">
        <f>SUMIFS(inventory['# Units],inventory[Rank],"&lt;="&amp;inventory[[#This Row],['#]])</f>
        <v>53305</v>
      </c>
      <c r="I2014" s="9">
        <f>inventory[[#This Row],[c Units]]/MAX(inventory[c Units])</f>
        <v>0.64707810337711524</v>
      </c>
      <c r="J2014" s="10">
        <f>SUMIFS(inventory[Total Cost],inventory[Rank],"&lt;="&amp;inventory[[#This Row],['#]])</f>
        <v>2612666.3999999976</v>
      </c>
      <c r="K2014" s="9">
        <f>inventory[[#This Row],[c Cost]]/MAX(inventory[c Cost])</f>
        <v>0.98691529984297677</v>
      </c>
      <c r="L2014" s="11" t="str">
        <f>IF(inventory[[#This Row],[c Units %]]&lt;=$O$7,$N$7,IF(inventory[[#This Row],[c Units %]]&lt;=$O$8,$N$8,$N$9))</f>
        <v>C</v>
      </c>
    </row>
    <row r="2015" spans="2:12" x14ac:dyDescent="0.25">
      <c r="B2015" s="1">
        <v>2009</v>
      </c>
      <c r="C2015" t="s">
        <v>2009</v>
      </c>
      <c r="D2015" s="2">
        <v>2.9</v>
      </c>
      <c r="E2015" s="15">
        <v>143</v>
      </c>
      <c r="F2015" s="14">
        <f>inventory[[#This Row],[Unit Cost]]*inventory[[#This Row],['# Units]]</f>
        <v>414.7</v>
      </c>
      <c r="G2015" s="8">
        <f>_xlfn.RANK.EQ(inventory[[#This Row],[Total Cost]],inventory[Total Cost],0)</f>
        <v>722</v>
      </c>
      <c r="H2015" s="8">
        <f>SUMIFS(inventory['# Units],inventory[Rank],"&lt;="&amp;inventory[[#This Row],['#]])</f>
        <v>53305</v>
      </c>
      <c r="I2015" s="9">
        <f>inventory[[#This Row],[c Units]]/MAX(inventory[c Units])</f>
        <v>0.64707810337711524</v>
      </c>
      <c r="J2015" s="10">
        <f>SUMIFS(inventory[Total Cost],inventory[Rank],"&lt;="&amp;inventory[[#This Row],['#]])</f>
        <v>2612666.3999999976</v>
      </c>
      <c r="K2015" s="9">
        <f>inventory[[#This Row],[c Cost]]/MAX(inventory[c Cost])</f>
        <v>0.98691529984297677</v>
      </c>
      <c r="L2015" s="11" t="str">
        <f>IF(inventory[[#This Row],[c Units %]]&lt;=$O$7,$N$7,IF(inventory[[#This Row],[c Units %]]&lt;=$O$8,$N$8,$N$9))</f>
        <v>C</v>
      </c>
    </row>
    <row r="2016" spans="2:12" x14ac:dyDescent="0.25">
      <c r="B2016" s="1">
        <v>2010</v>
      </c>
      <c r="C2016" t="s">
        <v>2010</v>
      </c>
      <c r="D2016" s="2">
        <v>2.8</v>
      </c>
      <c r="E2016" s="15">
        <v>15</v>
      </c>
      <c r="F2016" s="14">
        <f>inventory[[#This Row],[Unit Cost]]*inventory[[#This Row],['# Units]]</f>
        <v>42</v>
      </c>
      <c r="G2016" s="8">
        <f>_xlfn.RANK.EQ(inventory[[#This Row],[Total Cost]],inventory[Total Cost],0)</f>
        <v>1994</v>
      </c>
      <c r="H2016" s="8">
        <f>SUMIFS(inventory['# Units],inventory[Rank],"&lt;="&amp;inventory[[#This Row],['#]])</f>
        <v>53305</v>
      </c>
      <c r="I2016" s="9">
        <f>inventory[[#This Row],[c Units]]/MAX(inventory[c Units])</f>
        <v>0.64707810337711524</v>
      </c>
      <c r="J2016" s="10">
        <f>SUMIFS(inventory[Total Cost],inventory[Rank],"&lt;="&amp;inventory[[#This Row],['#]])</f>
        <v>2612666.3999999976</v>
      </c>
      <c r="K2016" s="9">
        <f>inventory[[#This Row],[c Cost]]/MAX(inventory[c Cost])</f>
        <v>0.98691529984297677</v>
      </c>
      <c r="L2016" s="11" t="str">
        <f>IF(inventory[[#This Row],[c Units %]]&lt;=$O$7,$N$7,IF(inventory[[#This Row],[c Units %]]&lt;=$O$8,$N$8,$N$9))</f>
        <v>C</v>
      </c>
    </row>
    <row r="2017" spans="2:12" x14ac:dyDescent="0.25">
      <c r="B2017" s="1">
        <v>2011</v>
      </c>
      <c r="C2017" t="s">
        <v>2011</v>
      </c>
      <c r="D2017" s="2">
        <v>2.2999999999999998</v>
      </c>
      <c r="E2017" s="15">
        <v>9</v>
      </c>
      <c r="F2017" s="14">
        <f>inventory[[#This Row],[Unit Cost]]*inventory[[#This Row],['# Units]]</f>
        <v>20.7</v>
      </c>
      <c r="G2017" s="8">
        <f>_xlfn.RANK.EQ(inventory[[#This Row],[Total Cost]],inventory[Total Cost],0)</f>
        <v>2661</v>
      </c>
      <c r="H2017" s="8">
        <f>SUMIFS(inventory['# Units],inventory[Rank],"&lt;="&amp;inventory[[#This Row],['#]])</f>
        <v>53419</v>
      </c>
      <c r="I2017" s="9">
        <f>inventory[[#This Row],[c Units]]/MAX(inventory[c Units])</f>
        <v>0.6484619680011654</v>
      </c>
      <c r="J2017" s="10">
        <f>SUMIFS(inventory[Total Cost],inventory[Rank],"&lt;="&amp;inventory[[#This Row],['#]])</f>
        <v>2612833.5999999968</v>
      </c>
      <c r="K2017" s="9">
        <f>inventory[[#This Row],[c Cost]]/MAX(inventory[c Cost])</f>
        <v>0.98697845839935927</v>
      </c>
      <c r="L2017" s="11" t="str">
        <f>IF(inventory[[#This Row],[c Units %]]&lt;=$O$7,$N$7,IF(inventory[[#This Row],[c Units %]]&lt;=$O$8,$N$8,$N$9))</f>
        <v>C</v>
      </c>
    </row>
    <row r="2018" spans="2:12" x14ac:dyDescent="0.25">
      <c r="B2018" s="1">
        <v>2012</v>
      </c>
      <c r="C2018" t="s">
        <v>2012</v>
      </c>
      <c r="D2018" s="2">
        <v>2.9</v>
      </c>
      <c r="E2018" s="15">
        <v>35</v>
      </c>
      <c r="F2018" s="14">
        <f>inventory[[#This Row],[Unit Cost]]*inventory[[#This Row],['# Units]]</f>
        <v>101.5</v>
      </c>
      <c r="G2018" s="8">
        <f>_xlfn.RANK.EQ(inventory[[#This Row],[Total Cost]],inventory[Total Cost],0)</f>
        <v>1340</v>
      </c>
      <c r="H2018" s="8">
        <f>SUMIFS(inventory['# Units],inventory[Rank],"&lt;="&amp;inventory[[#This Row],['#]])</f>
        <v>53419</v>
      </c>
      <c r="I2018" s="9">
        <f>inventory[[#This Row],[c Units]]/MAX(inventory[c Units])</f>
        <v>0.6484619680011654</v>
      </c>
      <c r="J2018" s="10">
        <f>SUMIFS(inventory[Total Cost],inventory[Rank],"&lt;="&amp;inventory[[#This Row],['#]])</f>
        <v>2612833.5999999968</v>
      </c>
      <c r="K2018" s="9">
        <f>inventory[[#This Row],[c Cost]]/MAX(inventory[c Cost])</f>
        <v>0.98697845839935927</v>
      </c>
      <c r="L2018" s="11" t="str">
        <f>IF(inventory[[#This Row],[c Units %]]&lt;=$O$7,$N$7,IF(inventory[[#This Row],[c Units %]]&lt;=$O$8,$N$8,$N$9))</f>
        <v>C</v>
      </c>
    </row>
    <row r="2019" spans="2:12" x14ac:dyDescent="0.25">
      <c r="B2019" s="1">
        <v>2013</v>
      </c>
      <c r="C2019" t="s">
        <v>2013</v>
      </c>
      <c r="D2019" s="2">
        <v>3</v>
      </c>
      <c r="E2019" s="15">
        <v>4</v>
      </c>
      <c r="F2019" s="14">
        <f>inventory[[#This Row],[Unit Cost]]*inventory[[#This Row],['# Units]]</f>
        <v>12</v>
      </c>
      <c r="G2019" s="8">
        <f>_xlfn.RANK.EQ(inventory[[#This Row],[Total Cost]],inventory[Total Cost],0)</f>
        <v>3144</v>
      </c>
      <c r="H2019" s="8">
        <f>SUMIFS(inventory['# Units],inventory[Rank],"&lt;="&amp;inventory[[#This Row],['#]])</f>
        <v>53419</v>
      </c>
      <c r="I2019" s="9">
        <f>inventory[[#This Row],[c Units]]/MAX(inventory[c Units])</f>
        <v>0.6484619680011654</v>
      </c>
      <c r="J2019" s="10">
        <f>SUMIFS(inventory[Total Cost],inventory[Rank],"&lt;="&amp;inventory[[#This Row],['#]])</f>
        <v>2612833.5999999968</v>
      </c>
      <c r="K2019" s="9">
        <f>inventory[[#This Row],[c Cost]]/MAX(inventory[c Cost])</f>
        <v>0.98697845839935927</v>
      </c>
      <c r="L2019" s="11" t="str">
        <f>IF(inventory[[#This Row],[c Units %]]&lt;=$O$7,$N$7,IF(inventory[[#This Row],[c Units %]]&lt;=$O$8,$N$8,$N$9))</f>
        <v>C</v>
      </c>
    </row>
    <row r="2020" spans="2:12" x14ac:dyDescent="0.25">
      <c r="B2020" s="1">
        <v>2014</v>
      </c>
      <c r="C2020" t="s">
        <v>2014</v>
      </c>
      <c r="D2020" s="2">
        <v>2.9</v>
      </c>
      <c r="E2020" s="15">
        <v>7</v>
      </c>
      <c r="F2020" s="14">
        <f>inventory[[#This Row],[Unit Cost]]*inventory[[#This Row],['# Units]]</f>
        <v>20.3</v>
      </c>
      <c r="G2020" s="8">
        <f>_xlfn.RANK.EQ(inventory[[#This Row],[Total Cost]],inventory[Total Cost],0)</f>
        <v>2681</v>
      </c>
      <c r="H2020" s="8">
        <f>SUMIFS(inventory['# Units],inventory[Rank],"&lt;="&amp;inventory[[#This Row],['#]])</f>
        <v>53419</v>
      </c>
      <c r="I2020" s="9">
        <f>inventory[[#This Row],[c Units]]/MAX(inventory[c Units])</f>
        <v>0.6484619680011654</v>
      </c>
      <c r="J2020" s="10">
        <f>SUMIFS(inventory[Total Cost],inventory[Rank],"&lt;="&amp;inventory[[#This Row],['#]])</f>
        <v>2612833.5999999968</v>
      </c>
      <c r="K2020" s="9">
        <f>inventory[[#This Row],[c Cost]]/MAX(inventory[c Cost])</f>
        <v>0.98697845839935927</v>
      </c>
      <c r="L2020" s="11" t="str">
        <f>IF(inventory[[#This Row],[c Units %]]&lt;=$O$7,$N$7,IF(inventory[[#This Row],[c Units %]]&lt;=$O$8,$N$8,$N$9))</f>
        <v>C</v>
      </c>
    </row>
    <row r="2021" spans="2:12" x14ac:dyDescent="0.25">
      <c r="B2021" s="1">
        <v>2015</v>
      </c>
      <c r="C2021" t="s">
        <v>2015</v>
      </c>
      <c r="D2021" s="2">
        <v>2.2999999999999998</v>
      </c>
      <c r="E2021" s="15">
        <v>5</v>
      </c>
      <c r="F2021" s="14">
        <f>inventory[[#This Row],[Unit Cost]]*inventory[[#This Row],['# Units]]</f>
        <v>11.5</v>
      </c>
      <c r="G2021" s="8">
        <f>_xlfn.RANK.EQ(inventory[[#This Row],[Total Cost]],inventory[Total Cost],0)</f>
        <v>3203</v>
      </c>
      <c r="H2021" s="8">
        <f>SUMIFS(inventory['# Units],inventory[Rank],"&lt;="&amp;inventory[[#This Row],['#]])</f>
        <v>53618</v>
      </c>
      <c r="I2021" s="9">
        <f>inventory[[#This Row],[c Units]]/MAX(inventory[c Units])</f>
        <v>0.65087766151156867</v>
      </c>
      <c r="J2021" s="10">
        <f>SUMIFS(inventory[Total Cost],inventory[Rank],"&lt;="&amp;inventory[[#This Row],['#]])</f>
        <v>2613124.7999999975</v>
      </c>
      <c r="K2021" s="9">
        <f>inventory[[#This Row],[c Cost]]/MAX(inventory[c Cost])</f>
        <v>0.98708845703344239</v>
      </c>
      <c r="L2021" s="11" t="str">
        <f>IF(inventory[[#This Row],[c Units %]]&lt;=$O$7,$N$7,IF(inventory[[#This Row],[c Units %]]&lt;=$O$8,$N$8,$N$9))</f>
        <v>C</v>
      </c>
    </row>
    <row r="2022" spans="2:12" x14ac:dyDescent="0.25">
      <c r="B2022" s="1">
        <v>2016</v>
      </c>
      <c r="C2022" t="s">
        <v>2016</v>
      </c>
      <c r="D2022" s="2">
        <v>1.9</v>
      </c>
      <c r="E2022" s="15">
        <v>3</v>
      </c>
      <c r="F2022" s="14">
        <f>inventory[[#This Row],[Unit Cost]]*inventory[[#This Row],['# Units]]</f>
        <v>5.6999999999999993</v>
      </c>
      <c r="G2022" s="8">
        <f>_xlfn.RANK.EQ(inventory[[#This Row],[Total Cost]],inventory[Total Cost],0)</f>
        <v>3684</v>
      </c>
      <c r="H2022" s="8">
        <f>SUMIFS(inventory['# Units],inventory[Rank],"&lt;="&amp;inventory[[#This Row],['#]])</f>
        <v>53618</v>
      </c>
      <c r="I2022" s="9">
        <f>inventory[[#This Row],[c Units]]/MAX(inventory[c Units])</f>
        <v>0.65087766151156867</v>
      </c>
      <c r="J2022" s="10">
        <f>SUMIFS(inventory[Total Cost],inventory[Rank],"&lt;="&amp;inventory[[#This Row],['#]])</f>
        <v>2613124.7999999975</v>
      </c>
      <c r="K2022" s="9">
        <f>inventory[[#This Row],[c Cost]]/MAX(inventory[c Cost])</f>
        <v>0.98708845703344239</v>
      </c>
      <c r="L2022" s="11" t="str">
        <f>IF(inventory[[#This Row],[c Units %]]&lt;=$O$7,$N$7,IF(inventory[[#This Row],[c Units %]]&lt;=$O$8,$N$8,$N$9))</f>
        <v>C</v>
      </c>
    </row>
    <row r="2023" spans="2:12" x14ac:dyDescent="0.25">
      <c r="B2023" s="1">
        <v>2017</v>
      </c>
      <c r="C2023" t="s">
        <v>2017</v>
      </c>
      <c r="D2023" s="2">
        <v>2.1</v>
      </c>
      <c r="E2023" s="15">
        <v>10</v>
      </c>
      <c r="F2023" s="14">
        <f>inventory[[#This Row],[Unit Cost]]*inventory[[#This Row],['# Units]]</f>
        <v>21</v>
      </c>
      <c r="G2023" s="8">
        <f>_xlfn.RANK.EQ(inventory[[#This Row],[Total Cost]],inventory[Total Cost],0)</f>
        <v>2629</v>
      </c>
      <c r="H2023" s="8">
        <f>SUMIFS(inventory['# Units],inventory[Rank],"&lt;="&amp;inventory[[#This Row],['#]])</f>
        <v>53618</v>
      </c>
      <c r="I2023" s="9">
        <f>inventory[[#This Row],[c Units]]/MAX(inventory[c Units])</f>
        <v>0.65087766151156867</v>
      </c>
      <c r="J2023" s="10">
        <f>SUMIFS(inventory[Total Cost],inventory[Rank],"&lt;="&amp;inventory[[#This Row],['#]])</f>
        <v>2613124.7999999975</v>
      </c>
      <c r="K2023" s="9">
        <f>inventory[[#This Row],[c Cost]]/MAX(inventory[c Cost])</f>
        <v>0.98708845703344239</v>
      </c>
      <c r="L2023" s="11" t="str">
        <f>IF(inventory[[#This Row],[c Units %]]&lt;=$O$7,$N$7,IF(inventory[[#This Row],[c Units %]]&lt;=$O$8,$N$8,$N$9))</f>
        <v>C</v>
      </c>
    </row>
    <row r="2024" spans="2:12" x14ac:dyDescent="0.25">
      <c r="B2024" s="1">
        <v>2018</v>
      </c>
      <c r="C2024" t="s">
        <v>2018</v>
      </c>
      <c r="D2024" s="2">
        <v>2.7</v>
      </c>
      <c r="E2024" s="15">
        <v>19</v>
      </c>
      <c r="F2024" s="14">
        <f>inventory[[#This Row],[Unit Cost]]*inventory[[#This Row],['# Units]]</f>
        <v>51.300000000000004</v>
      </c>
      <c r="G2024" s="8">
        <f>_xlfn.RANK.EQ(inventory[[#This Row],[Total Cost]],inventory[Total Cost],0)</f>
        <v>1823</v>
      </c>
      <c r="H2024" s="8">
        <f>SUMIFS(inventory['# Units],inventory[Rank],"&lt;="&amp;inventory[[#This Row],['#]])</f>
        <v>53618</v>
      </c>
      <c r="I2024" s="9">
        <f>inventory[[#This Row],[c Units]]/MAX(inventory[c Units])</f>
        <v>0.65087766151156867</v>
      </c>
      <c r="J2024" s="10">
        <f>SUMIFS(inventory[Total Cost],inventory[Rank],"&lt;="&amp;inventory[[#This Row],['#]])</f>
        <v>2613124.7999999975</v>
      </c>
      <c r="K2024" s="9">
        <f>inventory[[#This Row],[c Cost]]/MAX(inventory[c Cost])</f>
        <v>0.98708845703344239</v>
      </c>
      <c r="L2024" s="11" t="str">
        <f>IF(inventory[[#This Row],[c Units %]]&lt;=$O$7,$N$7,IF(inventory[[#This Row],[c Units %]]&lt;=$O$8,$N$8,$N$9))</f>
        <v>C</v>
      </c>
    </row>
    <row r="2025" spans="2:12" x14ac:dyDescent="0.25">
      <c r="B2025" s="1">
        <v>2019</v>
      </c>
      <c r="C2025" t="s">
        <v>2019</v>
      </c>
      <c r="D2025" s="2">
        <v>2.8</v>
      </c>
      <c r="E2025" s="15">
        <v>11</v>
      </c>
      <c r="F2025" s="14">
        <f>inventory[[#This Row],[Unit Cost]]*inventory[[#This Row],['# Units]]</f>
        <v>30.799999999999997</v>
      </c>
      <c r="G2025" s="8">
        <f>_xlfn.RANK.EQ(inventory[[#This Row],[Total Cost]],inventory[Total Cost],0)</f>
        <v>2274</v>
      </c>
      <c r="H2025" s="8">
        <f>SUMIFS(inventory['# Units],inventory[Rank],"&lt;="&amp;inventory[[#This Row],['#]])</f>
        <v>53618</v>
      </c>
      <c r="I2025" s="9">
        <f>inventory[[#This Row],[c Units]]/MAX(inventory[c Units])</f>
        <v>0.65087766151156867</v>
      </c>
      <c r="J2025" s="10">
        <f>SUMIFS(inventory[Total Cost],inventory[Rank],"&lt;="&amp;inventory[[#This Row],['#]])</f>
        <v>2613124.7999999975</v>
      </c>
      <c r="K2025" s="9">
        <f>inventory[[#This Row],[c Cost]]/MAX(inventory[c Cost])</f>
        <v>0.98708845703344239</v>
      </c>
      <c r="L2025" s="11" t="str">
        <f>IF(inventory[[#This Row],[c Units %]]&lt;=$O$7,$N$7,IF(inventory[[#This Row],[c Units %]]&lt;=$O$8,$N$8,$N$9))</f>
        <v>C</v>
      </c>
    </row>
    <row r="2026" spans="2:12" x14ac:dyDescent="0.25">
      <c r="B2026" s="1">
        <v>2020</v>
      </c>
      <c r="C2026" t="s">
        <v>2020</v>
      </c>
      <c r="D2026" s="2">
        <v>2.1</v>
      </c>
      <c r="E2026" s="15">
        <v>10</v>
      </c>
      <c r="F2026" s="14">
        <f>inventory[[#This Row],[Unit Cost]]*inventory[[#This Row],['# Units]]</f>
        <v>21</v>
      </c>
      <c r="G2026" s="8">
        <f>_xlfn.RANK.EQ(inventory[[#This Row],[Total Cost]],inventory[Total Cost],0)</f>
        <v>2629</v>
      </c>
      <c r="H2026" s="8">
        <f>SUMIFS(inventory['# Units],inventory[Rank],"&lt;="&amp;inventory[[#This Row],['#]])</f>
        <v>53618</v>
      </c>
      <c r="I2026" s="9">
        <f>inventory[[#This Row],[c Units]]/MAX(inventory[c Units])</f>
        <v>0.65087766151156867</v>
      </c>
      <c r="J2026" s="10">
        <f>SUMIFS(inventory[Total Cost],inventory[Rank],"&lt;="&amp;inventory[[#This Row],['#]])</f>
        <v>2613124.7999999975</v>
      </c>
      <c r="K2026" s="9">
        <f>inventory[[#This Row],[c Cost]]/MAX(inventory[c Cost])</f>
        <v>0.98708845703344239</v>
      </c>
      <c r="L2026" s="11" t="str">
        <f>IF(inventory[[#This Row],[c Units %]]&lt;=$O$7,$N$7,IF(inventory[[#This Row],[c Units %]]&lt;=$O$8,$N$8,$N$9))</f>
        <v>C</v>
      </c>
    </row>
    <row r="2027" spans="2:12" x14ac:dyDescent="0.25">
      <c r="B2027" s="1">
        <v>2021</v>
      </c>
      <c r="C2027" t="s">
        <v>2021</v>
      </c>
      <c r="D2027" s="2">
        <v>1.5</v>
      </c>
      <c r="E2027" s="15">
        <v>2</v>
      </c>
      <c r="F2027" s="14">
        <f>inventory[[#This Row],[Unit Cost]]*inventory[[#This Row],['# Units]]</f>
        <v>3</v>
      </c>
      <c r="G2027" s="8">
        <f>_xlfn.RANK.EQ(inventory[[#This Row],[Total Cost]],inventory[Total Cost],0)</f>
        <v>4077</v>
      </c>
      <c r="H2027" s="8">
        <f>SUMIFS(inventory['# Units],inventory[Rank],"&lt;="&amp;inventory[[#This Row],['#]])</f>
        <v>53618</v>
      </c>
      <c r="I2027" s="9">
        <f>inventory[[#This Row],[c Units]]/MAX(inventory[c Units])</f>
        <v>0.65087766151156867</v>
      </c>
      <c r="J2027" s="10">
        <f>SUMIFS(inventory[Total Cost],inventory[Rank],"&lt;="&amp;inventory[[#This Row],['#]])</f>
        <v>2613124.7999999975</v>
      </c>
      <c r="K2027" s="9">
        <f>inventory[[#This Row],[c Cost]]/MAX(inventory[c Cost])</f>
        <v>0.98708845703344239</v>
      </c>
      <c r="L2027" s="11" t="str">
        <f>IF(inventory[[#This Row],[c Units %]]&lt;=$O$7,$N$7,IF(inventory[[#This Row],[c Units %]]&lt;=$O$8,$N$8,$N$9))</f>
        <v>C</v>
      </c>
    </row>
    <row r="2028" spans="2:12" x14ac:dyDescent="0.25">
      <c r="B2028" s="1">
        <v>2022</v>
      </c>
      <c r="C2028" t="s">
        <v>2022</v>
      </c>
      <c r="D2028" s="2">
        <v>2.2000000000000002</v>
      </c>
      <c r="E2028" s="15">
        <v>20</v>
      </c>
      <c r="F2028" s="14">
        <f>inventory[[#This Row],[Unit Cost]]*inventory[[#This Row],['# Units]]</f>
        <v>44</v>
      </c>
      <c r="G2028" s="8">
        <f>_xlfn.RANK.EQ(inventory[[#This Row],[Total Cost]],inventory[Total Cost],0)</f>
        <v>1957</v>
      </c>
      <c r="H2028" s="8">
        <f>SUMIFS(inventory['# Units],inventory[Rank],"&lt;="&amp;inventory[[#This Row],['#]])</f>
        <v>53722</v>
      </c>
      <c r="I2028" s="9">
        <f>inventory[[#This Row],[c Units]]/MAX(inventory[c Units])</f>
        <v>0.65214013450193009</v>
      </c>
      <c r="J2028" s="10">
        <f>SUMIFS(inventory[Total Cost],inventory[Rank],"&lt;="&amp;inventory[[#This Row],['#]])</f>
        <v>2613373.1999999969</v>
      </c>
      <c r="K2028" s="9">
        <f>inventory[[#This Row],[c Cost]]/MAX(inventory[c Cost])</f>
        <v>0.98718228828586729</v>
      </c>
      <c r="L2028" s="11" t="str">
        <f>IF(inventory[[#This Row],[c Units %]]&lt;=$O$7,$N$7,IF(inventory[[#This Row],[c Units %]]&lt;=$O$8,$N$8,$N$9))</f>
        <v>C</v>
      </c>
    </row>
    <row r="2029" spans="2:12" x14ac:dyDescent="0.25">
      <c r="B2029" s="1">
        <v>2023</v>
      </c>
      <c r="C2029" t="s">
        <v>2023</v>
      </c>
      <c r="D2029" s="2">
        <v>2.2000000000000002</v>
      </c>
      <c r="E2029" s="15">
        <v>22</v>
      </c>
      <c r="F2029" s="14">
        <f>inventory[[#This Row],[Unit Cost]]*inventory[[#This Row],['# Units]]</f>
        <v>48.400000000000006</v>
      </c>
      <c r="G2029" s="8">
        <f>_xlfn.RANK.EQ(inventory[[#This Row],[Total Cost]],inventory[Total Cost],0)</f>
        <v>1877</v>
      </c>
      <c r="H2029" s="8">
        <f>SUMIFS(inventory['# Units],inventory[Rank],"&lt;="&amp;inventory[[#This Row],['#]])</f>
        <v>53722</v>
      </c>
      <c r="I2029" s="9">
        <f>inventory[[#This Row],[c Units]]/MAX(inventory[c Units])</f>
        <v>0.65214013450193009</v>
      </c>
      <c r="J2029" s="10">
        <f>SUMIFS(inventory[Total Cost],inventory[Rank],"&lt;="&amp;inventory[[#This Row],['#]])</f>
        <v>2613373.1999999969</v>
      </c>
      <c r="K2029" s="9">
        <f>inventory[[#This Row],[c Cost]]/MAX(inventory[c Cost])</f>
        <v>0.98718228828586729</v>
      </c>
      <c r="L2029" s="11" t="str">
        <f>IF(inventory[[#This Row],[c Units %]]&lt;=$O$7,$N$7,IF(inventory[[#This Row],[c Units %]]&lt;=$O$8,$N$8,$N$9))</f>
        <v>C</v>
      </c>
    </row>
    <row r="2030" spans="2:12" x14ac:dyDescent="0.25">
      <c r="B2030" s="1">
        <v>2024</v>
      </c>
      <c r="C2030" t="s">
        <v>2024</v>
      </c>
      <c r="D2030" s="2">
        <v>2.1</v>
      </c>
      <c r="E2030" s="15">
        <v>16</v>
      </c>
      <c r="F2030" s="14">
        <f>inventory[[#This Row],[Unit Cost]]*inventory[[#This Row],['# Units]]</f>
        <v>33.6</v>
      </c>
      <c r="G2030" s="8">
        <f>_xlfn.RANK.EQ(inventory[[#This Row],[Total Cost]],inventory[Total Cost],0)</f>
        <v>2189</v>
      </c>
      <c r="H2030" s="8">
        <f>SUMIFS(inventory['# Units],inventory[Rank],"&lt;="&amp;inventory[[#This Row],['#]])</f>
        <v>53722</v>
      </c>
      <c r="I2030" s="9">
        <f>inventory[[#This Row],[c Units]]/MAX(inventory[c Units])</f>
        <v>0.65214013450193009</v>
      </c>
      <c r="J2030" s="10">
        <f>SUMIFS(inventory[Total Cost],inventory[Rank],"&lt;="&amp;inventory[[#This Row],['#]])</f>
        <v>2613373.1999999969</v>
      </c>
      <c r="K2030" s="9">
        <f>inventory[[#This Row],[c Cost]]/MAX(inventory[c Cost])</f>
        <v>0.98718228828586729</v>
      </c>
      <c r="L2030" s="11" t="str">
        <f>IF(inventory[[#This Row],[c Units %]]&lt;=$O$7,$N$7,IF(inventory[[#This Row],[c Units %]]&lt;=$O$8,$N$8,$N$9))</f>
        <v>C</v>
      </c>
    </row>
    <row r="2031" spans="2:12" x14ac:dyDescent="0.25">
      <c r="B2031" s="1">
        <v>2025</v>
      </c>
      <c r="C2031" t="s">
        <v>2025</v>
      </c>
      <c r="D2031" s="2">
        <v>2.5</v>
      </c>
      <c r="E2031" s="15">
        <v>19</v>
      </c>
      <c r="F2031" s="14">
        <f>inventory[[#This Row],[Unit Cost]]*inventory[[#This Row],['# Units]]</f>
        <v>47.5</v>
      </c>
      <c r="G2031" s="8">
        <f>_xlfn.RANK.EQ(inventory[[#This Row],[Total Cost]],inventory[Total Cost],0)</f>
        <v>1891</v>
      </c>
      <c r="H2031" s="8">
        <f>SUMIFS(inventory['# Units],inventory[Rank],"&lt;="&amp;inventory[[#This Row],['#]])</f>
        <v>53722</v>
      </c>
      <c r="I2031" s="9">
        <f>inventory[[#This Row],[c Units]]/MAX(inventory[c Units])</f>
        <v>0.65214013450193009</v>
      </c>
      <c r="J2031" s="10">
        <f>SUMIFS(inventory[Total Cost],inventory[Rank],"&lt;="&amp;inventory[[#This Row],['#]])</f>
        <v>2613373.1999999969</v>
      </c>
      <c r="K2031" s="9">
        <f>inventory[[#This Row],[c Cost]]/MAX(inventory[c Cost])</f>
        <v>0.98718228828586729</v>
      </c>
      <c r="L2031" s="11" t="str">
        <f>IF(inventory[[#This Row],[c Units %]]&lt;=$O$7,$N$7,IF(inventory[[#This Row],[c Units %]]&lt;=$O$8,$N$8,$N$9))</f>
        <v>C</v>
      </c>
    </row>
    <row r="2032" spans="2:12" x14ac:dyDescent="0.25">
      <c r="B2032" s="1">
        <v>2026</v>
      </c>
      <c r="C2032" t="s">
        <v>2026</v>
      </c>
      <c r="D2032" s="2">
        <v>2.2999999999999998</v>
      </c>
      <c r="E2032" s="15">
        <v>20</v>
      </c>
      <c r="F2032" s="14">
        <f>inventory[[#This Row],[Unit Cost]]*inventory[[#This Row],['# Units]]</f>
        <v>46</v>
      </c>
      <c r="G2032" s="8">
        <f>_xlfn.RANK.EQ(inventory[[#This Row],[Total Cost]],inventory[Total Cost],0)</f>
        <v>1914</v>
      </c>
      <c r="H2032" s="8">
        <f>SUMIFS(inventory['# Units],inventory[Rank],"&lt;="&amp;inventory[[#This Row],['#]])</f>
        <v>53722</v>
      </c>
      <c r="I2032" s="9">
        <f>inventory[[#This Row],[c Units]]/MAX(inventory[c Units])</f>
        <v>0.65214013450193009</v>
      </c>
      <c r="J2032" s="10">
        <f>SUMIFS(inventory[Total Cost],inventory[Rank],"&lt;="&amp;inventory[[#This Row],['#]])</f>
        <v>2613373.1999999969</v>
      </c>
      <c r="K2032" s="9">
        <f>inventory[[#This Row],[c Cost]]/MAX(inventory[c Cost])</f>
        <v>0.98718228828586729</v>
      </c>
      <c r="L2032" s="11" t="str">
        <f>IF(inventory[[#This Row],[c Units %]]&lt;=$O$7,$N$7,IF(inventory[[#This Row],[c Units %]]&lt;=$O$8,$N$8,$N$9))</f>
        <v>C</v>
      </c>
    </row>
    <row r="2033" spans="2:12" x14ac:dyDescent="0.25">
      <c r="B2033" s="1">
        <v>2027</v>
      </c>
      <c r="C2033" t="s">
        <v>2027</v>
      </c>
      <c r="D2033" s="2">
        <v>2.2999999999999998</v>
      </c>
      <c r="E2033" s="15">
        <v>9</v>
      </c>
      <c r="F2033" s="14">
        <f>inventory[[#This Row],[Unit Cost]]*inventory[[#This Row],['# Units]]</f>
        <v>20.7</v>
      </c>
      <c r="G2033" s="8">
        <f>_xlfn.RANK.EQ(inventory[[#This Row],[Total Cost]],inventory[Total Cost],0)</f>
        <v>2661</v>
      </c>
      <c r="H2033" s="8">
        <f>SUMIFS(inventory['# Units],inventory[Rank],"&lt;="&amp;inventory[[#This Row],['#]])</f>
        <v>53722</v>
      </c>
      <c r="I2033" s="9">
        <f>inventory[[#This Row],[c Units]]/MAX(inventory[c Units])</f>
        <v>0.65214013450193009</v>
      </c>
      <c r="J2033" s="10">
        <f>SUMIFS(inventory[Total Cost],inventory[Rank],"&lt;="&amp;inventory[[#This Row],['#]])</f>
        <v>2613373.1999999969</v>
      </c>
      <c r="K2033" s="9">
        <f>inventory[[#This Row],[c Cost]]/MAX(inventory[c Cost])</f>
        <v>0.98718228828586729</v>
      </c>
      <c r="L2033" s="11" t="str">
        <f>IF(inventory[[#This Row],[c Units %]]&lt;=$O$7,$N$7,IF(inventory[[#This Row],[c Units %]]&lt;=$O$8,$N$8,$N$9))</f>
        <v>C</v>
      </c>
    </row>
    <row r="2034" spans="2:12" x14ac:dyDescent="0.25">
      <c r="B2034" s="1">
        <v>2028</v>
      </c>
      <c r="C2034" t="s">
        <v>2028</v>
      </c>
      <c r="D2034" s="2">
        <v>2.4</v>
      </c>
      <c r="E2034" s="15">
        <v>15</v>
      </c>
      <c r="F2034" s="14">
        <f>inventory[[#This Row],[Unit Cost]]*inventory[[#This Row],['# Units]]</f>
        <v>36</v>
      </c>
      <c r="G2034" s="8">
        <f>_xlfn.RANK.EQ(inventory[[#This Row],[Total Cost]],inventory[Total Cost],0)</f>
        <v>2134</v>
      </c>
      <c r="H2034" s="8">
        <f>SUMIFS(inventory['# Units],inventory[Rank],"&lt;="&amp;inventory[[#This Row],['#]])</f>
        <v>53819</v>
      </c>
      <c r="I2034" s="9">
        <f>inventory[[#This Row],[c Units]]/MAX(inventory[c Units])</f>
        <v>0.65331763334870963</v>
      </c>
      <c r="J2034" s="10">
        <f>SUMIFS(inventory[Total Cost],inventory[Rank],"&lt;="&amp;inventory[[#This Row],['#]])</f>
        <v>2613496.1999999969</v>
      </c>
      <c r="K2034" s="9">
        <f>inventory[[#This Row],[c Cost]]/MAX(inventory[c Cost])</f>
        <v>0.98722875062100535</v>
      </c>
      <c r="L2034" s="11" t="str">
        <f>IF(inventory[[#This Row],[c Units %]]&lt;=$O$7,$N$7,IF(inventory[[#This Row],[c Units %]]&lt;=$O$8,$N$8,$N$9))</f>
        <v>C</v>
      </c>
    </row>
    <row r="2035" spans="2:12" x14ac:dyDescent="0.25">
      <c r="B2035" s="1">
        <v>2029</v>
      </c>
      <c r="C2035" t="s">
        <v>2029</v>
      </c>
      <c r="D2035" s="2">
        <v>2.8</v>
      </c>
      <c r="E2035" s="15">
        <v>12</v>
      </c>
      <c r="F2035" s="14">
        <f>inventory[[#This Row],[Unit Cost]]*inventory[[#This Row],['# Units]]</f>
        <v>33.599999999999994</v>
      </c>
      <c r="G2035" s="8">
        <f>_xlfn.RANK.EQ(inventory[[#This Row],[Total Cost]],inventory[Total Cost],0)</f>
        <v>2198</v>
      </c>
      <c r="H2035" s="8">
        <f>SUMIFS(inventory['# Units],inventory[Rank],"&lt;="&amp;inventory[[#This Row],['#]])</f>
        <v>53819</v>
      </c>
      <c r="I2035" s="9">
        <f>inventory[[#This Row],[c Units]]/MAX(inventory[c Units])</f>
        <v>0.65331763334870963</v>
      </c>
      <c r="J2035" s="10">
        <f>SUMIFS(inventory[Total Cost],inventory[Rank],"&lt;="&amp;inventory[[#This Row],['#]])</f>
        <v>2613496.1999999969</v>
      </c>
      <c r="K2035" s="9">
        <f>inventory[[#This Row],[c Cost]]/MAX(inventory[c Cost])</f>
        <v>0.98722875062100535</v>
      </c>
      <c r="L2035" s="11" t="str">
        <f>IF(inventory[[#This Row],[c Units %]]&lt;=$O$7,$N$7,IF(inventory[[#This Row],[c Units %]]&lt;=$O$8,$N$8,$N$9))</f>
        <v>C</v>
      </c>
    </row>
    <row r="2036" spans="2:12" x14ac:dyDescent="0.25">
      <c r="B2036" s="1">
        <v>2030</v>
      </c>
      <c r="C2036" t="s">
        <v>2030</v>
      </c>
      <c r="D2036" s="2">
        <v>1.7</v>
      </c>
      <c r="E2036" s="15">
        <v>8</v>
      </c>
      <c r="F2036" s="14">
        <f>inventory[[#This Row],[Unit Cost]]*inventory[[#This Row],['# Units]]</f>
        <v>13.6</v>
      </c>
      <c r="G2036" s="8">
        <f>_xlfn.RANK.EQ(inventory[[#This Row],[Total Cost]],inventory[Total Cost],0)</f>
        <v>3053</v>
      </c>
      <c r="H2036" s="8">
        <f>SUMIFS(inventory['# Units],inventory[Rank],"&lt;="&amp;inventory[[#This Row],['#]])</f>
        <v>53819</v>
      </c>
      <c r="I2036" s="9">
        <f>inventory[[#This Row],[c Units]]/MAX(inventory[c Units])</f>
        <v>0.65331763334870963</v>
      </c>
      <c r="J2036" s="10">
        <f>SUMIFS(inventory[Total Cost],inventory[Rank],"&lt;="&amp;inventory[[#This Row],['#]])</f>
        <v>2613496.1999999969</v>
      </c>
      <c r="K2036" s="9">
        <f>inventory[[#This Row],[c Cost]]/MAX(inventory[c Cost])</f>
        <v>0.98722875062100535</v>
      </c>
      <c r="L2036" s="11" t="str">
        <f>IF(inventory[[#This Row],[c Units %]]&lt;=$O$7,$N$7,IF(inventory[[#This Row],[c Units %]]&lt;=$O$8,$N$8,$N$9))</f>
        <v>C</v>
      </c>
    </row>
    <row r="2037" spans="2:12" x14ac:dyDescent="0.25">
      <c r="B2037" s="1">
        <v>2031</v>
      </c>
      <c r="C2037" t="s">
        <v>2031</v>
      </c>
      <c r="D2037" s="2">
        <v>1.6</v>
      </c>
      <c r="E2037" s="15">
        <v>37</v>
      </c>
      <c r="F2037" s="14">
        <f>inventory[[#This Row],[Unit Cost]]*inventory[[#This Row],['# Units]]</f>
        <v>59.2</v>
      </c>
      <c r="G2037" s="8">
        <f>_xlfn.RANK.EQ(inventory[[#This Row],[Total Cost]],inventory[Total Cost],0)</f>
        <v>1695</v>
      </c>
      <c r="H2037" s="8">
        <f>SUMIFS(inventory['# Units],inventory[Rank],"&lt;="&amp;inventory[[#This Row],['#]])</f>
        <v>53889</v>
      </c>
      <c r="I2037" s="9">
        <f>inventory[[#This Row],[c Units]]/MAX(inventory[c Units])</f>
        <v>0.6541673747845298</v>
      </c>
      <c r="J2037" s="10">
        <f>SUMIFS(inventory[Total Cost],inventory[Rank],"&lt;="&amp;inventory[[#This Row],['#]])</f>
        <v>2613659.3999999962</v>
      </c>
      <c r="K2037" s="9">
        <f>inventory[[#This Row],[c Cost]]/MAX(inventory[c Cost])</f>
        <v>0.98729039820713937</v>
      </c>
      <c r="L2037" s="11" t="str">
        <f>IF(inventory[[#This Row],[c Units %]]&lt;=$O$7,$N$7,IF(inventory[[#This Row],[c Units %]]&lt;=$O$8,$N$8,$N$9))</f>
        <v>C</v>
      </c>
    </row>
    <row r="2038" spans="2:12" x14ac:dyDescent="0.25">
      <c r="B2038" s="1">
        <v>2032</v>
      </c>
      <c r="C2038" t="s">
        <v>2032</v>
      </c>
      <c r="D2038" s="2">
        <v>2.7</v>
      </c>
      <c r="E2038" s="15">
        <v>2</v>
      </c>
      <c r="F2038" s="14">
        <f>inventory[[#This Row],[Unit Cost]]*inventory[[#This Row],['# Units]]</f>
        <v>5.4</v>
      </c>
      <c r="G2038" s="8">
        <f>_xlfn.RANK.EQ(inventory[[#This Row],[Total Cost]],inventory[Total Cost],0)</f>
        <v>3730</v>
      </c>
      <c r="H2038" s="8">
        <f>SUMIFS(inventory['# Units],inventory[Rank],"&lt;="&amp;inventory[[#This Row],['#]])</f>
        <v>53889</v>
      </c>
      <c r="I2038" s="9">
        <f>inventory[[#This Row],[c Units]]/MAX(inventory[c Units])</f>
        <v>0.6541673747845298</v>
      </c>
      <c r="J2038" s="10">
        <f>SUMIFS(inventory[Total Cost],inventory[Rank],"&lt;="&amp;inventory[[#This Row],['#]])</f>
        <v>2613659.3999999962</v>
      </c>
      <c r="K2038" s="9">
        <f>inventory[[#This Row],[c Cost]]/MAX(inventory[c Cost])</f>
        <v>0.98729039820713937</v>
      </c>
      <c r="L2038" s="11" t="str">
        <f>IF(inventory[[#This Row],[c Units %]]&lt;=$O$7,$N$7,IF(inventory[[#This Row],[c Units %]]&lt;=$O$8,$N$8,$N$9))</f>
        <v>C</v>
      </c>
    </row>
    <row r="2039" spans="2:12" x14ac:dyDescent="0.25">
      <c r="B2039" s="1">
        <v>2033</v>
      </c>
      <c r="C2039" t="s">
        <v>2033</v>
      </c>
      <c r="D2039" s="2">
        <v>2.1</v>
      </c>
      <c r="E2039" s="15">
        <v>42</v>
      </c>
      <c r="F2039" s="14">
        <f>inventory[[#This Row],[Unit Cost]]*inventory[[#This Row],['# Units]]</f>
        <v>88.2</v>
      </c>
      <c r="G2039" s="8">
        <f>_xlfn.RANK.EQ(inventory[[#This Row],[Total Cost]],inventory[Total Cost],0)</f>
        <v>1417</v>
      </c>
      <c r="H2039" s="8">
        <f>SUMIFS(inventory['# Units],inventory[Rank],"&lt;="&amp;inventory[[#This Row],['#]])</f>
        <v>53889</v>
      </c>
      <c r="I2039" s="9">
        <f>inventory[[#This Row],[c Units]]/MAX(inventory[c Units])</f>
        <v>0.6541673747845298</v>
      </c>
      <c r="J2039" s="10">
        <f>SUMIFS(inventory[Total Cost],inventory[Rank],"&lt;="&amp;inventory[[#This Row],['#]])</f>
        <v>2613659.3999999962</v>
      </c>
      <c r="K2039" s="9">
        <f>inventory[[#This Row],[c Cost]]/MAX(inventory[c Cost])</f>
        <v>0.98729039820713937</v>
      </c>
      <c r="L2039" s="11" t="str">
        <f>IF(inventory[[#This Row],[c Units %]]&lt;=$O$7,$N$7,IF(inventory[[#This Row],[c Units %]]&lt;=$O$8,$N$8,$N$9))</f>
        <v>C</v>
      </c>
    </row>
    <row r="2040" spans="2:12" x14ac:dyDescent="0.25">
      <c r="B2040" s="1">
        <v>2034</v>
      </c>
      <c r="C2040" t="s">
        <v>2034</v>
      </c>
      <c r="D2040" s="2">
        <v>1.1000000000000001</v>
      </c>
      <c r="E2040" s="15">
        <v>15</v>
      </c>
      <c r="F2040" s="14">
        <f>inventory[[#This Row],[Unit Cost]]*inventory[[#This Row],['# Units]]</f>
        <v>16.5</v>
      </c>
      <c r="G2040" s="8">
        <f>_xlfn.RANK.EQ(inventory[[#This Row],[Total Cost]],inventory[Total Cost],0)</f>
        <v>2879</v>
      </c>
      <c r="H2040" s="8">
        <f>SUMIFS(inventory['# Units],inventory[Rank],"&lt;="&amp;inventory[[#This Row],['#]])</f>
        <v>53889</v>
      </c>
      <c r="I2040" s="9">
        <f>inventory[[#This Row],[c Units]]/MAX(inventory[c Units])</f>
        <v>0.6541673747845298</v>
      </c>
      <c r="J2040" s="10">
        <f>SUMIFS(inventory[Total Cost],inventory[Rank],"&lt;="&amp;inventory[[#This Row],['#]])</f>
        <v>2613659.3999999962</v>
      </c>
      <c r="K2040" s="9">
        <f>inventory[[#This Row],[c Cost]]/MAX(inventory[c Cost])</f>
        <v>0.98729039820713937</v>
      </c>
      <c r="L2040" s="11" t="str">
        <f>IF(inventory[[#This Row],[c Units %]]&lt;=$O$7,$N$7,IF(inventory[[#This Row],[c Units %]]&lt;=$O$8,$N$8,$N$9))</f>
        <v>C</v>
      </c>
    </row>
    <row r="2041" spans="2:12" x14ac:dyDescent="0.25">
      <c r="B2041" s="1">
        <v>2035</v>
      </c>
      <c r="C2041" t="s">
        <v>2035</v>
      </c>
      <c r="D2041" s="2">
        <v>2.4</v>
      </c>
      <c r="E2041" s="15">
        <v>22</v>
      </c>
      <c r="F2041" s="14">
        <f>inventory[[#This Row],[Unit Cost]]*inventory[[#This Row],['# Units]]</f>
        <v>52.8</v>
      </c>
      <c r="G2041" s="8">
        <f>_xlfn.RANK.EQ(inventory[[#This Row],[Total Cost]],inventory[Total Cost],0)</f>
        <v>1795</v>
      </c>
      <c r="H2041" s="8">
        <f>SUMIFS(inventory['# Units],inventory[Rank],"&lt;="&amp;inventory[[#This Row],['#]])</f>
        <v>53963</v>
      </c>
      <c r="I2041" s="9">
        <f>inventory[[#This Row],[c Units]]/MAX(inventory[c Units])</f>
        <v>0.65506567287382556</v>
      </c>
      <c r="J2041" s="10">
        <f>SUMIFS(inventory[Total Cost],inventory[Rank],"&lt;="&amp;inventory[[#This Row],['#]])</f>
        <v>2613740.7999999966</v>
      </c>
      <c r="K2041" s="9">
        <f>inventory[[#This Row],[c Cost]]/MAX(inventory[c Cost])</f>
        <v>0.98732114645169433</v>
      </c>
      <c r="L2041" s="11" t="str">
        <f>IF(inventory[[#This Row],[c Units %]]&lt;=$O$7,$N$7,IF(inventory[[#This Row],[c Units %]]&lt;=$O$8,$N$8,$N$9))</f>
        <v>C</v>
      </c>
    </row>
    <row r="2042" spans="2:12" x14ac:dyDescent="0.25">
      <c r="B2042" s="1">
        <v>2036</v>
      </c>
      <c r="C2042" t="s">
        <v>2036</v>
      </c>
      <c r="D2042" s="2">
        <v>2.1</v>
      </c>
      <c r="E2042" s="15">
        <v>11</v>
      </c>
      <c r="F2042" s="14">
        <f>inventory[[#This Row],[Unit Cost]]*inventory[[#This Row],['# Units]]</f>
        <v>23.1</v>
      </c>
      <c r="G2042" s="8">
        <f>_xlfn.RANK.EQ(inventory[[#This Row],[Total Cost]],inventory[Total Cost],0)</f>
        <v>2547</v>
      </c>
      <c r="H2042" s="8">
        <f>SUMIFS(inventory['# Units],inventory[Rank],"&lt;="&amp;inventory[[#This Row],['#]])</f>
        <v>53963</v>
      </c>
      <c r="I2042" s="9">
        <f>inventory[[#This Row],[c Units]]/MAX(inventory[c Units])</f>
        <v>0.65506567287382556</v>
      </c>
      <c r="J2042" s="10">
        <f>SUMIFS(inventory[Total Cost],inventory[Rank],"&lt;="&amp;inventory[[#This Row],['#]])</f>
        <v>2613740.7999999966</v>
      </c>
      <c r="K2042" s="9">
        <f>inventory[[#This Row],[c Cost]]/MAX(inventory[c Cost])</f>
        <v>0.98732114645169433</v>
      </c>
      <c r="L2042" s="11" t="str">
        <f>IF(inventory[[#This Row],[c Units %]]&lt;=$O$7,$N$7,IF(inventory[[#This Row],[c Units %]]&lt;=$O$8,$N$8,$N$9))</f>
        <v>C</v>
      </c>
    </row>
    <row r="2043" spans="2:12" x14ac:dyDescent="0.25">
      <c r="B2043" s="1">
        <v>2037</v>
      </c>
      <c r="C2043" t="s">
        <v>2037</v>
      </c>
      <c r="D2043" s="2">
        <v>2.5</v>
      </c>
      <c r="E2043" s="15">
        <v>31</v>
      </c>
      <c r="F2043" s="14">
        <f>inventory[[#This Row],[Unit Cost]]*inventory[[#This Row],['# Units]]</f>
        <v>77.5</v>
      </c>
      <c r="G2043" s="8">
        <f>_xlfn.RANK.EQ(inventory[[#This Row],[Total Cost]],inventory[Total Cost],0)</f>
        <v>1507</v>
      </c>
      <c r="H2043" s="8">
        <f>SUMIFS(inventory['# Units],inventory[Rank],"&lt;="&amp;inventory[[#This Row],['#]])</f>
        <v>54089</v>
      </c>
      <c r="I2043" s="9">
        <f>inventory[[#This Row],[c Units]]/MAX(inventory[c Units])</f>
        <v>0.65659520745830202</v>
      </c>
      <c r="J2043" s="10">
        <f>SUMIFS(inventory[Total Cost],inventory[Rank],"&lt;="&amp;inventory[[#This Row],['#]])</f>
        <v>2613983.7999999966</v>
      </c>
      <c r="K2043" s="9">
        <f>inventory[[#This Row],[c Cost]]/MAX(inventory[c Cost])</f>
        <v>0.98741293789428408</v>
      </c>
      <c r="L2043" s="11" t="str">
        <f>IF(inventory[[#This Row],[c Units %]]&lt;=$O$7,$N$7,IF(inventory[[#This Row],[c Units %]]&lt;=$O$8,$N$8,$N$9))</f>
        <v>C</v>
      </c>
    </row>
    <row r="2044" spans="2:12" x14ac:dyDescent="0.25">
      <c r="B2044" s="1">
        <v>2038</v>
      </c>
      <c r="C2044" t="s">
        <v>2038</v>
      </c>
      <c r="D2044" s="2">
        <v>1.5</v>
      </c>
      <c r="E2044" s="15">
        <v>13</v>
      </c>
      <c r="F2044" s="14">
        <f>inventory[[#This Row],[Unit Cost]]*inventory[[#This Row],['# Units]]</f>
        <v>19.5</v>
      </c>
      <c r="G2044" s="8">
        <f>_xlfn.RANK.EQ(inventory[[#This Row],[Total Cost]],inventory[Total Cost],0)</f>
        <v>2729</v>
      </c>
      <c r="H2044" s="8">
        <f>SUMIFS(inventory['# Units],inventory[Rank],"&lt;="&amp;inventory[[#This Row],['#]])</f>
        <v>54089</v>
      </c>
      <c r="I2044" s="9">
        <f>inventory[[#This Row],[c Units]]/MAX(inventory[c Units])</f>
        <v>0.65659520745830202</v>
      </c>
      <c r="J2044" s="10">
        <f>SUMIFS(inventory[Total Cost],inventory[Rank],"&lt;="&amp;inventory[[#This Row],['#]])</f>
        <v>2613983.7999999966</v>
      </c>
      <c r="K2044" s="9">
        <f>inventory[[#This Row],[c Cost]]/MAX(inventory[c Cost])</f>
        <v>0.98741293789428408</v>
      </c>
      <c r="L2044" s="11" t="str">
        <f>IF(inventory[[#This Row],[c Units %]]&lt;=$O$7,$N$7,IF(inventory[[#This Row],[c Units %]]&lt;=$O$8,$N$8,$N$9))</f>
        <v>C</v>
      </c>
    </row>
    <row r="2045" spans="2:12" x14ac:dyDescent="0.25">
      <c r="B2045" s="1">
        <v>2039</v>
      </c>
      <c r="C2045" t="s">
        <v>2039</v>
      </c>
      <c r="D2045" s="2">
        <v>2.9</v>
      </c>
      <c r="E2045" s="15">
        <v>7</v>
      </c>
      <c r="F2045" s="14">
        <f>inventory[[#This Row],[Unit Cost]]*inventory[[#This Row],['# Units]]</f>
        <v>20.3</v>
      </c>
      <c r="G2045" s="8">
        <f>_xlfn.RANK.EQ(inventory[[#This Row],[Total Cost]],inventory[Total Cost],0)</f>
        <v>2681</v>
      </c>
      <c r="H2045" s="8">
        <f>SUMIFS(inventory['# Units],inventory[Rank],"&lt;="&amp;inventory[[#This Row],['#]])</f>
        <v>54089</v>
      </c>
      <c r="I2045" s="9">
        <f>inventory[[#This Row],[c Units]]/MAX(inventory[c Units])</f>
        <v>0.65659520745830202</v>
      </c>
      <c r="J2045" s="10">
        <f>SUMIFS(inventory[Total Cost],inventory[Rank],"&lt;="&amp;inventory[[#This Row],['#]])</f>
        <v>2613983.7999999966</v>
      </c>
      <c r="K2045" s="9">
        <f>inventory[[#This Row],[c Cost]]/MAX(inventory[c Cost])</f>
        <v>0.98741293789428408</v>
      </c>
      <c r="L2045" s="11" t="str">
        <f>IF(inventory[[#This Row],[c Units %]]&lt;=$O$7,$N$7,IF(inventory[[#This Row],[c Units %]]&lt;=$O$8,$N$8,$N$9))</f>
        <v>C</v>
      </c>
    </row>
    <row r="2046" spans="2:12" x14ac:dyDescent="0.25">
      <c r="B2046" s="1">
        <v>2040</v>
      </c>
      <c r="C2046" t="s">
        <v>2040</v>
      </c>
      <c r="D2046" s="2">
        <v>2.5</v>
      </c>
      <c r="E2046" s="15">
        <v>13</v>
      </c>
      <c r="F2046" s="14">
        <f>inventory[[#This Row],[Unit Cost]]*inventory[[#This Row],['# Units]]</f>
        <v>32.5</v>
      </c>
      <c r="G2046" s="8">
        <f>_xlfn.RANK.EQ(inventory[[#This Row],[Total Cost]],inventory[Total Cost],0)</f>
        <v>2219</v>
      </c>
      <c r="H2046" s="8">
        <f>SUMIFS(inventory['# Units],inventory[Rank],"&lt;="&amp;inventory[[#This Row],['#]])</f>
        <v>54089</v>
      </c>
      <c r="I2046" s="9">
        <f>inventory[[#This Row],[c Units]]/MAX(inventory[c Units])</f>
        <v>0.65659520745830202</v>
      </c>
      <c r="J2046" s="10">
        <f>SUMIFS(inventory[Total Cost],inventory[Rank],"&lt;="&amp;inventory[[#This Row],['#]])</f>
        <v>2613983.7999999966</v>
      </c>
      <c r="K2046" s="9">
        <f>inventory[[#This Row],[c Cost]]/MAX(inventory[c Cost])</f>
        <v>0.98741293789428408</v>
      </c>
      <c r="L2046" s="11" t="str">
        <f>IF(inventory[[#This Row],[c Units %]]&lt;=$O$7,$N$7,IF(inventory[[#This Row],[c Units %]]&lt;=$O$8,$N$8,$N$9))</f>
        <v>C</v>
      </c>
    </row>
    <row r="2047" spans="2:12" x14ac:dyDescent="0.25">
      <c r="B2047" s="1">
        <v>2041</v>
      </c>
      <c r="C2047" t="s">
        <v>2041</v>
      </c>
      <c r="D2047" s="2">
        <v>2.7</v>
      </c>
      <c r="E2047" s="15">
        <v>19</v>
      </c>
      <c r="F2047" s="14">
        <f>inventory[[#This Row],[Unit Cost]]*inventory[[#This Row],['# Units]]</f>
        <v>51.300000000000004</v>
      </c>
      <c r="G2047" s="8">
        <f>_xlfn.RANK.EQ(inventory[[#This Row],[Total Cost]],inventory[Total Cost],0)</f>
        <v>1823</v>
      </c>
      <c r="H2047" s="8">
        <f>SUMIFS(inventory['# Units],inventory[Rank],"&lt;="&amp;inventory[[#This Row],['#]])</f>
        <v>54089</v>
      </c>
      <c r="I2047" s="9">
        <f>inventory[[#This Row],[c Units]]/MAX(inventory[c Units])</f>
        <v>0.65659520745830202</v>
      </c>
      <c r="J2047" s="10">
        <f>SUMIFS(inventory[Total Cost],inventory[Rank],"&lt;="&amp;inventory[[#This Row],['#]])</f>
        <v>2613983.7999999966</v>
      </c>
      <c r="K2047" s="9">
        <f>inventory[[#This Row],[c Cost]]/MAX(inventory[c Cost])</f>
        <v>0.98741293789428408</v>
      </c>
      <c r="L2047" s="11" t="str">
        <f>IF(inventory[[#This Row],[c Units %]]&lt;=$O$7,$N$7,IF(inventory[[#This Row],[c Units %]]&lt;=$O$8,$N$8,$N$9))</f>
        <v>C</v>
      </c>
    </row>
    <row r="2048" spans="2:12" x14ac:dyDescent="0.25">
      <c r="B2048" s="1">
        <v>2042</v>
      </c>
      <c r="C2048" t="s">
        <v>2042</v>
      </c>
      <c r="D2048" s="2">
        <v>2.1</v>
      </c>
      <c r="E2048" s="15">
        <v>7</v>
      </c>
      <c r="F2048" s="14">
        <f>inventory[[#This Row],[Unit Cost]]*inventory[[#This Row],['# Units]]</f>
        <v>14.700000000000001</v>
      </c>
      <c r="G2048" s="8">
        <f>_xlfn.RANK.EQ(inventory[[#This Row],[Total Cost]],inventory[Total Cost],0)</f>
        <v>2987</v>
      </c>
      <c r="H2048" s="8">
        <f>SUMIFS(inventory['# Units],inventory[Rank],"&lt;="&amp;inventory[[#This Row],['#]])</f>
        <v>54089</v>
      </c>
      <c r="I2048" s="9">
        <f>inventory[[#This Row],[c Units]]/MAX(inventory[c Units])</f>
        <v>0.65659520745830202</v>
      </c>
      <c r="J2048" s="10">
        <f>SUMIFS(inventory[Total Cost],inventory[Rank],"&lt;="&amp;inventory[[#This Row],['#]])</f>
        <v>2613983.7999999966</v>
      </c>
      <c r="K2048" s="9">
        <f>inventory[[#This Row],[c Cost]]/MAX(inventory[c Cost])</f>
        <v>0.98741293789428408</v>
      </c>
      <c r="L2048" s="11" t="str">
        <f>IF(inventory[[#This Row],[c Units %]]&lt;=$O$7,$N$7,IF(inventory[[#This Row],[c Units %]]&lt;=$O$8,$N$8,$N$9))</f>
        <v>C</v>
      </c>
    </row>
    <row r="2049" spans="2:12" x14ac:dyDescent="0.25">
      <c r="B2049" s="1">
        <v>2043</v>
      </c>
      <c r="C2049" t="s">
        <v>2043</v>
      </c>
      <c r="D2049" s="2">
        <v>2.5</v>
      </c>
      <c r="E2049" s="15">
        <v>4</v>
      </c>
      <c r="F2049" s="14">
        <f>inventory[[#This Row],[Unit Cost]]*inventory[[#This Row],['# Units]]</f>
        <v>10</v>
      </c>
      <c r="G2049" s="8">
        <f>_xlfn.RANK.EQ(inventory[[#This Row],[Total Cost]],inventory[Total Cost],0)</f>
        <v>3300</v>
      </c>
      <c r="H2049" s="8">
        <f>SUMIFS(inventory['# Units],inventory[Rank],"&lt;="&amp;inventory[[#This Row],['#]])</f>
        <v>54120</v>
      </c>
      <c r="I2049" s="9">
        <f>inventory[[#This Row],[c Units]]/MAX(inventory[c Units])</f>
        <v>0.65697152152273663</v>
      </c>
      <c r="J2049" s="10">
        <f>SUMIFS(inventory[Total Cost],inventory[Rank],"&lt;="&amp;inventory[[#This Row],['#]])</f>
        <v>2614024.0999999964</v>
      </c>
      <c r="K2049" s="9">
        <f>inventory[[#This Row],[c Cost]]/MAX(inventory[c Cost])</f>
        <v>0.98742816091953656</v>
      </c>
      <c r="L2049" s="11" t="str">
        <f>IF(inventory[[#This Row],[c Units %]]&lt;=$O$7,$N$7,IF(inventory[[#This Row],[c Units %]]&lt;=$O$8,$N$8,$N$9))</f>
        <v>C</v>
      </c>
    </row>
    <row r="2050" spans="2:12" x14ac:dyDescent="0.25">
      <c r="B2050" s="1">
        <v>2044</v>
      </c>
      <c r="C2050" t="s">
        <v>2044</v>
      </c>
      <c r="D2050" s="2">
        <v>1.4</v>
      </c>
      <c r="E2050" s="15">
        <v>10</v>
      </c>
      <c r="F2050" s="14">
        <f>inventory[[#This Row],[Unit Cost]]*inventory[[#This Row],['# Units]]</f>
        <v>14</v>
      </c>
      <c r="G2050" s="8">
        <f>_xlfn.RANK.EQ(inventory[[#This Row],[Total Cost]],inventory[Total Cost],0)</f>
        <v>3027</v>
      </c>
      <c r="H2050" s="8">
        <f>SUMIFS(inventory['# Units],inventory[Rank],"&lt;="&amp;inventory[[#This Row],['#]])</f>
        <v>54126</v>
      </c>
      <c r="I2050" s="9">
        <f>inventory[[#This Row],[c Units]]/MAX(inventory[c Units])</f>
        <v>0.65704435650294979</v>
      </c>
      <c r="J2050" s="10">
        <f>SUMIFS(inventory[Total Cost],inventory[Rank],"&lt;="&amp;inventory[[#This Row],['#]])</f>
        <v>2614064.2999999966</v>
      </c>
      <c r="K2050" s="9">
        <f>inventory[[#This Row],[c Cost]]/MAX(inventory[c Cost])</f>
        <v>0.98744334617053298</v>
      </c>
      <c r="L2050" s="11" t="str">
        <f>IF(inventory[[#This Row],[c Units %]]&lt;=$O$7,$N$7,IF(inventory[[#This Row],[c Units %]]&lt;=$O$8,$N$8,$N$9))</f>
        <v>C</v>
      </c>
    </row>
    <row r="2051" spans="2:12" x14ac:dyDescent="0.25">
      <c r="B2051" s="1">
        <v>2045</v>
      </c>
      <c r="C2051" t="s">
        <v>2045</v>
      </c>
      <c r="D2051" s="2">
        <v>1.9</v>
      </c>
      <c r="E2051" s="15">
        <v>15</v>
      </c>
      <c r="F2051" s="14">
        <f>inventory[[#This Row],[Unit Cost]]*inventory[[#This Row],['# Units]]</f>
        <v>28.5</v>
      </c>
      <c r="G2051" s="8">
        <f>_xlfn.RANK.EQ(inventory[[#This Row],[Total Cost]],inventory[Total Cost],0)</f>
        <v>2350</v>
      </c>
      <c r="H2051" s="8">
        <f>SUMIFS(inventory['# Units],inventory[Rank],"&lt;="&amp;inventory[[#This Row],['#]])</f>
        <v>54246</v>
      </c>
      <c r="I2051" s="9">
        <f>inventory[[#This Row],[c Units]]/MAX(inventory[c Units])</f>
        <v>0.6585010561072131</v>
      </c>
      <c r="J2051" s="10">
        <f>SUMIFS(inventory[Total Cost],inventory[Rank],"&lt;="&amp;inventory[[#This Row],['#]])</f>
        <v>2614304.2999999966</v>
      </c>
      <c r="K2051" s="9">
        <f>inventory[[#This Row],[c Cost]]/MAX(inventory[c Cost])</f>
        <v>0.98753400438543648</v>
      </c>
      <c r="L2051" s="11" t="str">
        <f>IF(inventory[[#This Row],[c Units %]]&lt;=$O$7,$N$7,IF(inventory[[#This Row],[c Units %]]&lt;=$O$8,$N$8,$N$9))</f>
        <v>C</v>
      </c>
    </row>
    <row r="2052" spans="2:12" x14ac:dyDescent="0.25">
      <c r="B2052" s="1">
        <v>2046</v>
      </c>
      <c r="C2052" t="s">
        <v>2046</v>
      </c>
      <c r="D2052" s="2">
        <v>2.2000000000000002</v>
      </c>
      <c r="E2052" s="15">
        <v>5</v>
      </c>
      <c r="F2052" s="14">
        <f>inventory[[#This Row],[Unit Cost]]*inventory[[#This Row],['# Units]]</f>
        <v>11</v>
      </c>
      <c r="G2052" s="8">
        <f>_xlfn.RANK.EQ(inventory[[#This Row],[Total Cost]],inventory[Total Cost],0)</f>
        <v>3234</v>
      </c>
      <c r="H2052" s="8">
        <f>SUMIFS(inventory['# Units],inventory[Rank],"&lt;="&amp;inventory[[#This Row],['#]])</f>
        <v>54246</v>
      </c>
      <c r="I2052" s="9">
        <f>inventory[[#This Row],[c Units]]/MAX(inventory[c Units])</f>
        <v>0.6585010561072131</v>
      </c>
      <c r="J2052" s="10">
        <f>SUMIFS(inventory[Total Cost],inventory[Rank],"&lt;="&amp;inventory[[#This Row],['#]])</f>
        <v>2614304.2999999966</v>
      </c>
      <c r="K2052" s="9">
        <f>inventory[[#This Row],[c Cost]]/MAX(inventory[c Cost])</f>
        <v>0.98753400438543648</v>
      </c>
      <c r="L2052" s="11" t="str">
        <f>IF(inventory[[#This Row],[c Units %]]&lt;=$O$7,$N$7,IF(inventory[[#This Row],[c Units %]]&lt;=$O$8,$N$8,$N$9))</f>
        <v>C</v>
      </c>
    </row>
    <row r="2053" spans="2:12" x14ac:dyDescent="0.25">
      <c r="B2053" s="1">
        <v>2047</v>
      </c>
      <c r="C2053" t="s">
        <v>2047</v>
      </c>
      <c r="D2053" s="2">
        <v>2.6</v>
      </c>
      <c r="E2053" s="15">
        <v>39</v>
      </c>
      <c r="F2053" s="14">
        <f>inventory[[#This Row],[Unit Cost]]*inventory[[#This Row],['# Units]]</f>
        <v>101.4</v>
      </c>
      <c r="G2053" s="8">
        <f>_xlfn.RANK.EQ(inventory[[#This Row],[Total Cost]],inventory[Total Cost],0)</f>
        <v>1342</v>
      </c>
      <c r="H2053" s="8">
        <f>SUMIFS(inventory['# Units],inventory[Rank],"&lt;="&amp;inventory[[#This Row],['#]])</f>
        <v>54246</v>
      </c>
      <c r="I2053" s="9">
        <f>inventory[[#This Row],[c Units]]/MAX(inventory[c Units])</f>
        <v>0.6585010561072131</v>
      </c>
      <c r="J2053" s="10">
        <f>SUMIFS(inventory[Total Cost],inventory[Rank],"&lt;="&amp;inventory[[#This Row],['#]])</f>
        <v>2614304.2999999966</v>
      </c>
      <c r="K2053" s="9">
        <f>inventory[[#This Row],[c Cost]]/MAX(inventory[c Cost])</f>
        <v>0.98753400438543648</v>
      </c>
      <c r="L2053" s="11" t="str">
        <f>IF(inventory[[#This Row],[c Units %]]&lt;=$O$7,$N$7,IF(inventory[[#This Row],[c Units %]]&lt;=$O$8,$N$8,$N$9))</f>
        <v>C</v>
      </c>
    </row>
    <row r="2054" spans="2:12" x14ac:dyDescent="0.25">
      <c r="B2054" s="1">
        <v>2048</v>
      </c>
      <c r="C2054" t="s">
        <v>2048</v>
      </c>
      <c r="D2054" s="2">
        <v>1.6</v>
      </c>
      <c r="E2054" s="15">
        <v>15</v>
      </c>
      <c r="F2054" s="14">
        <f>inventory[[#This Row],[Unit Cost]]*inventory[[#This Row],['# Units]]</f>
        <v>24</v>
      </c>
      <c r="G2054" s="8">
        <f>_xlfn.RANK.EQ(inventory[[#This Row],[Total Cost]],inventory[Total Cost],0)</f>
        <v>2494</v>
      </c>
      <c r="H2054" s="8">
        <f>SUMIFS(inventory['# Units],inventory[Rank],"&lt;="&amp;inventory[[#This Row],['#]])</f>
        <v>54246</v>
      </c>
      <c r="I2054" s="9">
        <f>inventory[[#This Row],[c Units]]/MAX(inventory[c Units])</f>
        <v>0.6585010561072131</v>
      </c>
      <c r="J2054" s="10">
        <f>SUMIFS(inventory[Total Cost],inventory[Rank],"&lt;="&amp;inventory[[#This Row],['#]])</f>
        <v>2614304.2999999966</v>
      </c>
      <c r="K2054" s="9">
        <f>inventory[[#This Row],[c Cost]]/MAX(inventory[c Cost])</f>
        <v>0.98753400438543648</v>
      </c>
      <c r="L2054" s="11" t="str">
        <f>IF(inventory[[#This Row],[c Units %]]&lt;=$O$7,$N$7,IF(inventory[[#This Row],[c Units %]]&lt;=$O$8,$N$8,$N$9))</f>
        <v>C</v>
      </c>
    </row>
    <row r="2055" spans="2:12" x14ac:dyDescent="0.25">
      <c r="B2055" s="1">
        <v>2049</v>
      </c>
      <c r="C2055" t="s">
        <v>2049</v>
      </c>
      <c r="D2055" s="2">
        <v>1.7</v>
      </c>
      <c r="E2055" s="15">
        <v>5</v>
      </c>
      <c r="F2055" s="14">
        <f>inventory[[#This Row],[Unit Cost]]*inventory[[#This Row],['# Units]]</f>
        <v>8.5</v>
      </c>
      <c r="G2055" s="8">
        <f>_xlfn.RANK.EQ(inventory[[#This Row],[Total Cost]],inventory[Total Cost],0)</f>
        <v>3434</v>
      </c>
      <c r="H2055" s="8">
        <f>SUMIFS(inventory['# Units],inventory[Rank],"&lt;="&amp;inventory[[#This Row],['#]])</f>
        <v>54246</v>
      </c>
      <c r="I2055" s="9">
        <f>inventory[[#This Row],[c Units]]/MAX(inventory[c Units])</f>
        <v>0.6585010561072131</v>
      </c>
      <c r="J2055" s="10">
        <f>SUMIFS(inventory[Total Cost],inventory[Rank],"&lt;="&amp;inventory[[#This Row],['#]])</f>
        <v>2614304.2999999966</v>
      </c>
      <c r="K2055" s="9">
        <f>inventory[[#This Row],[c Cost]]/MAX(inventory[c Cost])</f>
        <v>0.98753400438543648</v>
      </c>
      <c r="L2055" s="11" t="str">
        <f>IF(inventory[[#This Row],[c Units %]]&lt;=$O$7,$N$7,IF(inventory[[#This Row],[c Units %]]&lt;=$O$8,$N$8,$N$9))</f>
        <v>C</v>
      </c>
    </row>
    <row r="2056" spans="2:12" x14ac:dyDescent="0.25">
      <c r="B2056" s="1">
        <v>2050</v>
      </c>
      <c r="C2056" t="s">
        <v>2050</v>
      </c>
      <c r="D2056" s="2">
        <v>2.9</v>
      </c>
      <c r="E2056" s="15">
        <v>3</v>
      </c>
      <c r="F2056" s="14">
        <f>inventory[[#This Row],[Unit Cost]]*inventory[[#This Row],['# Units]]</f>
        <v>8.6999999999999993</v>
      </c>
      <c r="G2056" s="8">
        <f>_xlfn.RANK.EQ(inventory[[#This Row],[Total Cost]],inventory[Total Cost],0)</f>
        <v>3433</v>
      </c>
      <c r="H2056" s="8">
        <f>SUMIFS(inventory['# Units],inventory[Rank],"&lt;="&amp;inventory[[#This Row],['#]])</f>
        <v>54246</v>
      </c>
      <c r="I2056" s="9">
        <f>inventory[[#This Row],[c Units]]/MAX(inventory[c Units])</f>
        <v>0.6585010561072131</v>
      </c>
      <c r="J2056" s="10">
        <f>SUMIFS(inventory[Total Cost],inventory[Rank],"&lt;="&amp;inventory[[#This Row],['#]])</f>
        <v>2614304.2999999966</v>
      </c>
      <c r="K2056" s="9">
        <f>inventory[[#This Row],[c Cost]]/MAX(inventory[c Cost])</f>
        <v>0.98753400438543648</v>
      </c>
      <c r="L2056" s="11" t="str">
        <f>IF(inventory[[#This Row],[c Units %]]&lt;=$O$7,$N$7,IF(inventory[[#This Row],[c Units %]]&lt;=$O$8,$N$8,$N$9))</f>
        <v>C</v>
      </c>
    </row>
    <row r="2057" spans="2:12" x14ac:dyDescent="0.25">
      <c r="B2057" s="1">
        <v>2051</v>
      </c>
      <c r="C2057" t="s">
        <v>2051</v>
      </c>
      <c r="D2057" s="2">
        <v>2.7</v>
      </c>
      <c r="E2057" s="15">
        <v>62</v>
      </c>
      <c r="F2057" s="14">
        <f>inventory[[#This Row],[Unit Cost]]*inventory[[#This Row],['# Units]]</f>
        <v>167.4</v>
      </c>
      <c r="G2057" s="8">
        <f>_xlfn.RANK.EQ(inventory[[#This Row],[Total Cost]],inventory[Total Cost],0)</f>
        <v>1096</v>
      </c>
      <c r="H2057" s="8">
        <f>SUMIFS(inventory['# Units],inventory[Rank],"&lt;="&amp;inventory[[#This Row],['#]])</f>
        <v>54253</v>
      </c>
      <c r="I2057" s="9">
        <f>inventory[[#This Row],[c Units]]/MAX(inventory[c Units])</f>
        <v>0.6585860302507951</v>
      </c>
      <c r="J2057" s="10">
        <f>SUMIFS(inventory[Total Cost],inventory[Rank],"&lt;="&amp;inventory[[#This Row],['#]])</f>
        <v>2614344.1999999965</v>
      </c>
      <c r="K2057" s="9">
        <f>inventory[[#This Row],[c Cost]]/MAX(inventory[c Cost])</f>
        <v>0.98754907631366418</v>
      </c>
      <c r="L2057" s="11" t="str">
        <f>IF(inventory[[#This Row],[c Units %]]&lt;=$O$7,$N$7,IF(inventory[[#This Row],[c Units %]]&lt;=$O$8,$N$8,$N$9))</f>
        <v>C</v>
      </c>
    </row>
    <row r="2058" spans="2:12" x14ac:dyDescent="0.25">
      <c r="B2058" s="1">
        <v>2052</v>
      </c>
      <c r="C2058" t="s">
        <v>2052</v>
      </c>
      <c r="D2058" s="2">
        <v>2.8</v>
      </c>
      <c r="E2058" s="15">
        <v>7</v>
      </c>
      <c r="F2058" s="14">
        <f>inventory[[#This Row],[Unit Cost]]*inventory[[#This Row],['# Units]]</f>
        <v>19.599999999999998</v>
      </c>
      <c r="G2058" s="8">
        <f>_xlfn.RANK.EQ(inventory[[#This Row],[Total Cost]],inventory[Total Cost],0)</f>
        <v>2720</v>
      </c>
      <c r="H2058" s="8">
        <f>SUMIFS(inventory['# Units],inventory[Rank],"&lt;="&amp;inventory[[#This Row],['#]])</f>
        <v>54571</v>
      </c>
      <c r="I2058" s="9">
        <f>inventory[[#This Row],[c Units]]/MAX(inventory[c Units])</f>
        <v>0.66244628420209284</v>
      </c>
      <c r="J2058" s="10">
        <f>SUMIFS(inventory[Total Cost],inventory[Rank],"&lt;="&amp;inventory[[#This Row],['#]])</f>
        <v>2614779.7999999975</v>
      </c>
      <c r="K2058" s="9">
        <f>inventory[[#This Row],[c Cost]]/MAX(inventory[c Cost])</f>
        <v>0.98771362097371429</v>
      </c>
      <c r="L2058" s="11" t="str">
        <f>IF(inventory[[#This Row],[c Units %]]&lt;=$O$7,$N$7,IF(inventory[[#This Row],[c Units %]]&lt;=$O$8,$N$8,$N$9))</f>
        <v>C</v>
      </c>
    </row>
    <row r="2059" spans="2:12" x14ac:dyDescent="0.25">
      <c r="B2059" s="1">
        <v>2053</v>
      </c>
      <c r="C2059" t="s">
        <v>2053</v>
      </c>
      <c r="D2059" s="2">
        <v>1.5</v>
      </c>
      <c r="E2059" s="15">
        <v>26</v>
      </c>
      <c r="F2059" s="14">
        <f>inventory[[#This Row],[Unit Cost]]*inventory[[#This Row],['# Units]]</f>
        <v>39</v>
      </c>
      <c r="G2059" s="8">
        <f>_xlfn.RANK.EQ(inventory[[#This Row],[Total Cost]],inventory[Total Cost],0)</f>
        <v>2073</v>
      </c>
      <c r="H2059" s="8">
        <f>SUMIFS(inventory['# Units],inventory[Rank],"&lt;="&amp;inventory[[#This Row],['#]])</f>
        <v>54571</v>
      </c>
      <c r="I2059" s="9">
        <f>inventory[[#This Row],[c Units]]/MAX(inventory[c Units])</f>
        <v>0.66244628420209284</v>
      </c>
      <c r="J2059" s="10">
        <f>SUMIFS(inventory[Total Cost],inventory[Rank],"&lt;="&amp;inventory[[#This Row],['#]])</f>
        <v>2614779.7999999975</v>
      </c>
      <c r="K2059" s="9">
        <f>inventory[[#This Row],[c Cost]]/MAX(inventory[c Cost])</f>
        <v>0.98771362097371429</v>
      </c>
      <c r="L2059" s="11" t="str">
        <f>IF(inventory[[#This Row],[c Units %]]&lt;=$O$7,$N$7,IF(inventory[[#This Row],[c Units %]]&lt;=$O$8,$N$8,$N$9))</f>
        <v>C</v>
      </c>
    </row>
    <row r="2060" spans="2:12" x14ac:dyDescent="0.25">
      <c r="B2060" s="1">
        <v>2054</v>
      </c>
      <c r="C2060" t="s">
        <v>2054</v>
      </c>
      <c r="D2060" s="2">
        <v>2.7</v>
      </c>
      <c r="E2060" s="15">
        <v>1</v>
      </c>
      <c r="F2060" s="14">
        <f>inventory[[#This Row],[Unit Cost]]*inventory[[#This Row],['# Units]]</f>
        <v>2.7</v>
      </c>
      <c r="G2060" s="8">
        <f>_xlfn.RANK.EQ(inventory[[#This Row],[Total Cost]],inventory[Total Cost],0)</f>
        <v>4161</v>
      </c>
      <c r="H2060" s="8">
        <f>SUMIFS(inventory['# Units],inventory[Rank],"&lt;="&amp;inventory[[#This Row],['#]])</f>
        <v>54571</v>
      </c>
      <c r="I2060" s="9">
        <f>inventory[[#This Row],[c Units]]/MAX(inventory[c Units])</f>
        <v>0.66244628420209284</v>
      </c>
      <c r="J2060" s="10">
        <f>SUMIFS(inventory[Total Cost],inventory[Rank],"&lt;="&amp;inventory[[#This Row],['#]])</f>
        <v>2614779.7999999975</v>
      </c>
      <c r="K2060" s="9">
        <f>inventory[[#This Row],[c Cost]]/MAX(inventory[c Cost])</f>
        <v>0.98771362097371429</v>
      </c>
      <c r="L2060" s="11" t="str">
        <f>IF(inventory[[#This Row],[c Units %]]&lt;=$O$7,$N$7,IF(inventory[[#This Row],[c Units %]]&lt;=$O$8,$N$8,$N$9))</f>
        <v>C</v>
      </c>
    </row>
    <row r="2061" spans="2:12" x14ac:dyDescent="0.25">
      <c r="B2061" s="1">
        <v>2055</v>
      </c>
      <c r="C2061" t="s">
        <v>2055</v>
      </c>
      <c r="D2061" s="2">
        <v>2.5</v>
      </c>
      <c r="E2061" s="15">
        <v>6</v>
      </c>
      <c r="F2061" s="14">
        <f>inventory[[#This Row],[Unit Cost]]*inventory[[#This Row],['# Units]]</f>
        <v>15</v>
      </c>
      <c r="G2061" s="8">
        <f>_xlfn.RANK.EQ(inventory[[#This Row],[Total Cost]],inventory[Total Cost],0)</f>
        <v>2972</v>
      </c>
      <c r="H2061" s="8">
        <f>SUMIFS(inventory['# Units],inventory[Rank],"&lt;="&amp;inventory[[#This Row],['#]])</f>
        <v>54571</v>
      </c>
      <c r="I2061" s="9">
        <f>inventory[[#This Row],[c Units]]/MAX(inventory[c Units])</f>
        <v>0.66244628420209284</v>
      </c>
      <c r="J2061" s="10">
        <f>SUMIFS(inventory[Total Cost],inventory[Rank],"&lt;="&amp;inventory[[#This Row],['#]])</f>
        <v>2614779.7999999975</v>
      </c>
      <c r="K2061" s="9">
        <f>inventory[[#This Row],[c Cost]]/MAX(inventory[c Cost])</f>
        <v>0.98771362097371429</v>
      </c>
      <c r="L2061" s="11" t="str">
        <f>IF(inventory[[#This Row],[c Units %]]&lt;=$O$7,$N$7,IF(inventory[[#This Row],[c Units %]]&lt;=$O$8,$N$8,$N$9))</f>
        <v>C</v>
      </c>
    </row>
    <row r="2062" spans="2:12" x14ac:dyDescent="0.25">
      <c r="B2062" s="1">
        <v>2056</v>
      </c>
      <c r="C2062" t="s">
        <v>2056</v>
      </c>
      <c r="D2062" s="2">
        <v>2.9</v>
      </c>
      <c r="E2062" s="15">
        <v>118</v>
      </c>
      <c r="F2062" s="14">
        <f>inventory[[#This Row],[Unit Cost]]*inventory[[#This Row],['# Units]]</f>
        <v>342.2</v>
      </c>
      <c r="G2062" s="8">
        <f>_xlfn.RANK.EQ(inventory[[#This Row],[Total Cost]],inventory[Total Cost],0)</f>
        <v>800</v>
      </c>
      <c r="H2062" s="8">
        <f>SUMIFS(inventory['# Units],inventory[Rank],"&lt;="&amp;inventory[[#This Row],['#]])</f>
        <v>54571</v>
      </c>
      <c r="I2062" s="9">
        <f>inventory[[#This Row],[c Units]]/MAX(inventory[c Units])</f>
        <v>0.66244628420209284</v>
      </c>
      <c r="J2062" s="10">
        <f>SUMIFS(inventory[Total Cost],inventory[Rank],"&lt;="&amp;inventory[[#This Row],['#]])</f>
        <v>2614779.7999999975</v>
      </c>
      <c r="K2062" s="9">
        <f>inventory[[#This Row],[c Cost]]/MAX(inventory[c Cost])</f>
        <v>0.98771362097371429</v>
      </c>
      <c r="L2062" s="11" t="str">
        <f>IF(inventory[[#This Row],[c Units %]]&lt;=$O$7,$N$7,IF(inventory[[#This Row],[c Units %]]&lt;=$O$8,$N$8,$N$9))</f>
        <v>C</v>
      </c>
    </row>
    <row r="2063" spans="2:12" x14ac:dyDescent="0.25">
      <c r="B2063" s="1">
        <v>2057</v>
      </c>
      <c r="C2063" t="s">
        <v>2057</v>
      </c>
      <c r="D2063" s="2">
        <v>2.8</v>
      </c>
      <c r="E2063" s="15">
        <v>61</v>
      </c>
      <c r="F2063" s="14">
        <f>inventory[[#This Row],[Unit Cost]]*inventory[[#This Row],['# Units]]</f>
        <v>170.79999999999998</v>
      </c>
      <c r="G2063" s="8">
        <f>_xlfn.RANK.EQ(inventory[[#This Row],[Total Cost]],inventory[Total Cost],0)</f>
        <v>1089</v>
      </c>
      <c r="H2063" s="8">
        <f>SUMIFS(inventory['# Units],inventory[Rank],"&lt;="&amp;inventory[[#This Row],['#]])</f>
        <v>54571</v>
      </c>
      <c r="I2063" s="9">
        <f>inventory[[#This Row],[c Units]]/MAX(inventory[c Units])</f>
        <v>0.66244628420209284</v>
      </c>
      <c r="J2063" s="10">
        <f>SUMIFS(inventory[Total Cost],inventory[Rank],"&lt;="&amp;inventory[[#This Row],['#]])</f>
        <v>2614779.7999999975</v>
      </c>
      <c r="K2063" s="9">
        <f>inventory[[#This Row],[c Cost]]/MAX(inventory[c Cost])</f>
        <v>0.98771362097371429</v>
      </c>
      <c r="L2063" s="11" t="str">
        <f>IF(inventory[[#This Row],[c Units %]]&lt;=$O$7,$N$7,IF(inventory[[#This Row],[c Units %]]&lt;=$O$8,$N$8,$N$9))</f>
        <v>C</v>
      </c>
    </row>
    <row r="2064" spans="2:12" x14ac:dyDescent="0.25">
      <c r="B2064" s="1">
        <v>2058</v>
      </c>
      <c r="C2064" t="s">
        <v>2058</v>
      </c>
      <c r="D2064" s="2">
        <v>2.6</v>
      </c>
      <c r="E2064" s="15">
        <v>7</v>
      </c>
      <c r="F2064" s="14">
        <f>inventory[[#This Row],[Unit Cost]]*inventory[[#This Row],['# Units]]</f>
        <v>18.2</v>
      </c>
      <c r="G2064" s="8">
        <f>_xlfn.RANK.EQ(inventory[[#This Row],[Total Cost]],inventory[Total Cost],0)</f>
        <v>2788</v>
      </c>
      <c r="H2064" s="8">
        <f>SUMIFS(inventory['# Units],inventory[Rank],"&lt;="&amp;inventory[[#This Row],['#]])</f>
        <v>54571</v>
      </c>
      <c r="I2064" s="9">
        <f>inventory[[#This Row],[c Units]]/MAX(inventory[c Units])</f>
        <v>0.66244628420209284</v>
      </c>
      <c r="J2064" s="10">
        <f>SUMIFS(inventory[Total Cost],inventory[Rank],"&lt;="&amp;inventory[[#This Row],['#]])</f>
        <v>2614779.7999999975</v>
      </c>
      <c r="K2064" s="9">
        <f>inventory[[#This Row],[c Cost]]/MAX(inventory[c Cost])</f>
        <v>0.98771362097371429</v>
      </c>
      <c r="L2064" s="11" t="str">
        <f>IF(inventory[[#This Row],[c Units %]]&lt;=$O$7,$N$7,IF(inventory[[#This Row],[c Units %]]&lt;=$O$8,$N$8,$N$9))</f>
        <v>C</v>
      </c>
    </row>
    <row r="2065" spans="2:12" x14ac:dyDescent="0.25">
      <c r="B2065" s="1">
        <v>2059</v>
      </c>
      <c r="C2065" t="s">
        <v>2059</v>
      </c>
      <c r="D2065" s="2">
        <v>2.9</v>
      </c>
      <c r="E2065" s="15">
        <v>2</v>
      </c>
      <c r="F2065" s="14">
        <f>inventory[[#This Row],[Unit Cost]]*inventory[[#This Row],['# Units]]</f>
        <v>5.8</v>
      </c>
      <c r="G2065" s="8">
        <f>_xlfn.RANK.EQ(inventory[[#This Row],[Total Cost]],inventory[Total Cost],0)</f>
        <v>3682</v>
      </c>
      <c r="H2065" s="8">
        <f>SUMIFS(inventory['# Units],inventory[Rank],"&lt;="&amp;inventory[[#This Row],['#]])</f>
        <v>54571</v>
      </c>
      <c r="I2065" s="9">
        <f>inventory[[#This Row],[c Units]]/MAX(inventory[c Units])</f>
        <v>0.66244628420209284</v>
      </c>
      <c r="J2065" s="10">
        <f>SUMIFS(inventory[Total Cost],inventory[Rank],"&lt;="&amp;inventory[[#This Row],['#]])</f>
        <v>2614779.7999999975</v>
      </c>
      <c r="K2065" s="9">
        <f>inventory[[#This Row],[c Cost]]/MAX(inventory[c Cost])</f>
        <v>0.98771362097371429</v>
      </c>
      <c r="L2065" s="11" t="str">
        <f>IF(inventory[[#This Row],[c Units %]]&lt;=$O$7,$N$7,IF(inventory[[#This Row],[c Units %]]&lt;=$O$8,$N$8,$N$9))</f>
        <v>C</v>
      </c>
    </row>
    <row r="2066" spans="2:12" x14ac:dyDescent="0.25">
      <c r="B2066" s="1">
        <v>2060</v>
      </c>
      <c r="C2066" t="s">
        <v>2060</v>
      </c>
      <c r="D2066" s="2">
        <v>2.8</v>
      </c>
      <c r="E2066" s="15">
        <v>1</v>
      </c>
      <c r="F2066" s="14">
        <f>inventory[[#This Row],[Unit Cost]]*inventory[[#This Row],['# Units]]</f>
        <v>2.8</v>
      </c>
      <c r="G2066" s="8">
        <f>_xlfn.RANK.EQ(inventory[[#This Row],[Total Cost]],inventory[Total Cost],0)</f>
        <v>4130</v>
      </c>
      <c r="H2066" s="8">
        <f>SUMIFS(inventory['# Units],inventory[Rank],"&lt;="&amp;inventory[[#This Row],['#]])</f>
        <v>54571</v>
      </c>
      <c r="I2066" s="9">
        <f>inventory[[#This Row],[c Units]]/MAX(inventory[c Units])</f>
        <v>0.66244628420209284</v>
      </c>
      <c r="J2066" s="10">
        <f>SUMIFS(inventory[Total Cost],inventory[Rank],"&lt;="&amp;inventory[[#This Row],['#]])</f>
        <v>2614779.7999999975</v>
      </c>
      <c r="K2066" s="9">
        <f>inventory[[#This Row],[c Cost]]/MAX(inventory[c Cost])</f>
        <v>0.98771362097371429</v>
      </c>
      <c r="L2066" s="11" t="str">
        <f>IF(inventory[[#This Row],[c Units %]]&lt;=$O$7,$N$7,IF(inventory[[#This Row],[c Units %]]&lt;=$O$8,$N$8,$N$9))</f>
        <v>C</v>
      </c>
    </row>
    <row r="2067" spans="2:12" x14ac:dyDescent="0.25">
      <c r="B2067" s="1">
        <v>2061</v>
      </c>
      <c r="C2067" t="s">
        <v>2061</v>
      </c>
      <c r="D2067" s="2">
        <v>2.8</v>
      </c>
      <c r="E2067" s="15">
        <v>1</v>
      </c>
      <c r="F2067" s="14">
        <f>inventory[[#This Row],[Unit Cost]]*inventory[[#This Row],['# Units]]</f>
        <v>2.8</v>
      </c>
      <c r="G2067" s="8">
        <f>_xlfn.RANK.EQ(inventory[[#This Row],[Total Cost]],inventory[Total Cost],0)</f>
        <v>4130</v>
      </c>
      <c r="H2067" s="8">
        <f>SUMIFS(inventory['# Units],inventory[Rank],"&lt;="&amp;inventory[[#This Row],['#]])</f>
        <v>54571</v>
      </c>
      <c r="I2067" s="9">
        <f>inventory[[#This Row],[c Units]]/MAX(inventory[c Units])</f>
        <v>0.66244628420209284</v>
      </c>
      <c r="J2067" s="10">
        <f>SUMIFS(inventory[Total Cost],inventory[Rank],"&lt;="&amp;inventory[[#This Row],['#]])</f>
        <v>2614779.7999999975</v>
      </c>
      <c r="K2067" s="9">
        <f>inventory[[#This Row],[c Cost]]/MAX(inventory[c Cost])</f>
        <v>0.98771362097371429</v>
      </c>
      <c r="L2067" s="11" t="str">
        <f>IF(inventory[[#This Row],[c Units %]]&lt;=$O$7,$N$7,IF(inventory[[#This Row],[c Units %]]&lt;=$O$8,$N$8,$N$9))</f>
        <v>C</v>
      </c>
    </row>
    <row r="2068" spans="2:12" x14ac:dyDescent="0.25">
      <c r="B2068" s="1">
        <v>2062</v>
      </c>
      <c r="C2068" t="s">
        <v>2062</v>
      </c>
      <c r="D2068" s="2">
        <v>2.5</v>
      </c>
      <c r="E2068" s="15">
        <v>5</v>
      </c>
      <c r="F2068" s="14">
        <f>inventory[[#This Row],[Unit Cost]]*inventory[[#This Row],['# Units]]</f>
        <v>12.5</v>
      </c>
      <c r="G2068" s="8">
        <f>_xlfn.RANK.EQ(inventory[[#This Row],[Total Cost]],inventory[Total Cost],0)</f>
        <v>3134</v>
      </c>
      <c r="H2068" s="8">
        <f>SUMIFS(inventory['# Units],inventory[Rank],"&lt;="&amp;inventory[[#This Row],['#]])</f>
        <v>54571</v>
      </c>
      <c r="I2068" s="9">
        <f>inventory[[#This Row],[c Units]]/MAX(inventory[c Units])</f>
        <v>0.66244628420209284</v>
      </c>
      <c r="J2068" s="10">
        <f>SUMIFS(inventory[Total Cost],inventory[Rank],"&lt;="&amp;inventory[[#This Row],['#]])</f>
        <v>2614779.7999999975</v>
      </c>
      <c r="K2068" s="9">
        <f>inventory[[#This Row],[c Cost]]/MAX(inventory[c Cost])</f>
        <v>0.98771362097371429</v>
      </c>
      <c r="L2068" s="11" t="str">
        <f>IF(inventory[[#This Row],[c Units %]]&lt;=$O$7,$N$7,IF(inventory[[#This Row],[c Units %]]&lt;=$O$8,$N$8,$N$9))</f>
        <v>C</v>
      </c>
    </row>
    <row r="2069" spans="2:12" x14ac:dyDescent="0.25">
      <c r="B2069" s="1">
        <v>2063</v>
      </c>
      <c r="C2069" t="s">
        <v>2063</v>
      </c>
      <c r="D2069" s="2">
        <v>2.4</v>
      </c>
      <c r="E2069" s="15">
        <v>32</v>
      </c>
      <c r="F2069" s="14">
        <f>inventory[[#This Row],[Unit Cost]]*inventory[[#This Row],['# Units]]</f>
        <v>76.8</v>
      </c>
      <c r="G2069" s="8">
        <f>_xlfn.RANK.EQ(inventory[[#This Row],[Total Cost]],inventory[Total Cost],0)</f>
        <v>1512</v>
      </c>
      <c r="H2069" s="8">
        <f>SUMIFS(inventory['# Units],inventory[Rank],"&lt;="&amp;inventory[[#This Row],['#]])</f>
        <v>54583</v>
      </c>
      <c r="I2069" s="9">
        <f>inventory[[#This Row],[c Units]]/MAX(inventory[c Units])</f>
        <v>0.66259195416251915</v>
      </c>
      <c r="J2069" s="10">
        <f>SUMIFS(inventory[Total Cost],inventory[Rank],"&lt;="&amp;inventory[[#This Row],['#]])</f>
        <v>2614819.3999999976</v>
      </c>
      <c r="K2069" s="9">
        <f>inventory[[#This Row],[c Cost]]/MAX(inventory[c Cost])</f>
        <v>0.98772857957917348</v>
      </c>
      <c r="L2069" s="11" t="str">
        <f>IF(inventory[[#This Row],[c Units %]]&lt;=$O$7,$N$7,IF(inventory[[#This Row],[c Units %]]&lt;=$O$8,$N$8,$N$9))</f>
        <v>C</v>
      </c>
    </row>
    <row r="2070" spans="2:12" x14ac:dyDescent="0.25">
      <c r="B2070" s="1">
        <v>2064</v>
      </c>
      <c r="C2070" t="s">
        <v>2064</v>
      </c>
      <c r="D2070" s="2">
        <v>2.2000000000000002</v>
      </c>
      <c r="E2070" s="15">
        <v>9</v>
      </c>
      <c r="F2070" s="14">
        <f>inventory[[#This Row],[Unit Cost]]*inventory[[#This Row],['# Units]]</f>
        <v>19.8</v>
      </c>
      <c r="G2070" s="8">
        <f>_xlfn.RANK.EQ(inventory[[#This Row],[Total Cost]],inventory[Total Cost],0)</f>
        <v>2703</v>
      </c>
      <c r="H2070" s="8">
        <f>SUMIFS(inventory['# Units],inventory[Rank],"&lt;="&amp;inventory[[#This Row],['#]])</f>
        <v>54644</v>
      </c>
      <c r="I2070" s="9">
        <f>inventory[[#This Row],[c Units]]/MAX(inventory[c Units])</f>
        <v>0.66333244312801964</v>
      </c>
      <c r="J2070" s="10">
        <f>SUMIFS(inventory[Total Cost],inventory[Rank],"&lt;="&amp;inventory[[#This Row],['#]])</f>
        <v>2614936.9999999981</v>
      </c>
      <c r="K2070" s="9">
        <f>inventory[[#This Row],[c Cost]]/MAX(inventory[c Cost])</f>
        <v>0.98777300210447638</v>
      </c>
      <c r="L2070" s="11" t="str">
        <f>IF(inventory[[#This Row],[c Units %]]&lt;=$O$7,$N$7,IF(inventory[[#This Row],[c Units %]]&lt;=$O$8,$N$8,$N$9))</f>
        <v>C</v>
      </c>
    </row>
    <row r="2071" spans="2:12" x14ac:dyDescent="0.25">
      <c r="B2071" s="1">
        <v>2065</v>
      </c>
      <c r="C2071" t="s">
        <v>2065</v>
      </c>
      <c r="D2071" s="2">
        <v>2.1</v>
      </c>
      <c r="E2071" s="15">
        <v>7</v>
      </c>
      <c r="F2071" s="14">
        <f>inventory[[#This Row],[Unit Cost]]*inventory[[#This Row],['# Units]]</f>
        <v>14.700000000000001</v>
      </c>
      <c r="G2071" s="8">
        <f>_xlfn.RANK.EQ(inventory[[#This Row],[Total Cost]],inventory[Total Cost],0)</f>
        <v>2987</v>
      </c>
      <c r="H2071" s="8">
        <f>SUMIFS(inventory['# Units],inventory[Rank],"&lt;="&amp;inventory[[#This Row],['#]])</f>
        <v>54644</v>
      </c>
      <c r="I2071" s="9">
        <f>inventory[[#This Row],[c Units]]/MAX(inventory[c Units])</f>
        <v>0.66333244312801964</v>
      </c>
      <c r="J2071" s="10">
        <f>SUMIFS(inventory[Total Cost],inventory[Rank],"&lt;="&amp;inventory[[#This Row],['#]])</f>
        <v>2614936.9999999981</v>
      </c>
      <c r="K2071" s="9">
        <f>inventory[[#This Row],[c Cost]]/MAX(inventory[c Cost])</f>
        <v>0.98777300210447638</v>
      </c>
      <c r="L2071" s="11" t="str">
        <f>IF(inventory[[#This Row],[c Units %]]&lt;=$O$7,$N$7,IF(inventory[[#This Row],[c Units %]]&lt;=$O$8,$N$8,$N$9))</f>
        <v>C</v>
      </c>
    </row>
    <row r="2072" spans="2:12" x14ac:dyDescent="0.25">
      <c r="B2072" s="1">
        <v>2066</v>
      </c>
      <c r="C2072" t="s">
        <v>2066</v>
      </c>
      <c r="D2072" s="2">
        <v>2.6</v>
      </c>
      <c r="E2072" s="15">
        <v>7</v>
      </c>
      <c r="F2072" s="14">
        <f>inventory[[#This Row],[Unit Cost]]*inventory[[#This Row],['# Units]]</f>
        <v>18.2</v>
      </c>
      <c r="G2072" s="8">
        <f>_xlfn.RANK.EQ(inventory[[#This Row],[Total Cost]],inventory[Total Cost],0)</f>
        <v>2788</v>
      </c>
      <c r="H2072" s="8">
        <f>SUMIFS(inventory['# Units],inventory[Rank],"&lt;="&amp;inventory[[#This Row],['#]])</f>
        <v>54644</v>
      </c>
      <c r="I2072" s="9">
        <f>inventory[[#This Row],[c Units]]/MAX(inventory[c Units])</f>
        <v>0.66333244312801964</v>
      </c>
      <c r="J2072" s="10">
        <f>SUMIFS(inventory[Total Cost],inventory[Rank],"&lt;="&amp;inventory[[#This Row],['#]])</f>
        <v>2614936.9999999981</v>
      </c>
      <c r="K2072" s="9">
        <f>inventory[[#This Row],[c Cost]]/MAX(inventory[c Cost])</f>
        <v>0.98777300210447638</v>
      </c>
      <c r="L2072" s="11" t="str">
        <f>IF(inventory[[#This Row],[c Units %]]&lt;=$O$7,$N$7,IF(inventory[[#This Row],[c Units %]]&lt;=$O$8,$N$8,$N$9))</f>
        <v>C</v>
      </c>
    </row>
    <row r="2073" spans="2:12" x14ac:dyDescent="0.25">
      <c r="B2073" s="1">
        <v>2067</v>
      </c>
      <c r="C2073" t="s">
        <v>2067</v>
      </c>
      <c r="D2073" s="2">
        <v>2.5</v>
      </c>
      <c r="E2073" s="15">
        <v>17</v>
      </c>
      <c r="F2073" s="14">
        <f>inventory[[#This Row],[Unit Cost]]*inventory[[#This Row],['# Units]]</f>
        <v>42.5</v>
      </c>
      <c r="G2073" s="8">
        <f>_xlfn.RANK.EQ(inventory[[#This Row],[Total Cost]],inventory[Total Cost],0)</f>
        <v>1988</v>
      </c>
      <c r="H2073" s="8">
        <f>SUMIFS(inventory['# Units],inventory[Rank],"&lt;="&amp;inventory[[#This Row],['#]])</f>
        <v>54756</v>
      </c>
      <c r="I2073" s="9">
        <f>inventory[[#This Row],[c Units]]/MAX(inventory[c Units])</f>
        <v>0.66469202942533201</v>
      </c>
      <c r="J2073" s="10">
        <f>SUMIFS(inventory[Total Cost],inventory[Rank],"&lt;="&amp;inventory[[#This Row],['#]])</f>
        <v>2615054.5999999987</v>
      </c>
      <c r="K2073" s="9">
        <f>inventory[[#This Row],[c Cost]]/MAX(inventory[c Cost])</f>
        <v>0.98781742462977928</v>
      </c>
      <c r="L2073" s="11" t="str">
        <f>IF(inventory[[#This Row],[c Units %]]&lt;=$O$7,$N$7,IF(inventory[[#This Row],[c Units %]]&lt;=$O$8,$N$8,$N$9))</f>
        <v>C</v>
      </c>
    </row>
    <row r="2074" spans="2:12" x14ac:dyDescent="0.25">
      <c r="B2074" s="1">
        <v>2068</v>
      </c>
      <c r="C2074" t="s">
        <v>2068</v>
      </c>
      <c r="D2074" s="2">
        <v>2.1</v>
      </c>
      <c r="E2074" s="15">
        <v>15</v>
      </c>
      <c r="F2074" s="14">
        <f>inventory[[#This Row],[Unit Cost]]*inventory[[#This Row],['# Units]]</f>
        <v>31.5</v>
      </c>
      <c r="G2074" s="8">
        <f>_xlfn.RANK.EQ(inventory[[#This Row],[Total Cost]],inventory[Total Cost],0)</f>
        <v>2249</v>
      </c>
      <c r="H2074" s="8">
        <f>SUMIFS(inventory['# Units],inventory[Rank],"&lt;="&amp;inventory[[#This Row],['#]])</f>
        <v>54756</v>
      </c>
      <c r="I2074" s="9">
        <f>inventory[[#This Row],[c Units]]/MAX(inventory[c Units])</f>
        <v>0.66469202942533201</v>
      </c>
      <c r="J2074" s="10">
        <f>SUMIFS(inventory[Total Cost],inventory[Rank],"&lt;="&amp;inventory[[#This Row],['#]])</f>
        <v>2615054.5999999987</v>
      </c>
      <c r="K2074" s="9">
        <f>inventory[[#This Row],[c Cost]]/MAX(inventory[c Cost])</f>
        <v>0.98781742462977928</v>
      </c>
      <c r="L2074" s="11" t="str">
        <f>IF(inventory[[#This Row],[c Units %]]&lt;=$O$7,$N$7,IF(inventory[[#This Row],[c Units %]]&lt;=$O$8,$N$8,$N$9))</f>
        <v>C</v>
      </c>
    </row>
    <row r="2075" spans="2:12" x14ac:dyDescent="0.25">
      <c r="B2075" s="1">
        <v>2069</v>
      </c>
      <c r="C2075" t="s">
        <v>2069</v>
      </c>
      <c r="D2075" s="2">
        <v>2.1</v>
      </c>
      <c r="E2075" s="15">
        <v>2</v>
      </c>
      <c r="F2075" s="14">
        <f>inventory[[#This Row],[Unit Cost]]*inventory[[#This Row],['# Units]]</f>
        <v>4.2</v>
      </c>
      <c r="G2075" s="8">
        <f>_xlfn.RANK.EQ(inventory[[#This Row],[Total Cost]],inventory[Total Cost],0)</f>
        <v>3859</v>
      </c>
      <c r="H2075" s="8">
        <f>SUMIFS(inventory['# Units],inventory[Rank],"&lt;="&amp;inventory[[#This Row],['#]])</f>
        <v>54756</v>
      </c>
      <c r="I2075" s="9">
        <f>inventory[[#This Row],[c Units]]/MAX(inventory[c Units])</f>
        <v>0.66469202942533201</v>
      </c>
      <c r="J2075" s="10">
        <f>SUMIFS(inventory[Total Cost],inventory[Rank],"&lt;="&amp;inventory[[#This Row],['#]])</f>
        <v>2615054.5999999987</v>
      </c>
      <c r="K2075" s="9">
        <f>inventory[[#This Row],[c Cost]]/MAX(inventory[c Cost])</f>
        <v>0.98781742462977928</v>
      </c>
      <c r="L2075" s="11" t="str">
        <f>IF(inventory[[#This Row],[c Units %]]&lt;=$O$7,$N$7,IF(inventory[[#This Row],[c Units %]]&lt;=$O$8,$N$8,$N$9))</f>
        <v>C</v>
      </c>
    </row>
    <row r="2076" spans="2:12" x14ac:dyDescent="0.25">
      <c r="B2076" s="1">
        <v>2070</v>
      </c>
      <c r="C2076" t="s">
        <v>2070</v>
      </c>
      <c r="D2076" s="2">
        <v>1.1000000000000001</v>
      </c>
      <c r="E2076" s="15">
        <v>28</v>
      </c>
      <c r="F2076" s="14">
        <f>inventory[[#This Row],[Unit Cost]]*inventory[[#This Row],['# Units]]</f>
        <v>30.800000000000004</v>
      </c>
      <c r="G2076" s="8">
        <f>_xlfn.RANK.EQ(inventory[[#This Row],[Total Cost]],inventory[Total Cost],0)</f>
        <v>2268</v>
      </c>
      <c r="H2076" s="8">
        <f>SUMIFS(inventory['# Units],inventory[Rank],"&lt;="&amp;inventory[[#This Row],['#]])</f>
        <v>54802</v>
      </c>
      <c r="I2076" s="9">
        <f>inventory[[#This Row],[c Units]]/MAX(inventory[c Units])</f>
        <v>0.66525043094029956</v>
      </c>
      <c r="J2076" s="10">
        <f>SUMIFS(inventory[Total Cost],inventory[Rank],"&lt;="&amp;inventory[[#This Row],['#]])</f>
        <v>2615132.7999999989</v>
      </c>
      <c r="K2076" s="9">
        <f>inventory[[#This Row],[c Cost]]/MAX(inventory[c Cost])</f>
        <v>0.98784696409813544</v>
      </c>
      <c r="L2076" s="11" t="str">
        <f>IF(inventory[[#This Row],[c Units %]]&lt;=$O$7,$N$7,IF(inventory[[#This Row],[c Units %]]&lt;=$O$8,$N$8,$N$9))</f>
        <v>C</v>
      </c>
    </row>
    <row r="2077" spans="2:12" x14ac:dyDescent="0.25">
      <c r="B2077" s="1">
        <v>2071</v>
      </c>
      <c r="C2077" t="s">
        <v>2071</v>
      </c>
      <c r="D2077" s="2">
        <v>2.7</v>
      </c>
      <c r="E2077" s="15">
        <v>22</v>
      </c>
      <c r="F2077" s="14">
        <f>inventory[[#This Row],[Unit Cost]]*inventory[[#This Row],['# Units]]</f>
        <v>59.400000000000006</v>
      </c>
      <c r="G2077" s="8">
        <f>_xlfn.RANK.EQ(inventory[[#This Row],[Total Cost]],inventory[Total Cost],0)</f>
        <v>1687</v>
      </c>
      <c r="H2077" s="8">
        <f>SUMIFS(inventory['# Units],inventory[Rank],"&lt;="&amp;inventory[[#This Row],['#]])</f>
        <v>54802</v>
      </c>
      <c r="I2077" s="9">
        <f>inventory[[#This Row],[c Units]]/MAX(inventory[c Units])</f>
        <v>0.66525043094029956</v>
      </c>
      <c r="J2077" s="10">
        <f>SUMIFS(inventory[Total Cost],inventory[Rank],"&lt;="&amp;inventory[[#This Row],['#]])</f>
        <v>2615132.7999999989</v>
      </c>
      <c r="K2077" s="9">
        <f>inventory[[#This Row],[c Cost]]/MAX(inventory[c Cost])</f>
        <v>0.98784696409813544</v>
      </c>
      <c r="L2077" s="11" t="str">
        <f>IF(inventory[[#This Row],[c Units %]]&lt;=$O$7,$N$7,IF(inventory[[#This Row],[c Units %]]&lt;=$O$8,$N$8,$N$9))</f>
        <v>C</v>
      </c>
    </row>
    <row r="2078" spans="2:12" x14ac:dyDescent="0.25">
      <c r="B2078" s="1">
        <v>2072</v>
      </c>
      <c r="C2078" t="s">
        <v>2072</v>
      </c>
      <c r="D2078" s="2">
        <v>1.8</v>
      </c>
      <c r="E2078" s="15">
        <v>13</v>
      </c>
      <c r="F2078" s="14">
        <f>inventory[[#This Row],[Unit Cost]]*inventory[[#This Row],['# Units]]</f>
        <v>23.400000000000002</v>
      </c>
      <c r="G2078" s="8">
        <f>_xlfn.RANK.EQ(inventory[[#This Row],[Total Cost]],inventory[Total Cost],0)</f>
        <v>2533</v>
      </c>
      <c r="H2078" s="8">
        <f>SUMIFS(inventory['# Units],inventory[Rank],"&lt;="&amp;inventory[[#This Row],['#]])</f>
        <v>54819</v>
      </c>
      <c r="I2078" s="9">
        <f>inventory[[#This Row],[c Units]]/MAX(inventory[c Units])</f>
        <v>0.66545679671757019</v>
      </c>
      <c r="J2078" s="10">
        <f>SUMIFS(inventory[Total Cost],inventory[Rank],"&lt;="&amp;inventory[[#This Row],['#]])</f>
        <v>2615171.899999999</v>
      </c>
      <c r="K2078" s="9">
        <f>inventory[[#This Row],[c Cost]]/MAX(inventory[c Cost])</f>
        <v>0.98786173383231346</v>
      </c>
      <c r="L2078" s="11" t="str">
        <f>IF(inventory[[#This Row],[c Units %]]&lt;=$O$7,$N$7,IF(inventory[[#This Row],[c Units %]]&lt;=$O$8,$N$8,$N$9))</f>
        <v>C</v>
      </c>
    </row>
    <row r="2079" spans="2:12" x14ac:dyDescent="0.25">
      <c r="B2079" s="1">
        <v>2073</v>
      </c>
      <c r="C2079" t="s">
        <v>2073</v>
      </c>
      <c r="D2079" s="2">
        <v>1.9</v>
      </c>
      <c r="E2079" s="15">
        <v>29</v>
      </c>
      <c r="F2079" s="14">
        <f>inventory[[#This Row],[Unit Cost]]*inventory[[#This Row],['# Units]]</f>
        <v>55.099999999999994</v>
      </c>
      <c r="G2079" s="8">
        <f>_xlfn.RANK.EQ(inventory[[#This Row],[Total Cost]],inventory[Total Cost],0)</f>
        <v>1765</v>
      </c>
      <c r="H2079" s="8">
        <f>SUMIFS(inventory['# Units],inventory[Rank],"&lt;="&amp;inventory[[#This Row],['#]])</f>
        <v>55027</v>
      </c>
      <c r="I2079" s="9">
        <f>inventory[[#This Row],[c Units]]/MAX(inventory[c Units])</f>
        <v>0.66798174269829325</v>
      </c>
      <c r="J2079" s="10">
        <f>SUMIFS(inventory[Total Cost],inventory[Rank],"&lt;="&amp;inventory[[#This Row],['#]])</f>
        <v>2615405.899999999</v>
      </c>
      <c r="K2079" s="9">
        <f>inventory[[#This Row],[c Cost]]/MAX(inventory[c Cost])</f>
        <v>0.98795012559184436</v>
      </c>
      <c r="L2079" s="11" t="str">
        <f>IF(inventory[[#This Row],[c Units %]]&lt;=$O$7,$N$7,IF(inventory[[#This Row],[c Units %]]&lt;=$O$8,$N$8,$N$9))</f>
        <v>C</v>
      </c>
    </row>
    <row r="2080" spans="2:12" x14ac:dyDescent="0.25">
      <c r="B2080" s="1">
        <v>2074</v>
      </c>
      <c r="C2080" t="s">
        <v>2074</v>
      </c>
      <c r="D2080" s="2">
        <v>2.5</v>
      </c>
      <c r="E2080" s="15">
        <v>25</v>
      </c>
      <c r="F2080" s="14">
        <f>inventory[[#This Row],[Unit Cost]]*inventory[[#This Row],['# Units]]</f>
        <v>62.5</v>
      </c>
      <c r="G2080" s="8">
        <f>_xlfn.RANK.EQ(inventory[[#This Row],[Total Cost]],inventory[Total Cost],0)</f>
        <v>1652</v>
      </c>
      <c r="H2080" s="8">
        <f>SUMIFS(inventory['# Units],inventory[Rank],"&lt;="&amp;inventory[[#This Row],['#]])</f>
        <v>55027</v>
      </c>
      <c r="I2080" s="9">
        <f>inventory[[#This Row],[c Units]]/MAX(inventory[c Units])</f>
        <v>0.66798174269829325</v>
      </c>
      <c r="J2080" s="10">
        <f>SUMIFS(inventory[Total Cost],inventory[Rank],"&lt;="&amp;inventory[[#This Row],['#]])</f>
        <v>2615405.899999999</v>
      </c>
      <c r="K2080" s="9">
        <f>inventory[[#This Row],[c Cost]]/MAX(inventory[c Cost])</f>
        <v>0.98795012559184436</v>
      </c>
      <c r="L2080" s="11" t="str">
        <f>IF(inventory[[#This Row],[c Units %]]&lt;=$O$7,$N$7,IF(inventory[[#This Row],[c Units %]]&lt;=$O$8,$N$8,$N$9))</f>
        <v>C</v>
      </c>
    </row>
    <row r="2081" spans="2:12" x14ac:dyDescent="0.25">
      <c r="B2081" s="1">
        <v>2075</v>
      </c>
      <c r="C2081" t="s">
        <v>2075</v>
      </c>
      <c r="D2081" s="2">
        <v>2.1</v>
      </c>
      <c r="E2081" s="15">
        <v>25</v>
      </c>
      <c r="F2081" s="14">
        <f>inventory[[#This Row],[Unit Cost]]*inventory[[#This Row],['# Units]]</f>
        <v>52.5</v>
      </c>
      <c r="G2081" s="8">
        <f>_xlfn.RANK.EQ(inventory[[#This Row],[Total Cost]],inventory[Total Cost],0)</f>
        <v>1803</v>
      </c>
      <c r="H2081" s="8">
        <f>SUMIFS(inventory['# Units],inventory[Rank],"&lt;="&amp;inventory[[#This Row],['#]])</f>
        <v>55027</v>
      </c>
      <c r="I2081" s="9">
        <f>inventory[[#This Row],[c Units]]/MAX(inventory[c Units])</f>
        <v>0.66798174269829325</v>
      </c>
      <c r="J2081" s="10">
        <f>SUMIFS(inventory[Total Cost],inventory[Rank],"&lt;="&amp;inventory[[#This Row],['#]])</f>
        <v>2615405.899999999</v>
      </c>
      <c r="K2081" s="9">
        <f>inventory[[#This Row],[c Cost]]/MAX(inventory[c Cost])</f>
        <v>0.98795012559184436</v>
      </c>
      <c r="L2081" s="11" t="str">
        <f>IF(inventory[[#This Row],[c Units %]]&lt;=$O$7,$N$7,IF(inventory[[#This Row],[c Units %]]&lt;=$O$8,$N$8,$N$9))</f>
        <v>C</v>
      </c>
    </row>
    <row r="2082" spans="2:12" x14ac:dyDescent="0.25">
      <c r="B2082" s="1">
        <v>2076</v>
      </c>
      <c r="C2082" t="s">
        <v>2076</v>
      </c>
      <c r="D2082" s="2">
        <v>2.7</v>
      </c>
      <c r="E2082" s="15">
        <v>19</v>
      </c>
      <c r="F2082" s="14">
        <f>inventory[[#This Row],[Unit Cost]]*inventory[[#This Row],['# Units]]</f>
        <v>51.300000000000004</v>
      </c>
      <c r="G2082" s="8">
        <f>_xlfn.RANK.EQ(inventory[[#This Row],[Total Cost]],inventory[Total Cost],0)</f>
        <v>1823</v>
      </c>
      <c r="H2082" s="8">
        <f>SUMIFS(inventory['# Units],inventory[Rank],"&lt;="&amp;inventory[[#This Row],['#]])</f>
        <v>55027</v>
      </c>
      <c r="I2082" s="9">
        <f>inventory[[#This Row],[c Units]]/MAX(inventory[c Units])</f>
        <v>0.66798174269829325</v>
      </c>
      <c r="J2082" s="10">
        <f>SUMIFS(inventory[Total Cost],inventory[Rank],"&lt;="&amp;inventory[[#This Row],['#]])</f>
        <v>2615405.899999999</v>
      </c>
      <c r="K2082" s="9">
        <f>inventory[[#This Row],[c Cost]]/MAX(inventory[c Cost])</f>
        <v>0.98795012559184436</v>
      </c>
      <c r="L2082" s="11" t="str">
        <f>IF(inventory[[#This Row],[c Units %]]&lt;=$O$7,$N$7,IF(inventory[[#This Row],[c Units %]]&lt;=$O$8,$N$8,$N$9))</f>
        <v>C</v>
      </c>
    </row>
    <row r="2083" spans="2:12" x14ac:dyDescent="0.25">
      <c r="B2083" s="1">
        <v>2077</v>
      </c>
      <c r="C2083" t="s">
        <v>2077</v>
      </c>
      <c r="D2083" s="2">
        <v>2.2999999999999998</v>
      </c>
      <c r="E2083" s="15">
        <v>16</v>
      </c>
      <c r="F2083" s="14">
        <f>inventory[[#This Row],[Unit Cost]]*inventory[[#This Row],['# Units]]</f>
        <v>36.799999999999997</v>
      </c>
      <c r="G2083" s="8">
        <f>_xlfn.RANK.EQ(inventory[[#This Row],[Total Cost]],inventory[Total Cost],0)</f>
        <v>2119</v>
      </c>
      <c r="H2083" s="8">
        <f>SUMIFS(inventory['# Units],inventory[Rank],"&lt;="&amp;inventory[[#This Row],['#]])</f>
        <v>55027</v>
      </c>
      <c r="I2083" s="9">
        <f>inventory[[#This Row],[c Units]]/MAX(inventory[c Units])</f>
        <v>0.66798174269829325</v>
      </c>
      <c r="J2083" s="10">
        <f>SUMIFS(inventory[Total Cost],inventory[Rank],"&lt;="&amp;inventory[[#This Row],['#]])</f>
        <v>2615405.899999999</v>
      </c>
      <c r="K2083" s="9">
        <f>inventory[[#This Row],[c Cost]]/MAX(inventory[c Cost])</f>
        <v>0.98795012559184436</v>
      </c>
      <c r="L2083" s="11" t="str">
        <f>IF(inventory[[#This Row],[c Units %]]&lt;=$O$7,$N$7,IF(inventory[[#This Row],[c Units %]]&lt;=$O$8,$N$8,$N$9))</f>
        <v>C</v>
      </c>
    </row>
    <row r="2084" spans="2:12" x14ac:dyDescent="0.25">
      <c r="B2084" s="1">
        <v>2078</v>
      </c>
      <c r="C2084" t="s">
        <v>2078</v>
      </c>
      <c r="D2084" s="2">
        <v>2.7</v>
      </c>
      <c r="E2084" s="15">
        <v>16</v>
      </c>
      <c r="F2084" s="14">
        <f>inventory[[#This Row],[Unit Cost]]*inventory[[#This Row],['# Units]]</f>
        <v>43.2</v>
      </c>
      <c r="G2084" s="8">
        <f>_xlfn.RANK.EQ(inventory[[#This Row],[Total Cost]],inventory[Total Cost],0)</f>
        <v>1976</v>
      </c>
      <c r="H2084" s="8">
        <f>SUMIFS(inventory['# Units],inventory[Rank],"&lt;="&amp;inventory[[#This Row],['#]])</f>
        <v>55027</v>
      </c>
      <c r="I2084" s="9">
        <f>inventory[[#This Row],[c Units]]/MAX(inventory[c Units])</f>
        <v>0.66798174269829325</v>
      </c>
      <c r="J2084" s="10">
        <f>SUMIFS(inventory[Total Cost],inventory[Rank],"&lt;="&amp;inventory[[#This Row],['#]])</f>
        <v>2615405.899999999</v>
      </c>
      <c r="K2084" s="9">
        <f>inventory[[#This Row],[c Cost]]/MAX(inventory[c Cost])</f>
        <v>0.98795012559184436</v>
      </c>
      <c r="L2084" s="11" t="str">
        <f>IF(inventory[[#This Row],[c Units %]]&lt;=$O$7,$N$7,IF(inventory[[#This Row],[c Units %]]&lt;=$O$8,$N$8,$N$9))</f>
        <v>C</v>
      </c>
    </row>
    <row r="2085" spans="2:12" x14ac:dyDescent="0.25">
      <c r="B2085" s="1">
        <v>2079</v>
      </c>
      <c r="C2085" t="s">
        <v>2079</v>
      </c>
      <c r="D2085" s="2">
        <v>2.2999999999999998</v>
      </c>
      <c r="E2085" s="15">
        <v>13</v>
      </c>
      <c r="F2085" s="14">
        <f>inventory[[#This Row],[Unit Cost]]*inventory[[#This Row],['# Units]]</f>
        <v>29.9</v>
      </c>
      <c r="G2085" s="8">
        <f>_xlfn.RANK.EQ(inventory[[#This Row],[Total Cost]],inventory[Total Cost],0)</f>
        <v>2304</v>
      </c>
      <c r="H2085" s="8">
        <f>SUMIFS(inventory['# Units],inventory[Rank],"&lt;="&amp;inventory[[#This Row],['#]])</f>
        <v>55038</v>
      </c>
      <c r="I2085" s="9">
        <f>inventory[[#This Row],[c Units]]/MAX(inventory[c Units])</f>
        <v>0.66811527349535071</v>
      </c>
      <c r="J2085" s="10">
        <f>SUMIFS(inventory[Total Cost],inventory[Rank],"&lt;="&amp;inventory[[#This Row],['#]])</f>
        <v>2615444.399999999</v>
      </c>
      <c r="K2085" s="9">
        <f>inventory[[#This Row],[c Cost]]/MAX(inventory[c Cost])</f>
        <v>0.98796466868048516</v>
      </c>
      <c r="L2085" s="11" t="str">
        <f>IF(inventory[[#This Row],[c Units %]]&lt;=$O$7,$N$7,IF(inventory[[#This Row],[c Units %]]&lt;=$O$8,$N$8,$N$9))</f>
        <v>C</v>
      </c>
    </row>
    <row r="2086" spans="2:12" x14ac:dyDescent="0.25">
      <c r="B2086" s="1">
        <v>2080</v>
      </c>
      <c r="C2086" t="s">
        <v>2080</v>
      </c>
      <c r="D2086" s="2">
        <v>1.8</v>
      </c>
      <c r="E2086" s="15">
        <v>15</v>
      </c>
      <c r="F2086" s="14">
        <f>inventory[[#This Row],[Unit Cost]]*inventory[[#This Row],['# Units]]</f>
        <v>27</v>
      </c>
      <c r="G2086" s="8">
        <f>_xlfn.RANK.EQ(inventory[[#This Row],[Total Cost]],inventory[Total Cost],0)</f>
        <v>2395</v>
      </c>
      <c r="H2086" s="8">
        <f>SUMIFS(inventory['# Units],inventory[Rank],"&lt;="&amp;inventory[[#This Row],['#]])</f>
        <v>55154</v>
      </c>
      <c r="I2086" s="9">
        <f>inventory[[#This Row],[c Units]]/MAX(inventory[c Units])</f>
        <v>0.66952341644613855</v>
      </c>
      <c r="J2086" s="10">
        <f>SUMIFS(inventory[Total Cost],inventory[Rank],"&lt;="&amp;inventory[[#This Row],['#]])</f>
        <v>2615674.7999999984</v>
      </c>
      <c r="K2086" s="9">
        <f>inventory[[#This Row],[c Cost]]/MAX(inventory[c Cost])</f>
        <v>0.98805170056679226</v>
      </c>
      <c r="L2086" s="11" t="str">
        <f>IF(inventory[[#This Row],[c Units %]]&lt;=$O$7,$N$7,IF(inventory[[#This Row],[c Units %]]&lt;=$O$8,$N$8,$N$9))</f>
        <v>C</v>
      </c>
    </row>
    <row r="2087" spans="2:12" x14ac:dyDescent="0.25">
      <c r="B2087" s="1">
        <v>2081</v>
      </c>
      <c r="C2087" t="s">
        <v>2081</v>
      </c>
      <c r="D2087" s="2">
        <v>2.1</v>
      </c>
      <c r="E2087" s="15">
        <v>26</v>
      </c>
      <c r="F2087" s="14">
        <f>inventory[[#This Row],[Unit Cost]]*inventory[[#This Row],['# Units]]</f>
        <v>54.6</v>
      </c>
      <c r="G2087" s="8">
        <f>_xlfn.RANK.EQ(inventory[[#This Row],[Total Cost]],inventory[Total Cost],0)</f>
        <v>1767</v>
      </c>
      <c r="H2087" s="8">
        <f>SUMIFS(inventory['# Units],inventory[Rank],"&lt;="&amp;inventory[[#This Row],['#]])</f>
        <v>55154</v>
      </c>
      <c r="I2087" s="9">
        <f>inventory[[#This Row],[c Units]]/MAX(inventory[c Units])</f>
        <v>0.66952341644613855</v>
      </c>
      <c r="J2087" s="10">
        <f>SUMIFS(inventory[Total Cost],inventory[Rank],"&lt;="&amp;inventory[[#This Row],['#]])</f>
        <v>2615674.7999999984</v>
      </c>
      <c r="K2087" s="9">
        <f>inventory[[#This Row],[c Cost]]/MAX(inventory[c Cost])</f>
        <v>0.98805170056679226</v>
      </c>
      <c r="L2087" s="11" t="str">
        <f>IF(inventory[[#This Row],[c Units %]]&lt;=$O$7,$N$7,IF(inventory[[#This Row],[c Units %]]&lt;=$O$8,$N$8,$N$9))</f>
        <v>C</v>
      </c>
    </row>
    <row r="2088" spans="2:12" x14ac:dyDescent="0.25">
      <c r="B2088" s="1">
        <v>2082</v>
      </c>
      <c r="C2088" t="s">
        <v>2082</v>
      </c>
      <c r="D2088" s="2">
        <v>2.2999999999999998</v>
      </c>
      <c r="E2088" s="15">
        <v>7</v>
      </c>
      <c r="F2088" s="14">
        <f>inventory[[#This Row],[Unit Cost]]*inventory[[#This Row],['# Units]]</f>
        <v>16.099999999999998</v>
      </c>
      <c r="G2088" s="8">
        <f>_xlfn.RANK.EQ(inventory[[#This Row],[Total Cost]],inventory[Total Cost],0)</f>
        <v>2901</v>
      </c>
      <c r="H2088" s="8">
        <f>SUMIFS(inventory['# Units],inventory[Rank],"&lt;="&amp;inventory[[#This Row],['#]])</f>
        <v>55154</v>
      </c>
      <c r="I2088" s="9">
        <f>inventory[[#This Row],[c Units]]/MAX(inventory[c Units])</f>
        <v>0.66952341644613855</v>
      </c>
      <c r="J2088" s="10">
        <f>SUMIFS(inventory[Total Cost],inventory[Rank],"&lt;="&amp;inventory[[#This Row],['#]])</f>
        <v>2615674.7999999984</v>
      </c>
      <c r="K2088" s="9">
        <f>inventory[[#This Row],[c Cost]]/MAX(inventory[c Cost])</f>
        <v>0.98805170056679226</v>
      </c>
      <c r="L2088" s="11" t="str">
        <f>IF(inventory[[#This Row],[c Units %]]&lt;=$O$7,$N$7,IF(inventory[[#This Row],[c Units %]]&lt;=$O$8,$N$8,$N$9))</f>
        <v>C</v>
      </c>
    </row>
    <row r="2089" spans="2:12" x14ac:dyDescent="0.25">
      <c r="B2089" s="1">
        <v>2083</v>
      </c>
      <c r="C2089" t="s">
        <v>2083</v>
      </c>
      <c r="D2089" s="2">
        <v>2.1</v>
      </c>
      <c r="E2089" s="15">
        <v>13</v>
      </c>
      <c r="F2089" s="14">
        <f>inventory[[#This Row],[Unit Cost]]*inventory[[#This Row],['# Units]]</f>
        <v>27.3</v>
      </c>
      <c r="G2089" s="8">
        <f>_xlfn.RANK.EQ(inventory[[#This Row],[Total Cost]],inventory[Total Cost],0)</f>
        <v>2382</v>
      </c>
      <c r="H2089" s="8">
        <f>SUMIFS(inventory['# Units],inventory[Rank],"&lt;="&amp;inventory[[#This Row],['#]])</f>
        <v>55154</v>
      </c>
      <c r="I2089" s="9">
        <f>inventory[[#This Row],[c Units]]/MAX(inventory[c Units])</f>
        <v>0.66952341644613855</v>
      </c>
      <c r="J2089" s="10">
        <f>SUMIFS(inventory[Total Cost],inventory[Rank],"&lt;="&amp;inventory[[#This Row],['#]])</f>
        <v>2615674.7999999984</v>
      </c>
      <c r="K2089" s="9">
        <f>inventory[[#This Row],[c Cost]]/MAX(inventory[c Cost])</f>
        <v>0.98805170056679226</v>
      </c>
      <c r="L2089" s="11" t="str">
        <f>IF(inventory[[#This Row],[c Units %]]&lt;=$O$7,$N$7,IF(inventory[[#This Row],[c Units %]]&lt;=$O$8,$N$8,$N$9))</f>
        <v>C</v>
      </c>
    </row>
    <row r="2090" spans="2:12" x14ac:dyDescent="0.25">
      <c r="B2090" s="1">
        <v>2084</v>
      </c>
      <c r="C2090" t="s">
        <v>2084</v>
      </c>
      <c r="D2090" s="2">
        <v>2.2999999999999998</v>
      </c>
      <c r="E2090" s="15">
        <v>19</v>
      </c>
      <c r="F2090" s="14">
        <f>inventory[[#This Row],[Unit Cost]]*inventory[[#This Row],['# Units]]</f>
        <v>43.699999999999996</v>
      </c>
      <c r="G2090" s="8">
        <f>_xlfn.RANK.EQ(inventory[[#This Row],[Total Cost]],inventory[Total Cost],0)</f>
        <v>1966</v>
      </c>
      <c r="H2090" s="8">
        <f>SUMIFS(inventory['# Units],inventory[Rank],"&lt;="&amp;inventory[[#This Row],['#]])</f>
        <v>55154</v>
      </c>
      <c r="I2090" s="9">
        <f>inventory[[#This Row],[c Units]]/MAX(inventory[c Units])</f>
        <v>0.66952341644613855</v>
      </c>
      <c r="J2090" s="10">
        <f>SUMIFS(inventory[Total Cost],inventory[Rank],"&lt;="&amp;inventory[[#This Row],['#]])</f>
        <v>2615674.7999999984</v>
      </c>
      <c r="K2090" s="9">
        <f>inventory[[#This Row],[c Cost]]/MAX(inventory[c Cost])</f>
        <v>0.98805170056679226</v>
      </c>
      <c r="L2090" s="11" t="str">
        <f>IF(inventory[[#This Row],[c Units %]]&lt;=$O$7,$N$7,IF(inventory[[#This Row],[c Units %]]&lt;=$O$8,$N$8,$N$9))</f>
        <v>C</v>
      </c>
    </row>
    <row r="2091" spans="2:12" x14ac:dyDescent="0.25">
      <c r="B2091" s="1">
        <v>2085</v>
      </c>
      <c r="C2091" t="s">
        <v>2085</v>
      </c>
      <c r="D2091" s="2">
        <v>2.4</v>
      </c>
      <c r="E2091" s="15">
        <v>13</v>
      </c>
      <c r="F2091" s="14">
        <f>inventory[[#This Row],[Unit Cost]]*inventory[[#This Row],['# Units]]</f>
        <v>31.2</v>
      </c>
      <c r="G2091" s="8">
        <f>_xlfn.RANK.EQ(inventory[[#This Row],[Total Cost]],inventory[Total Cost],0)</f>
        <v>2259</v>
      </c>
      <c r="H2091" s="8">
        <f>SUMIFS(inventory['# Units],inventory[Rank],"&lt;="&amp;inventory[[#This Row],['#]])</f>
        <v>55154</v>
      </c>
      <c r="I2091" s="9">
        <f>inventory[[#This Row],[c Units]]/MAX(inventory[c Units])</f>
        <v>0.66952341644613855</v>
      </c>
      <c r="J2091" s="10">
        <f>SUMIFS(inventory[Total Cost],inventory[Rank],"&lt;="&amp;inventory[[#This Row],['#]])</f>
        <v>2615674.7999999984</v>
      </c>
      <c r="K2091" s="9">
        <f>inventory[[#This Row],[c Cost]]/MAX(inventory[c Cost])</f>
        <v>0.98805170056679226</v>
      </c>
      <c r="L2091" s="11" t="str">
        <f>IF(inventory[[#This Row],[c Units %]]&lt;=$O$7,$N$7,IF(inventory[[#This Row],[c Units %]]&lt;=$O$8,$N$8,$N$9))</f>
        <v>C</v>
      </c>
    </row>
    <row r="2092" spans="2:12" x14ac:dyDescent="0.25">
      <c r="B2092" s="1">
        <v>2086</v>
      </c>
      <c r="C2092" t="s">
        <v>2086</v>
      </c>
      <c r="D2092" s="2">
        <v>2.2999999999999998</v>
      </c>
      <c r="E2092" s="15">
        <v>8</v>
      </c>
      <c r="F2092" s="14">
        <f>inventory[[#This Row],[Unit Cost]]*inventory[[#This Row],['# Units]]</f>
        <v>18.399999999999999</v>
      </c>
      <c r="G2092" s="8">
        <f>_xlfn.RANK.EQ(inventory[[#This Row],[Total Cost]],inventory[Total Cost],0)</f>
        <v>2785</v>
      </c>
      <c r="H2092" s="8">
        <f>SUMIFS(inventory['# Units],inventory[Rank],"&lt;="&amp;inventory[[#This Row],['#]])</f>
        <v>55251</v>
      </c>
      <c r="I2092" s="9">
        <f>inventory[[#This Row],[c Units]]/MAX(inventory[c Units])</f>
        <v>0.67070091529291798</v>
      </c>
      <c r="J2092" s="10">
        <f>SUMIFS(inventory[Total Cost],inventory[Rank],"&lt;="&amp;inventory[[#This Row],['#]])</f>
        <v>2615864.7999999984</v>
      </c>
      <c r="K2092" s="9">
        <f>inventory[[#This Row],[c Cost]]/MAX(inventory[c Cost])</f>
        <v>0.98812347165359082</v>
      </c>
      <c r="L2092" s="11" t="str">
        <f>IF(inventory[[#This Row],[c Units %]]&lt;=$O$7,$N$7,IF(inventory[[#This Row],[c Units %]]&lt;=$O$8,$N$8,$N$9))</f>
        <v>C</v>
      </c>
    </row>
    <row r="2093" spans="2:12" x14ac:dyDescent="0.25">
      <c r="B2093" s="1">
        <v>2087</v>
      </c>
      <c r="C2093" t="s">
        <v>2087</v>
      </c>
      <c r="D2093" s="2">
        <v>2.1</v>
      </c>
      <c r="E2093" s="15">
        <v>22</v>
      </c>
      <c r="F2093" s="14">
        <f>inventory[[#This Row],[Unit Cost]]*inventory[[#This Row],['# Units]]</f>
        <v>46.2</v>
      </c>
      <c r="G2093" s="8">
        <f>_xlfn.RANK.EQ(inventory[[#This Row],[Total Cost]],inventory[Total Cost],0)</f>
        <v>1907</v>
      </c>
      <c r="H2093" s="8">
        <f>SUMIFS(inventory['# Units],inventory[Rank],"&lt;="&amp;inventory[[#This Row],['#]])</f>
        <v>55251</v>
      </c>
      <c r="I2093" s="9">
        <f>inventory[[#This Row],[c Units]]/MAX(inventory[c Units])</f>
        <v>0.67070091529291798</v>
      </c>
      <c r="J2093" s="10">
        <f>SUMIFS(inventory[Total Cost],inventory[Rank],"&lt;="&amp;inventory[[#This Row],['#]])</f>
        <v>2615864.7999999984</v>
      </c>
      <c r="K2093" s="9">
        <f>inventory[[#This Row],[c Cost]]/MAX(inventory[c Cost])</f>
        <v>0.98812347165359082</v>
      </c>
      <c r="L2093" s="11" t="str">
        <f>IF(inventory[[#This Row],[c Units %]]&lt;=$O$7,$N$7,IF(inventory[[#This Row],[c Units %]]&lt;=$O$8,$N$8,$N$9))</f>
        <v>C</v>
      </c>
    </row>
    <row r="2094" spans="2:12" x14ac:dyDescent="0.25">
      <c r="B2094" s="1">
        <v>2088</v>
      </c>
      <c r="C2094" t="s">
        <v>2088</v>
      </c>
      <c r="D2094" s="2">
        <v>2.7</v>
      </c>
      <c r="E2094" s="15">
        <v>18</v>
      </c>
      <c r="F2094" s="14">
        <f>inventory[[#This Row],[Unit Cost]]*inventory[[#This Row],['# Units]]</f>
        <v>48.6</v>
      </c>
      <c r="G2094" s="8">
        <f>_xlfn.RANK.EQ(inventory[[#This Row],[Total Cost]],inventory[Total Cost],0)</f>
        <v>1870</v>
      </c>
      <c r="H2094" s="8">
        <f>SUMIFS(inventory['# Units],inventory[Rank],"&lt;="&amp;inventory[[#This Row],['#]])</f>
        <v>55251</v>
      </c>
      <c r="I2094" s="9">
        <f>inventory[[#This Row],[c Units]]/MAX(inventory[c Units])</f>
        <v>0.67070091529291798</v>
      </c>
      <c r="J2094" s="10">
        <f>SUMIFS(inventory[Total Cost],inventory[Rank],"&lt;="&amp;inventory[[#This Row],['#]])</f>
        <v>2615864.7999999984</v>
      </c>
      <c r="K2094" s="9">
        <f>inventory[[#This Row],[c Cost]]/MAX(inventory[c Cost])</f>
        <v>0.98812347165359082</v>
      </c>
      <c r="L2094" s="11" t="str">
        <f>IF(inventory[[#This Row],[c Units %]]&lt;=$O$7,$N$7,IF(inventory[[#This Row],[c Units %]]&lt;=$O$8,$N$8,$N$9))</f>
        <v>C</v>
      </c>
    </row>
    <row r="2095" spans="2:12" x14ac:dyDescent="0.25">
      <c r="B2095" s="1">
        <v>2089</v>
      </c>
      <c r="C2095" t="s">
        <v>2089</v>
      </c>
      <c r="D2095" s="2">
        <v>2.6</v>
      </c>
      <c r="E2095" s="15">
        <v>22</v>
      </c>
      <c r="F2095" s="14">
        <f>inventory[[#This Row],[Unit Cost]]*inventory[[#This Row],['# Units]]</f>
        <v>57.2</v>
      </c>
      <c r="G2095" s="8">
        <f>_xlfn.RANK.EQ(inventory[[#This Row],[Total Cost]],inventory[Total Cost],0)</f>
        <v>1726</v>
      </c>
      <c r="H2095" s="8">
        <f>SUMIFS(inventory['# Units],inventory[Rank],"&lt;="&amp;inventory[[#This Row],['#]])</f>
        <v>55251</v>
      </c>
      <c r="I2095" s="9">
        <f>inventory[[#This Row],[c Units]]/MAX(inventory[c Units])</f>
        <v>0.67070091529291798</v>
      </c>
      <c r="J2095" s="10">
        <f>SUMIFS(inventory[Total Cost],inventory[Rank],"&lt;="&amp;inventory[[#This Row],['#]])</f>
        <v>2615864.7999999984</v>
      </c>
      <c r="K2095" s="9">
        <f>inventory[[#This Row],[c Cost]]/MAX(inventory[c Cost])</f>
        <v>0.98812347165359082</v>
      </c>
      <c r="L2095" s="11" t="str">
        <f>IF(inventory[[#This Row],[c Units %]]&lt;=$O$7,$N$7,IF(inventory[[#This Row],[c Units %]]&lt;=$O$8,$N$8,$N$9))</f>
        <v>C</v>
      </c>
    </row>
    <row r="2096" spans="2:12" x14ac:dyDescent="0.25">
      <c r="B2096" s="1">
        <v>2090</v>
      </c>
      <c r="C2096" t="s">
        <v>2090</v>
      </c>
      <c r="D2096" s="2">
        <v>2.6</v>
      </c>
      <c r="E2096" s="15">
        <v>20</v>
      </c>
      <c r="F2096" s="14">
        <f>inventory[[#This Row],[Unit Cost]]*inventory[[#This Row],['# Units]]</f>
        <v>52</v>
      </c>
      <c r="G2096" s="8">
        <f>_xlfn.RANK.EQ(inventory[[#This Row],[Total Cost]],inventory[Total Cost],0)</f>
        <v>1811</v>
      </c>
      <c r="H2096" s="8">
        <f>SUMIFS(inventory['# Units],inventory[Rank],"&lt;="&amp;inventory[[#This Row],['#]])</f>
        <v>55251</v>
      </c>
      <c r="I2096" s="9">
        <f>inventory[[#This Row],[c Units]]/MAX(inventory[c Units])</f>
        <v>0.67070091529291798</v>
      </c>
      <c r="J2096" s="10">
        <f>SUMIFS(inventory[Total Cost],inventory[Rank],"&lt;="&amp;inventory[[#This Row],['#]])</f>
        <v>2615864.7999999984</v>
      </c>
      <c r="K2096" s="9">
        <f>inventory[[#This Row],[c Cost]]/MAX(inventory[c Cost])</f>
        <v>0.98812347165359082</v>
      </c>
      <c r="L2096" s="11" t="str">
        <f>IF(inventory[[#This Row],[c Units %]]&lt;=$O$7,$N$7,IF(inventory[[#This Row],[c Units %]]&lt;=$O$8,$N$8,$N$9))</f>
        <v>C</v>
      </c>
    </row>
    <row r="2097" spans="2:12" x14ac:dyDescent="0.25">
      <c r="B2097" s="1">
        <v>2091</v>
      </c>
      <c r="C2097" t="s">
        <v>2091</v>
      </c>
      <c r="D2097" s="2">
        <v>2.8</v>
      </c>
      <c r="E2097" s="15">
        <v>22</v>
      </c>
      <c r="F2097" s="14">
        <f>inventory[[#This Row],[Unit Cost]]*inventory[[#This Row],['# Units]]</f>
        <v>61.599999999999994</v>
      </c>
      <c r="G2097" s="8">
        <f>_xlfn.RANK.EQ(inventory[[#This Row],[Total Cost]],inventory[Total Cost],0)</f>
        <v>1664</v>
      </c>
      <c r="H2097" s="8">
        <f>SUMIFS(inventory['# Units],inventory[Rank],"&lt;="&amp;inventory[[#This Row],['#]])</f>
        <v>55318</v>
      </c>
      <c r="I2097" s="9">
        <f>inventory[[#This Row],[c Units]]/MAX(inventory[c Units])</f>
        <v>0.67151423923863163</v>
      </c>
      <c r="J2097" s="10">
        <f>SUMIFS(inventory[Total Cost],inventory[Rank],"&lt;="&amp;inventory[[#This Row],['#]])</f>
        <v>2616015.9999999977</v>
      </c>
      <c r="K2097" s="9">
        <f>inventory[[#This Row],[c Cost]]/MAX(inventory[c Cost])</f>
        <v>0.98818058632897976</v>
      </c>
      <c r="L2097" s="11" t="str">
        <f>IF(inventory[[#This Row],[c Units %]]&lt;=$O$7,$N$7,IF(inventory[[#This Row],[c Units %]]&lt;=$O$8,$N$8,$N$9))</f>
        <v>C</v>
      </c>
    </row>
    <row r="2098" spans="2:12" x14ac:dyDescent="0.25">
      <c r="B2098" s="1">
        <v>2092</v>
      </c>
      <c r="C2098" t="s">
        <v>2092</v>
      </c>
      <c r="D2098" s="2">
        <v>2.7</v>
      </c>
      <c r="E2098" s="15">
        <v>1</v>
      </c>
      <c r="F2098" s="14">
        <f>inventory[[#This Row],[Unit Cost]]*inventory[[#This Row],['# Units]]</f>
        <v>2.7</v>
      </c>
      <c r="G2098" s="8">
        <f>_xlfn.RANK.EQ(inventory[[#This Row],[Total Cost]],inventory[Total Cost],0)</f>
        <v>4161</v>
      </c>
      <c r="H2098" s="8">
        <f>SUMIFS(inventory['# Units],inventory[Rank],"&lt;="&amp;inventory[[#This Row],['#]])</f>
        <v>55318</v>
      </c>
      <c r="I2098" s="9">
        <f>inventory[[#This Row],[c Units]]/MAX(inventory[c Units])</f>
        <v>0.67151423923863163</v>
      </c>
      <c r="J2098" s="10">
        <f>SUMIFS(inventory[Total Cost],inventory[Rank],"&lt;="&amp;inventory[[#This Row],['#]])</f>
        <v>2616015.9999999977</v>
      </c>
      <c r="K2098" s="9">
        <f>inventory[[#This Row],[c Cost]]/MAX(inventory[c Cost])</f>
        <v>0.98818058632897976</v>
      </c>
      <c r="L2098" s="11" t="str">
        <f>IF(inventory[[#This Row],[c Units %]]&lt;=$O$7,$N$7,IF(inventory[[#This Row],[c Units %]]&lt;=$O$8,$N$8,$N$9))</f>
        <v>C</v>
      </c>
    </row>
    <row r="2099" spans="2:12" x14ac:dyDescent="0.25">
      <c r="B2099" s="1">
        <v>2093</v>
      </c>
      <c r="C2099" t="s">
        <v>2093</v>
      </c>
      <c r="D2099" s="2">
        <v>2.6</v>
      </c>
      <c r="E2099" s="15">
        <v>2</v>
      </c>
      <c r="F2099" s="14">
        <f>inventory[[#This Row],[Unit Cost]]*inventory[[#This Row],['# Units]]</f>
        <v>5.2</v>
      </c>
      <c r="G2099" s="8">
        <f>_xlfn.RANK.EQ(inventory[[#This Row],[Total Cost]],inventory[Total Cost],0)</f>
        <v>3755</v>
      </c>
      <c r="H2099" s="8">
        <f>SUMIFS(inventory['# Units],inventory[Rank],"&lt;="&amp;inventory[[#This Row],['#]])</f>
        <v>55318</v>
      </c>
      <c r="I2099" s="9">
        <f>inventory[[#This Row],[c Units]]/MAX(inventory[c Units])</f>
        <v>0.67151423923863163</v>
      </c>
      <c r="J2099" s="10">
        <f>SUMIFS(inventory[Total Cost],inventory[Rank],"&lt;="&amp;inventory[[#This Row],['#]])</f>
        <v>2616015.9999999977</v>
      </c>
      <c r="K2099" s="9">
        <f>inventory[[#This Row],[c Cost]]/MAX(inventory[c Cost])</f>
        <v>0.98818058632897976</v>
      </c>
      <c r="L2099" s="11" t="str">
        <f>IF(inventory[[#This Row],[c Units %]]&lt;=$O$7,$N$7,IF(inventory[[#This Row],[c Units %]]&lt;=$O$8,$N$8,$N$9))</f>
        <v>C</v>
      </c>
    </row>
    <row r="2100" spans="2:12" x14ac:dyDescent="0.25">
      <c r="B2100" s="1">
        <v>2094</v>
      </c>
      <c r="C2100" t="s">
        <v>2094</v>
      </c>
      <c r="D2100" s="2">
        <v>2.5</v>
      </c>
      <c r="E2100" s="15">
        <v>29</v>
      </c>
      <c r="F2100" s="14">
        <f>inventory[[#This Row],[Unit Cost]]*inventory[[#This Row],['# Units]]</f>
        <v>72.5</v>
      </c>
      <c r="G2100" s="8">
        <f>_xlfn.RANK.EQ(inventory[[#This Row],[Total Cost]],inventory[Total Cost],0)</f>
        <v>1551</v>
      </c>
      <c r="H2100" s="8">
        <f>SUMIFS(inventory['# Units],inventory[Rank],"&lt;="&amp;inventory[[#This Row],['#]])</f>
        <v>55318</v>
      </c>
      <c r="I2100" s="9">
        <f>inventory[[#This Row],[c Units]]/MAX(inventory[c Units])</f>
        <v>0.67151423923863163</v>
      </c>
      <c r="J2100" s="10">
        <f>SUMIFS(inventory[Total Cost],inventory[Rank],"&lt;="&amp;inventory[[#This Row],['#]])</f>
        <v>2616015.9999999977</v>
      </c>
      <c r="K2100" s="9">
        <f>inventory[[#This Row],[c Cost]]/MAX(inventory[c Cost])</f>
        <v>0.98818058632897976</v>
      </c>
      <c r="L2100" s="11" t="str">
        <f>IF(inventory[[#This Row],[c Units %]]&lt;=$O$7,$N$7,IF(inventory[[#This Row],[c Units %]]&lt;=$O$8,$N$8,$N$9))</f>
        <v>C</v>
      </c>
    </row>
    <row r="2101" spans="2:12" x14ac:dyDescent="0.25">
      <c r="B2101" s="1">
        <v>2095</v>
      </c>
      <c r="C2101" t="s">
        <v>2095</v>
      </c>
      <c r="D2101" s="2">
        <v>2</v>
      </c>
      <c r="E2101" s="15">
        <v>21</v>
      </c>
      <c r="F2101" s="14">
        <f>inventory[[#This Row],[Unit Cost]]*inventory[[#This Row],['# Units]]</f>
        <v>42</v>
      </c>
      <c r="G2101" s="8">
        <f>_xlfn.RANK.EQ(inventory[[#This Row],[Total Cost]],inventory[Total Cost],0)</f>
        <v>1994</v>
      </c>
      <c r="H2101" s="8">
        <f>SUMIFS(inventory['# Units],inventory[Rank],"&lt;="&amp;inventory[[#This Row],['#]])</f>
        <v>55372</v>
      </c>
      <c r="I2101" s="9">
        <f>inventory[[#This Row],[c Units]]/MAX(inventory[c Units])</f>
        <v>0.67216975406055013</v>
      </c>
      <c r="J2101" s="10">
        <f>SUMIFS(inventory[Total Cost],inventory[Rank],"&lt;="&amp;inventory[[#This Row],['#]])</f>
        <v>2616053.7999999975</v>
      </c>
      <c r="K2101" s="9">
        <f>inventory[[#This Row],[c Cost]]/MAX(inventory[c Cost])</f>
        <v>0.98819486499782705</v>
      </c>
      <c r="L2101" s="11" t="str">
        <f>IF(inventory[[#This Row],[c Units %]]&lt;=$O$7,$N$7,IF(inventory[[#This Row],[c Units %]]&lt;=$O$8,$N$8,$N$9))</f>
        <v>C</v>
      </c>
    </row>
    <row r="2102" spans="2:12" x14ac:dyDescent="0.25">
      <c r="B2102" s="1">
        <v>2096</v>
      </c>
      <c r="C2102" t="s">
        <v>2096</v>
      </c>
      <c r="D2102" s="2">
        <v>2.6</v>
      </c>
      <c r="E2102" s="15">
        <v>38</v>
      </c>
      <c r="F2102" s="14">
        <f>inventory[[#This Row],[Unit Cost]]*inventory[[#This Row],['# Units]]</f>
        <v>98.8</v>
      </c>
      <c r="G2102" s="8">
        <f>_xlfn.RANK.EQ(inventory[[#This Row],[Total Cost]],inventory[Total Cost],0)</f>
        <v>1355</v>
      </c>
      <c r="H2102" s="8">
        <f>SUMIFS(inventory['# Units],inventory[Rank],"&lt;="&amp;inventory[[#This Row],['#]])</f>
        <v>55430</v>
      </c>
      <c r="I2102" s="9">
        <f>inventory[[#This Row],[c Units]]/MAX(inventory[c Units])</f>
        <v>0.6728738255359441</v>
      </c>
      <c r="J2102" s="10">
        <f>SUMIFS(inventory[Total Cost],inventory[Rank],"&lt;="&amp;inventory[[#This Row],['#]])</f>
        <v>2616129.1999999979</v>
      </c>
      <c r="K2102" s="9">
        <f>inventory[[#This Row],[c Cost]]/MAX(inventory[c Cost])</f>
        <v>0.98822334678700929</v>
      </c>
      <c r="L2102" s="11" t="str">
        <f>IF(inventory[[#This Row],[c Units %]]&lt;=$O$7,$N$7,IF(inventory[[#This Row],[c Units %]]&lt;=$O$8,$N$8,$N$9))</f>
        <v>C</v>
      </c>
    </row>
    <row r="2103" spans="2:12" x14ac:dyDescent="0.25">
      <c r="B2103" s="1">
        <v>2097</v>
      </c>
      <c r="C2103" t="s">
        <v>2097</v>
      </c>
      <c r="D2103" s="2">
        <v>2.5</v>
      </c>
      <c r="E2103" s="15">
        <v>52</v>
      </c>
      <c r="F2103" s="14">
        <f>inventory[[#This Row],[Unit Cost]]*inventory[[#This Row],['# Units]]</f>
        <v>130</v>
      </c>
      <c r="G2103" s="8">
        <f>_xlfn.RANK.EQ(inventory[[#This Row],[Total Cost]],inventory[Total Cost],0)</f>
        <v>1204</v>
      </c>
      <c r="H2103" s="8">
        <f>SUMIFS(inventory['# Units],inventory[Rank],"&lt;="&amp;inventory[[#This Row],['#]])</f>
        <v>55430</v>
      </c>
      <c r="I2103" s="9">
        <f>inventory[[#This Row],[c Units]]/MAX(inventory[c Units])</f>
        <v>0.6728738255359441</v>
      </c>
      <c r="J2103" s="10">
        <f>SUMIFS(inventory[Total Cost],inventory[Rank],"&lt;="&amp;inventory[[#This Row],['#]])</f>
        <v>2616129.1999999979</v>
      </c>
      <c r="K2103" s="9">
        <f>inventory[[#This Row],[c Cost]]/MAX(inventory[c Cost])</f>
        <v>0.98822334678700929</v>
      </c>
      <c r="L2103" s="11" t="str">
        <f>IF(inventory[[#This Row],[c Units %]]&lt;=$O$7,$N$7,IF(inventory[[#This Row],[c Units %]]&lt;=$O$8,$N$8,$N$9))</f>
        <v>C</v>
      </c>
    </row>
    <row r="2104" spans="2:12" x14ac:dyDescent="0.25">
      <c r="B2104" s="1">
        <v>2098</v>
      </c>
      <c r="C2104" t="s">
        <v>2098</v>
      </c>
      <c r="D2104" s="2">
        <v>2.6</v>
      </c>
      <c r="E2104" s="15">
        <v>45</v>
      </c>
      <c r="F2104" s="14">
        <f>inventory[[#This Row],[Unit Cost]]*inventory[[#This Row],['# Units]]</f>
        <v>117</v>
      </c>
      <c r="G2104" s="8">
        <f>_xlfn.RANK.EQ(inventory[[#This Row],[Total Cost]],inventory[Total Cost],0)</f>
        <v>1262</v>
      </c>
      <c r="H2104" s="8">
        <f>SUMIFS(inventory['# Units],inventory[Rank],"&lt;="&amp;inventory[[#This Row],['#]])</f>
        <v>55438</v>
      </c>
      <c r="I2104" s="9">
        <f>inventory[[#This Row],[c Units]]/MAX(inventory[c Units])</f>
        <v>0.67297093884289494</v>
      </c>
      <c r="J2104" s="10">
        <f>SUMIFS(inventory[Total Cost],inventory[Rank],"&lt;="&amp;inventory[[#This Row],['#]])</f>
        <v>2616166.799999998</v>
      </c>
      <c r="K2104" s="9">
        <f>inventory[[#This Row],[c Cost]]/MAX(inventory[c Cost])</f>
        <v>0.98823754990734425</v>
      </c>
      <c r="L2104" s="11" t="str">
        <f>IF(inventory[[#This Row],[c Units %]]&lt;=$O$7,$N$7,IF(inventory[[#This Row],[c Units %]]&lt;=$O$8,$N$8,$N$9))</f>
        <v>C</v>
      </c>
    </row>
    <row r="2105" spans="2:12" x14ac:dyDescent="0.25">
      <c r="B2105" s="1">
        <v>2099</v>
      </c>
      <c r="C2105" t="s">
        <v>2099</v>
      </c>
      <c r="D2105" s="2">
        <v>2.7</v>
      </c>
      <c r="E2105" s="15">
        <v>3</v>
      </c>
      <c r="F2105" s="14">
        <f>inventory[[#This Row],[Unit Cost]]*inventory[[#This Row],['# Units]]</f>
        <v>8.1000000000000014</v>
      </c>
      <c r="G2105" s="8">
        <f>_xlfn.RANK.EQ(inventory[[#This Row],[Total Cost]],inventory[Total Cost],0)</f>
        <v>3463</v>
      </c>
      <c r="H2105" s="8">
        <f>SUMIFS(inventory['# Units],inventory[Rank],"&lt;="&amp;inventory[[#This Row],['#]])</f>
        <v>55468</v>
      </c>
      <c r="I2105" s="9">
        <f>inventory[[#This Row],[c Units]]/MAX(inventory[c Units])</f>
        <v>0.67333511374396071</v>
      </c>
      <c r="J2105" s="10">
        <f>SUMIFS(inventory[Total Cost],inventory[Rank],"&lt;="&amp;inventory[[#This Row],['#]])</f>
        <v>2616241.799999998</v>
      </c>
      <c r="K2105" s="9">
        <f>inventory[[#This Row],[c Cost]]/MAX(inventory[c Cost])</f>
        <v>0.9882658805995016</v>
      </c>
      <c r="L2105" s="11" t="str">
        <f>IF(inventory[[#This Row],[c Units %]]&lt;=$O$7,$N$7,IF(inventory[[#This Row],[c Units %]]&lt;=$O$8,$N$8,$N$9))</f>
        <v>C</v>
      </c>
    </row>
    <row r="2106" spans="2:12" x14ac:dyDescent="0.25">
      <c r="B2106" s="1">
        <v>2100</v>
      </c>
      <c r="C2106" t="s">
        <v>2100</v>
      </c>
      <c r="D2106" s="2">
        <v>2.7</v>
      </c>
      <c r="E2106" s="15">
        <v>36</v>
      </c>
      <c r="F2106" s="14">
        <f>inventory[[#This Row],[Unit Cost]]*inventory[[#This Row],['# Units]]</f>
        <v>97.2</v>
      </c>
      <c r="G2106" s="8">
        <f>_xlfn.RANK.EQ(inventory[[#This Row],[Total Cost]],inventory[Total Cost],0)</f>
        <v>1366</v>
      </c>
      <c r="H2106" s="8">
        <f>SUMIFS(inventory['# Units],inventory[Rank],"&lt;="&amp;inventory[[#This Row],['#]])</f>
        <v>55468</v>
      </c>
      <c r="I2106" s="9">
        <f>inventory[[#This Row],[c Units]]/MAX(inventory[c Units])</f>
        <v>0.67333511374396071</v>
      </c>
      <c r="J2106" s="10">
        <f>SUMIFS(inventory[Total Cost],inventory[Rank],"&lt;="&amp;inventory[[#This Row],['#]])</f>
        <v>2616241.799999998</v>
      </c>
      <c r="K2106" s="9">
        <f>inventory[[#This Row],[c Cost]]/MAX(inventory[c Cost])</f>
        <v>0.9882658805995016</v>
      </c>
      <c r="L2106" s="11" t="str">
        <f>IF(inventory[[#This Row],[c Units %]]&lt;=$O$7,$N$7,IF(inventory[[#This Row],[c Units %]]&lt;=$O$8,$N$8,$N$9))</f>
        <v>C</v>
      </c>
    </row>
    <row r="2107" spans="2:12" x14ac:dyDescent="0.25">
      <c r="B2107" s="1">
        <v>2101</v>
      </c>
      <c r="C2107" t="s">
        <v>2101</v>
      </c>
      <c r="D2107" s="2">
        <v>2.7</v>
      </c>
      <c r="E2107" s="15">
        <v>2</v>
      </c>
      <c r="F2107" s="14">
        <f>inventory[[#This Row],[Unit Cost]]*inventory[[#This Row],['# Units]]</f>
        <v>5.4</v>
      </c>
      <c r="G2107" s="8">
        <f>_xlfn.RANK.EQ(inventory[[#This Row],[Total Cost]],inventory[Total Cost],0)</f>
        <v>3730</v>
      </c>
      <c r="H2107" s="8">
        <f>SUMIFS(inventory['# Units],inventory[Rank],"&lt;="&amp;inventory[[#This Row],['#]])</f>
        <v>55570</v>
      </c>
      <c r="I2107" s="9">
        <f>inventory[[#This Row],[c Units]]/MAX(inventory[c Units])</f>
        <v>0.67457330840758456</v>
      </c>
      <c r="J2107" s="10">
        <f>SUMIFS(inventory[Total Cost],inventory[Rank],"&lt;="&amp;inventory[[#This Row],['#]])</f>
        <v>2616391.3999999976</v>
      </c>
      <c r="K2107" s="9">
        <f>inventory[[#This Row],[c Cost]]/MAX(inventory[c Cost])</f>
        <v>0.9883223908867913</v>
      </c>
      <c r="L2107" s="11" t="str">
        <f>IF(inventory[[#This Row],[c Units %]]&lt;=$O$7,$N$7,IF(inventory[[#This Row],[c Units %]]&lt;=$O$8,$N$8,$N$9))</f>
        <v>C</v>
      </c>
    </row>
    <row r="2108" spans="2:12" x14ac:dyDescent="0.25">
      <c r="B2108" s="1">
        <v>2102</v>
      </c>
      <c r="C2108" t="s">
        <v>2102</v>
      </c>
      <c r="D2108" s="2">
        <v>2.1</v>
      </c>
      <c r="E2108" s="15">
        <v>17</v>
      </c>
      <c r="F2108" s="14">
        <f>inventory[[#This Row],[Unit Cost]]*inventory[[#This Row],['# Units]]</f>
        <v>35.700000000000003</v>
      </c>
      <c r="G2108" s="8">
        <f>_xlfn.RANK.EQ(inventory[[#This Row],[Total Cost]],inventory[Total Cost],0)</f>
        <v>2152</v>
      </c>
      <c r="H2108" s="8">
        <f>SUMIFS(inventory['# Units],inventory[Rank],"&lt;="&amp;inventory[[#This Row],['#]])</f>
        <v>55570</v>
      </c>
      <c r="I2108" s="9">
        <f>inventory[[#This Row],[c Units]]/MAX(inventory[c Units])</f>
        <v>0.67457330840758456</v>
      </c>
      <c r="J2108" s="10">
        <f>SUMIFS(inventory[Total Cost],inventory[Rank],"&lt;="&amp;inventory[[#This Row],['#]])</f>
        <v>2616391.3999999976</v>
      </c>
      <c r="K2108" s="9">
        <f>inventory[[#This Row],[c Cost]]/MAX(inventory[c Cost])</f>
        <v>0.9883223908867913</v>
      </c>
      <c r="L2108" s="11" t="str">
        <f>IF(inventory[[#This Row],[c Units %]]&lt;=$O$7,$N$7,IF(inventory[[#This Row],[c Units %]]&lt;=$O$8,$N$8,$N$9))</f>
        <v>C</v>
      </c>
    </row>
    <row r="2109" spans="2:12" x14ac:dyDescent="0.25">
      <c r="B2109" s="1">
        <v>2103</v>
      </c>
      <c r="C2109" t="s">
        <v>2103</v>
      </c>
      <c r="D2109" s="2">
        <v>2.6</v>
      </c>
      <c r="E2109" s="15">
        <v>7</v>
      </c>
      <c r="F2109" s="14">
        <f>inventory[[#This Row],[Unit Cost]]*inventory[[#This Row],['# Units]]</f>
        <v>18.2</v>
      </c>
      <c r="G2109" s="8">
        <f>_xlfn.RANK.EQ(inventory[[#This Row],[Total Cost]],inventory[Total Cost],0)</f>
        <v>2788</v>
      </c>
      <c r="H2109" s="8">
        <f>SUMIFS(inventory['# Units],inventory[Rank],"&lt;="&amp;inventory[[#This Row],['#]])</f>
        <v>55570</v>
      </c>
      <c r="I2109" s="9">
        <f>inventory[[#This Row],[c Units]]/MAX(inventory[c Units])</f>
        <v>0.67457330840758456</v>
      </c>
      <c r="J2109" s="10">
        <f>SUMIFS(inventory[Total Cost],inventory[Rank],"&lt;="&amp;inventory[[#This Row],['#]])</f>
        <v>2616391.3999999976</v>
      </c>
      <c r="K2109" s="9">
        <f>inventory[[#This Row],[c Cost]]/MAX(inventory[c Cost])</f>
        <v>0.9883223908867913</v>
      </c>
      <c r="L2109" s="11" t="str">
        <f>IF(inventory[[#This Row],[c Units %]]&lt;=$O$7,$N$7,IF(inventory[[#This Row],[c Units %]]&lt;=$O$8,$N$8,$N$9))</f>
        <v>C</v>
      </c>
    </row>
    <row r="2110" spans="2:12" x14ac:dyDescent="0.25">
      <c r="B2110" s="1">
        <v>2104</v>
      </c>
      <c r="C2110" t="s">
        <v>2104</v>
      </c>
      <c r="D2110" s="2">
        <v>2.7</v>
      </c>
      <c r="E2110" s="15">
        <v>4</v>
      </c>
      <c r="F2110" s="14">
        <f>inventory[[#This Row],[Unit Cost]]*inventory[[#This Row],['# Units]]</f>
        <v>10.8</v>
      </c>
      <c r="G2110" s="8">
        <f>_xlfn.RANK.EQ(inventory[[#This Row],[Total Cost]],inventory[Total Cost],0)</f>
        <v>3250</v>
      </c>
      <c r="H2110" s="8">
        <f>SUMIFS(inventory['# Units],inventory[Rank],"&lt;="&amp;inventory[[#This Row],['#]])</f>
        <v>55570</v>
      </c>
      <c r="I2110" s="9">
        <f>inventory[[#This Row],[c Units]]/MAX(inventory[c Units])</f>
        <v>0.67457330840758456</v>
      </c>
      <c r="J2110" s="10">
        <f>SUMIFS(inventory[Total Cost],inventory[Rank],"&lt;="&amp;inventory[[#This Row],['#]])</f>
        <v>2616391.3999999976</v>
      </c>
      <c r="K2110" s="9">
        <f>inventory[[#This Row],[c Cost]]/MAX(inventory[c Cost])</f>
        <v>0.9883223908867913</v>
      </c>
      <c r="L2110" s="11" t="str">
        <f>IF(inventory[[#This Row],[c Units %]]&lt;=$O$7,$N$7,IF(inventory[[#This Row],[c Units %]]&lt;=$O$8,$N$8,$N$9))</f>
        <v>C</v>
      </c>
    </row>
    <row r="2111" spans="2:12" x14ac:dyDescent="0.25">
      <c r="B2111" s="1">
        <v>2105</v>
      </c>
      <c r="C2111" t="s">
        <v>2105</v>
      </c>
      <c r="D2111" s="2">
        <v>2.6</v>
      </c>
      <c r="E2111" s="15">
        <v>5</v>
      </c>
      <c r="F2111" s="14">
        <f>inventory[[#This Row],[Unit Cost]]*inventory[[#This Row],['# Units]]</f>
        <v>13</v>
      </c>
      <c r="G2111" s="8">
        <f>_xlfn.RANK.EQ(inventory[[#This Row],[Total Cost]],inventory[Total Cost],0)</f>
        <v>3083</v>
      </c>
      <c r="H2111" s="8">
        <f>SUMIFS(inventory['# Units],inventory[Rank],"&lt;="&amp;inventory[[#This Row],['#]])</f>
        <v>55614</v>
      </c>
      <c r="I2111" s="9">
        <f>inventory[[#This Row],[c Units]]/MAX(inventory[c Units])</f>
        <v>0.67510743159581443</v>
      </c>
      <c r="J2111" s="10">
        <f>SUMIFS(inventory[Total Cost],inventory[Rank],"&lt;="&amp;inventory[[#This Row],['#]])</f>
        <v>2616503.5999999973</v>
      </c>
      <c r="K2111" s="9">
        <f>inventory[[#This Row],[c Cost]]/MAX(inventory[c Cost])</f>
        <v>0.9883647736022585</v>
      </c>
      <c r="L2111" s="11" t="str">
        <f>IF(inventory[[#This Row],[c Units %]]&lt;=$O$7,$N$7,IF(inventory[[#This Row],[c Units %]]&lt;=$O$8,$N$8,$N$9))</f>
        <v>C</v>
      </c>
    </row>
    <row r="2112" spans="2:12" x14ac:dyDescent="0.25">
      <c r="B2112" s="1">
        <v>2106</v>
      </c>
      <c r="C2112" t="s">
        <v>2106</v>
      </c>
      <c r="D2112" s="2">
        <v>2.8</v>
      </c>
      <c r="E2112" s="15">
        <v>10</v>
      </c>
      <c r="F2112" s="14">
        <f>inventory[[#This Row],[Unit Cost]]*inventory[[#This Row],['# Units]]</f>
        <v>28</v>
      </c>
      <c r="G2112" s="8">
        <f>_xlfn.RANK.EQ(inventory[[#This Row],[Total Cost]],inventory[Total Cost],0)</f>
        <v>2357</v>
      </c>
      <c r="H2112" s="8">
        <f>SUMIFS(inventory['# Units],inventory[Rank],"&lt;="&amp;inventory[[#This Row],['#]])</f>
        <v>55614</v>
      </c>
      <c r="I2112" s="9">
        <f>inventory[[#This Row],[c Units]]/MAX(inventory[c Units])</f>
        <v>0.67510743159581443</v>
      </c>
      <c r="J2112" s="10">
        <f>SUMIFS(inventory[Total Cost],inventory[Rank],"&lt;="&amp;inventory[[#This Row],['#]])</f>
        <v>2616503.5999999973</v>
      </c>
      <c r="K2112" s="9">
        <f>inventory[[#This Row],[c Cost]]/MAX(inventory[c Cost])</f>
        <v>0.9883647736022585</v>
      </c>
      <c r="L2112" s="11" t="str">
        <f>IF(inventory[[#This Row],[c Units %]]&lt;=$O$7,$N$7,IF(inventory[[#This Row],[c Units %]]&lt;=$O$8,$N$8,$N$9))</f>
        <v>C</v>
      </c>
    </row>
    <row r="2113" spans="2:12" x14ac:dyDescent="0.25">
      <c r="B2113" s="1">
        <v>2107</v>
      </c>
      <c r="C2113" t="s">
        <v>2107</v>
      </c>
      <c r="D2113" s="2">
        <v>2.2999999999999998</v>
      </c>
      <c r="E2113" s="15">
        <v>5</v>
      </c>
      <c r="F2113" s="14">
        <f>inventory[[#This Row],[Unit Cost]]*inventory[[#This Row],['# Units]]</f>
        <v>11.5</v>
      </c>
      <c r="G2113" s="8">
        <f>_xlfn.RANK.EQ(inventory[[#This Row],[Total Cost]],inventory[Total Cost],0)</f>
        <v>3203</v>
      </c>
      <c r="H2113" s="8">
        <f>SUMIFS(inventory['# Units],inventory[Rank],"&lt;="&amp;inventory[[#This Row],['#]])</f>
        <v>55614</v>
      </c>
      <c r="I2113" s="9">
        <f>inventory[[#This Row],[c Units]]/MAX(inventory[c Units])</f>
        <v>0.67510743159581443</v>
      </c>
      <c r="J2113" s="10">
        <f>SUMIFS(inventory[Total Cost],inventory[Rank],"&lt;="&amp;inventory[[#This Row],['#]])</f>
        <v>2616503.5999999973</v>
      </c>
      <c r="K2113" s="9">
        <f>inventory[[#This Row],[c Cost]]/MAX(inventory[c Cost])</f>
        <v>0.9883647736022585</v>
      </c>
      <c r="L2113" s="11" t="str">
        <f>IF(inventory[[#This Row],[c Units %]]&lt;=$O$7,$N$7,IF(inventory[[#This Row],[c Units %]]&lt;=$O$8,$N$8,$N$9))</f>
        <v>C</v>
      </c>
    </row>
    <row r="2114" spans="2:12" x14ac:dyDescent="0.25">
      <c r="B2114" s="1">
        <v>2108</v>
      </c>
      <c r="C2114" t="s">
        <v>2108</v>
      </c>
      <c r="D2114" s="2">
        <v>2.7</v>
      </c>
      <c r="E2114" s="15">
        <v>14</v>
      </c>
      <c r="F2114" s="14">
        <f>inventory[[#This Row],[Unit Cost]]*inventory[[#This Row],['# Units]]</f>
        <v>37.800000000000004</v>
      </c>
      <c r="G2114" s="8">
        <f>_xlfn.RANK.EQ(inventory[[#This Row],[Total Cost]],inventory[Total Cost],0)</f>
        <v>2091</v>
      </c>
      <c r="H2114" s="8">
        <f>SUMIFS(inventory['# Units],inventory[Rank],"&lt;="&amp;inventory[[#This Row],['#]])</f>
        <v>55650</v>
      </c>
      <c r="I2114" s="9">
        <f>inventory[[#This Row],[c Units]]/MAX(inventory[c Units])</f>
        <v>0.67554444147709336</v>
      </c>
      <c r="J2114" s="10">
        <f>SUMIFS(inventory[Total Cost],inventory[Rank],"&lt;="&amp;inventory[[#This Row],['#]])</f>
        <v>2616615.1999999979</v>
      </c>
      <c r="K2114" s="9">
        <f>inventory[[#This Row],[c Cost]]/MAX(inventory[c Cost])</f>
        <v>0.98840692967218891</v>
      </c>
      <c r="L2114" s="11" t="str">
        <f>IF(inventory[[#This Row],[c Units %]]&lt;=$O$7,$N$7,IF(inventory[[#This Row],[c Units %]]&lt;=$O$8,$N$8,$N$9))</f>
        <v>C</v>
      </c>
    </row>
    <row r="2115" spans="2:12" x14ac:dyDescent="0.25">
      <c r="B2115" s="1">
        <v>2109</v>
      </c>
      <c r="C2115" t="s">
        <v>2109</v>
      </c>
      <c r="D2115" s="2">
        <v>2.6</v>
      </c>
      <c r="E2115" s="15">
        <v>1</v>
      </c>
      <c r="F2115" s="14">
        <f>inventory[[#This Row],[Unit Cost]]*inventory[[#This Row],['# Units]]</f>
        <v>2.6</v>
      </c>
      <c r="G2115" s="8">
        <f>_xlfn.RANK.EQ(inventory[[#This Row],[Total Cost]],inventory[Total Cost],0)</f>
        <v>4181</v>
      </c>
      <c r="H2115" s="8">
        <f>SUMIFS(inventory['# Units],inventory[Rank],"&lt;="&amp;inventory[[#This Row],['#]])</f>
        <v>55650</v>
      </c>
      <c r="I2115" s="9">
        <f>inventory[[#This Row],[c Units]]/MAX(inventory[c Units])</f>
        <v>0.67554444147709336</v>
      </c>
      <c r="J2115" s="10">
        <f>SUMIFS(inventory[Total Cost],inventory[Rank],"&lt;="&amp;inventory[[#This Row],['#]])</f>
        <v>2616615.1999999979</v>
      </c>
      <c r="K2115" s="9">
        <f>inventory[[#This Row],[c Cost]]/MAX(inventory[c Cost])</f>
        <v>0.98840692967218891</v>
      </c>
      <c r="L2115" s="11" t="str">
        <f>IF(inventory[[#This Row],[c Units %]]&lt;=$O$7,$N$7,IF(inventory[[#This Row],[c Units %]]&lt;=$O$8,$N$8,$N$9))</f>
        <v>C</v>
      </c>
    </row>
    <row r="2116" spans="2:12" x14ac:dyDescent="0.25">
      <c r="B2116" s="1">
        <v>2110</v>
      </c>
      <c r="C2116" t="s">
        <v>2110</v>
      </c>
      <c r="D2116" s="2">
        <v>2.7</v>
      </c>
      <c r="E2116" s="15">
        <v>7</v>
      </c>
      <c r="F2116" s="14">
        <f>inventory[[#This Row],[Unit Cost]]*inventory[[#This Row],['# Units]]</f>
        <v>18.900000000000002</v>
      </c>
      <c r="G2116" s="8">
        <f>_xlfn.RANK.EQ(inventory[[#This Row],[Total Cost]],inventory[Total Cost],0)</f>
        <v>2759</v>
      </c>
      <c r="H2116" s="8">
        <f>SUMIFS(inventory['# Units],inventory[Rank],"&lt;="&amp;inventory[[#This Row],['#]])</f>
        <v>55650</v>
      </c>
      <c r="I2116" s="9">
        <f>inventory[[#This Row],[c Units]]/MAX(inventory[c Units])</f>
        <v>0.67554444147709336</v>
      </c>
      <c r="J2116" s="10">
        <f>SUMIFS(inventory[Total Cost],inventory[Rank],"&lt;="&amp;inventory[[#This Row],['#]])</f>
        <v>2616615.1999999979</v>
      </c>
      <c r="K2116" s="9">
        <f>inventory[[#This Row],[c Cost]]/MAX(inventory[c Cost])</f>
        <v>0.98840692967218891</v>
      </c>
      <c r="L2116" s="11" t="str">
        <f>IF(inventory[[#This Row],[c Units %]]&lt;=$O$7,$N$7,IF(inventory[[#This Row],[c Units %]]&lt;=$O$8,$N$8,$N$9))</f>
        <v>C</v>
      </c>
    </row>
    <row r="2117" spans="2:12" x14ac:dyDescent="0.25">
      <c r="B2117" s="1">
        <v>2111</v>
      </c>
      <c r="C2117" t="s">
        <v>2111</v>
      </c>
      <c r="D2117" s="2">
        <v>2.2000000000000002</v>
      </c>
      <c r="E2117" s="15">
        <v>13</v>
      </c>
      <c r="F2117" s="14">
        <f>inventory[[#This Row],[Unit Cost]]*inventory[[#This Row],['# Units]]</f>
        <v>28.6</v>
      </c>
      <c r="G2117" s="8">
        <f>_xlfn.RANK.EQ(inventory[[#This Row],[Total Cost]],inventory[Total Cost],0)</f>
        <v>2345</v>
      </c>
      <c r="H2117" s="8">
        <f>SUMIFS(inventory['# Units],inventory[Rank],"&lt;="&amp;inventory[[#This Row],['#]])</f>
        <v>55703</v>
      </c>
      <c r="I2117" s="9">
        <f>inventory[[#This Row],[c Units]]/MAX(inventory[c Units])</f>
        <v>0.67618781713564302</v>
      </c>
      <c r="J2117" s="10">
        <f>SUMIFS(inventory[Total Cost],inventory[Rank],"&lt;="&amp;inventory[[#This Row],['#]])</f>
        <v>2616652.299999998</v>
      </c>
      <c r="K2117" s="9">
        <f>inventory[[#This Row],[c Cost]]/MAX(inventory[c Cost])</f>
        <v>0.98842094392124269</v>
      </c>
      <c r="L2117" s="11" t="str">
        <f>IF(inventory[[#This Row],[c Units %]]&lt;=$O$7,$N$7,IF(inventory[[#This Row],[c Units %]]&lt;=$O$8,$N$8,$N$9))</f>
        <v>C</v>
      </c>
    </row>
    <row r="2118" spans="2:12" x14ac:dyDescent="0.25">
      <c r="B2118" s="1">
        <v>2112</v>
      </c>
      <c r="C2118" t="s">
        <v>2112</v>
      </c>
      <c r="D2118" s="2">
        <v>2.5</v>
      </c>
      <c r="E2118" s="15">
        <v>15</v>
      </c>
      <c r="F2118" s="14">
        <f>inventory[[#This Row],[Unit Cost]]*inventory[[#This Row],['# Units]]</f>
        <v>37.5</v>
      </c>
      <c r="G2118" s="8">
        <f>_xlfn.RANK.EQ(inventory[[#This Row],[Total Cost]],inventory[Total Cost],0)</f>
        <v>2099</v>
      </c>
      <c r="H2118" s="8">
        <f>SUMIFS(inventory['# Units],inventory[Rank],"&lt;="&amp;inventory[[#This Row],['#]])</f>
        <v>55713</v>
      </c>
      <c r="I2118" s="9">
        <f>inventory[[#This Row],[c Units]]/MAX(inventory[c Units])</f>
        <v>0.67630920876933165</v>
      </c>
      <c r="J2118" s="10">
        <f>SUMIFS(inventory[Total Cost],inventory[Rank],"&lt;="&amp;inventory[[#This Row],['#]])</f>
        <v>2616689.299999998</v>
      </c>
      <c r="K2118" s="9">
        <f>inventory[[#This Row],[c Cost]]/MAX(inventory[c Cost])</f>
        <v>0.98843492039604042</v>
      </c>
      <c r="L2118" s="11" t="str">
        <f>IF(inventory[[#This Row],[c Units %]]&lt;=$O$7,$N$7,IF(inventory[[#This Row],[c Units %]]&lt;=$O$8,$N$8,$N$9))</f>
        <v>C</v>
      </c>
    </row>
    <row r="2119" spans="2:12" x14ac:dyDescent="0.25">
      <c r="B2119" s="1">
        <v>2113</v>
      </c>
      <c r="C2119" t="s">
        <v>2113</v>
      </c>
      <c r="D2119" s="2">
        <v>2.4</v>
      </c>
      <c r="E2119" s="15">
        <v>3</v>
      </c>
      <c r="F2119" s="14">
        <f>inventory[[#This Row],[Unit Cost]]*inventory[[#This Row],['# Units]]</f>
        <v>7.1999999999999993</v>
      </c>
      <c r="G2119" s="8">
        <f>_xlfn.RANK.EQ(inventory[[#This Row],[Total Cost]],inventory[Total Cost],0)</f>
        <v>3558</v>
      </c>
      <c r="H2119" s="8">
        <f>SUMIFS(inventory['# Units],inventory[Rank],"&lt;="&amp;inventory[[#This Row],['#]])</f>
        <v>55716</v>
      </c>
      <c r="I2119" s="9">
        <f>inventory[[#This Row],[c Units]]/MAX(inventory[c Units])</f>
        <v>0.67634562625943817</v>
      </c>
      <c r="J2119" s="10">
        <f>SUMIFS(inventory[Total Cost],inventory[Rank],"&lt;="&amp;inventory[[#This Row],['#]])</f>
        <v>2616726.1999999979</v>
      </c>
      <c r="K2119" s="9">
        <f>inventory[[#This Row],[c Cost]]/MAX(inventory[c Cost])</f>
        <v>0.98844885909658176</v>
      </c>
      <c r="L2119" s="11" t="str">
        <f>IF(inventory[[#This Row],[c Units %]]&lt;=$O$7,$N$7,IF(inventory[[#This Row],[c Units %]]&lt;=$O$8,$N$8,$N$9))</f>
        <v>C</v>
      </c>
    </row>
    <row r="2120" spans="2:12" x14ac:dyDescent="0.25">
      <c r="B2120" s="1">
        <v>2114</v>
      </c>
      <c r="C2120" t="s">
        <v>2114</v>
      </c>
      <c r="D2120" s="2">
        <v>2.5</v>
      </c>
      <c r="E2120" s="15">
        <v>5</v>
      </c>
      <c r="F2120" s="14">
        <f>inventory[[#This Row],[Unit Cost]]*inventory[[#This Row],['# Units]]</f>
        <v>12.5</v>
      </c>
      <c r="G2120" s="8">
        <f>_xlfn.RANK.EQ(inventory[[#This Row],[Total Cost]],inventory[Total Cost],0)</f>
        <v>3134</v>
      </c>
      <c r="H2120" s="8">
        <f>SUMIFS(inventory['# Units],inventory[Rank],"&lt;="&amp;inventory[[#This Row],['#]])</f>
        <v>55743</v>
      </c>
      <c r="I2120" s="9">
        <f>inventory[[#This Row],[c Units]]/MAX(inventory[c Units])</f>
        <v>0.67667338367039742</v>
      </c>
      <c r="J2120" s="10">
        <f>SUMIFS(inventory[Total Cost],inventory[Rank],"&lt;="&amp;inventory[[#This Row],['#]])</f>
        <v>2616836.8999999976</v>
      </c>
      <c r="K2120" s="9">
        <f>inventory[[#This Row],[c Cost]]/MAX(inventory[c Cost])</f>
        <v>0.98849067519820588</v>
      </c>
      <c r="L2120" s="11" t="str">
        <f>IF(inventory[[#This Row],[c Units %]]&lt;=$O$7,$N$7,IF(inventory[[#This Row],[c Units %]]&lt;=$O$8,$N$8,$N$9))</f>
        <v>C</v>
      </c>
    </row>
    <row r="2121" spans="2:12" x14ac:dyDescent="0.25">
      <c r="B2121" s="1">
        <v>2115</v>
      </c>
      <c r="C2121" t="s">
        <v>2115</v>
      </c>
      <c r="D2121" s="2">
        <v>2.2000000000000002</v>
      </c>
      <c r="E2121" s="15">
        <v>9</v>
      </c>
      <c r="F2121" s="14">
        <f>inventory[[#This Row],[Unit Cost]]*inventory[[#This Row],['# Units]]</f>
        <v>19.8</v>
      </c>
      <c r="G2121" s="8">
        <f>_xlfn.RANK.EQ(inventory[[#This Row],[Total Cost]],inventory[Total Cost],0)</f>
        <v>2703</v>
      </c>
      <c r="H2121" s="8">
        <f>SUMIFS(inventory['# Units],inventory[Rank],"&lt;="&amp;inventory[[#This Row],['#]])</f>
        <v>55743</v>
      </c>
      <c r="I2121" s="9">
        <f>inventory[[#This Row],[c Units]]/MAX(inventory[c Units])</f>
        <v>0.67667338367039742</v>
      </c>
      <c r="J2121" s="10">
        <f>SUMIFS(inventory[Total Cost],inventory[Rank],"&lt;="&amp;inventory[[#This Row],['#]])</f>
        <v>2616836.8999999976</v>
      </c>
      <c r="K2121" s="9">
        <f>inventory[[#This Row],[c Cost]]/MAX(inventory[c Cost])</f>
        <v>0.98849067519820588</v>
      </c>
      <c r="L2121" s="11" t="str">
        <f>IF(inventory[[#This Row],[c Units %]]&lt;=$O$7,$N$7,IF(inventory[[#This Row],[c Units %]]&lt;=$O$8,$N$8,$N$9))</f>
        <v>C</v>
      </c>
    </row>
    <row r="2122" spans="2:12" x14ac:dyDescent="0.25">
      <c r="B2122" s="1">
        <v>2116</v>
      </c>
      <c r="C2122" t="s">
        <v>2116</v>
      </c>
      <c r="D2122" s="2">
        <v>2.2999999999999998</v>
      </c>
      <c r="E2122" s="15">
        <v>2</v>
      </c>
      <c r="F2122" s="14">
        <f>inventory[[#This Row],[Unit Cost]]*inventory[[#This Row],['# Units]]</f>
        <v>4.5999999999999996</v>
      </c>
      <c r="G2122" s="8">
        <f>_xlfn.RANK.EQ(inventory[[#This Row],[Total Cost]],inventory[Total Cost],0)</f>
        <v>3831</v>
      </c>
      <c r="H2122" s="8">
        <f>SUMIFS(inventory['# Units],inventory[Rank],"&lt;="&amp;inventory[[#This Row],['#]])</f>
        <v>55743</v>
      </c>
      <c r="I2122" s="9">
        <f>inventory[[#This Row],[c Units]]/MAX(inventory[c Units])</f>
        <v>0.67667338367039742</v>
      </c>
      <c r="J2122" s="10">
        <f>SUMIFS(inventory[Total Cost],inventory[Rank],"&lt;="&amp;inventory[[#This Row],['#]])</f>
        <v>2616836.8999999976</v>
      </c>
      <c r="K2122" s="9">
        <f>inventory[[#This Row],[c Cost]]/MAX(inventory[c Cost])</f>
        <v>0.98849067519820588</v>
      </c>
      <c r="L2122" s="11" t="str">
        <f>IF(inventory[[#This Row],[c Units %]]&lt;=$O$7,$N$7,IF(inventory[[#This Row],[c Units %]]&lt;=$O$8,$N$8,$N$9))</f>
        <v>C</v>
      </c>
    </row>
    <row r="2123" spans="2:12" x14ac:dyDescent="0.25">
      <c r="B2123" s="1">
        <v>2117</v>
      </c>
      <c r="C2123" t="s">
        <v>2117</v>
      </c>
      <c r="D2123" s="2">
        <v>1.7</v>
      </c>
      <c r="E2123" s="15">
        <v>15</v>
      </c>
      <c r="F2123" s="14">
        <f>inventory[[#This Row],[Unit Cost]]*inventory[[#This Row],['# Units]]</f>
        <v>25.5</v>
      </c>
      <c r="G2123" s="8">
        <f>_xlfn.RANK.EQ(inventory[[#This Row],[Total Cost]],inventory[Total Cost],0)</f>
        <v>2441</v>
      </c>
      <c r="H2123" s="8">
        <f>SUMIFS(inventory['# Units],inventory[Rank],"&lt;="&amp;inventory[[#This Row],['#]])</f>
        <v>55812</v>
      </c>
      <c r="I2123" s="9">
        <f>inventory[[#This Row],[c Units]]/MAX(inventory[c Units])</f>
        <v>0.67751098594284886</v>
      </c>
      <c r="J2123" s="10">
        <f>SUMIFS(inventory[Total Cost],inventory[Rank],"&lt;="&amp;inventory[[#This Row],['#]])</f>
        <v>2616910.4999999972</v>
      </c>
      <c r="K2123" s="9">
        <f>inventory[[#This Row],[c Cost]]/MAX(inventory[c Cost])</f>
        <v>0.98851847705077611</v>
      </c>
      <c r="L2123" s="11" t="str">
        <f>IF(inventory[[#This Row],[c Units %]]&lt;=$O$7,$N$7,IF(inventory[[#This Row],[c Units %]]&lt;=$O$8,$N$8,$N$9))</f>
        <v>C</v>
      </c>
    </row>
    <row r="2124" spans="2:12" x14ac:dyDescent="0.25">
      <c r="B2124" s="1">
        <v>2118</v>
      </c>
      <c r="C2124" t="s">
        <v>2118</v>
      </c>
      <c r="D2124" s="2">
        <v>1.3</v>
      </c>
      <c r="E2124" s="15">
        <v>19</v>
      </c>
      <c r="F2124" s="14">
        <f>inventory[[#This Row],[Unit Cost]]*inventory[[#This Row],['# Units]]</f>
        <v>24.7</v>
      </c>
      <c r="G2124" s="8">
        <f>_xlfn.RANK.EQ(inventory[[#This Row],[Total Cost]],inventory[Total Cost],0)</f>
        <v>2480</v>
      </c>
      <c r="H2124" s="8">
        <f>SUMIFS(inventory['# Units],inventory[Rank],"&lt;="&amp;inventory[[#This Row],['#]])</f>
        <v>55812</v>
      </c>
      <c r="I2124" s="9">
        <f>inventory[[#This Row],[c Units]]/MAX(inventory[c Units])</f>
        <v>0.67751098594284886</v>
      </c>
      <c r="J2124" s="10">
        <f>SUMIFS(inventory[Total Cost],inventory[Rank],"&lt;="&amp;inventory[[#This Row],['#]])</f>
        <v>2616910.4999999972</v>
      </c>
      <c r="K2124" s="9">
        <f>inventory[[#This Row],[c Cost]]/MAX(inventory[c Cost])</f>
        <v>0.98851847705077611</v>
      </c>
      <c r="L2124" s="11" t="str">
        <f>IF(inventory[[#This Row],[c Units %]]&lt;=$O$7,$N$7,IF(inventory[[#This Row],[c Units %]]&lt;=$O$8,$N$8,$N$9))</f>
        <v>C</v>
      </c>
    </row>
    <row r="2125" spans="2:12" x14ac:dyDescent="0.25">
      <c r="B2125" s="1">
        <v>2119</v>
      </c>
      <c r="C2125" t="s">
        <v>2119</v>
      </c>
      <c r="D2125" s="2">
        <v>2.1</v>
      </c>
      <c r="E2125" s="15">
        <v>7</v>
      </c>
      <c r="F2125" s="14">
        <f>inventory[[#This Row],[Unit Cost]]*inventory[[#This Row],['# Units]]</f>
        <v>14.700000000000001</v>
      </c>
      <c r="G2125" s="8">
        <f>_xlfn.RANK.EQ(inventory[[#This Row],[Total Cost]],inventory[Total Cost],0)</f>
        <v>2987</v>
      </c>
      <c r="H2125" s="8">
        <f>SUMIFS(inventory['# Units],inventory[Rank],"&lt;="&amp;inventory[[#This Row],['#]])</f>
        <v>55876</v>
      </c>
      <c r="I2125" s="9">
        <f>inventory[[#This Row],[c Units]]/MAX(inventory[c Units])</f>
        <v>0.67828789239845588</v>
      </c>
      <c r="J2125" s="10">
        <f>SUMIFS(inventory[Total Cost],inventory[Rank],"&lt;="&amp;inventory[[#This Row],['#]])</f>
        <v>2617057.6999999965</v>
      </c>
      <c r="K2125" s="9">
        <f>inventory[[#This Row],[c Cost]]/MAX(inventory[c Cost])</f>
        <v>0.98857408075591668</v>
      </c>
      <c r="L2125" s="11" t="str">
        <f>IF(inventory[[#This Row],[c Units %]]&lt;=$O$7,$N$7,IF(inventory[[#This Row],[c Units %]]&lt;=$O$8,$N$8,$N$9))</f>
        <v>C</v>
      </c>
    </row>
    <row r="2126" spans="2:12" x14ac:dyDescent="0.25">
      <c r="B2126" s="1">
        <v>2120</v>
      </c>
      <c r="C2126" t="s">
        <v>2120</v>
      </c>
      <c r="D2126" s="2">
        <v>2</v>
      </c>
      <c r="E2126" s="15">
        <v>39</v>
      </c>
      <c r="F2126" s="14">
        <f>inventory[[#This Row],[Unit Cost]]*inventory[[#This Row],['# Units]]</f>
        <v>78</v>
      </c>
      <c r="G2126" s="8">
        <f>_xlfn.RANK.EQ(inventory[[#This Row],[Total Cost]],inventory[Total Cost],0)</f>
        <v>1500</v>
      </c>
      <c r="H2126" s="8">
        <f>SUMIFS(inventory['# Units],inventory[Rank],"&lt;="&amp;inventory[[#This Row],['#]])</f>
        <v>55876</v>
      </c>
      <c r="I2126" s="9">
        <f>inventory[[#This Row],[c Units]]/MAX(inventory[c Units])</f>
        <v>0.67828789239845588</v>
      </c>
      <c r="J2126" s="10">
        <f>SUMIFS(inventory[Total Cost],inventory[Rank],"&lt;="&amp;inventory[[#This Row],['#]])</f>
        <v>2617057.6999999965</v>
      </c>
      <c r="K2126" s="9">
        <f>inventory[[#This Row],[c Cost]]/MAX(inventory[c Cost])</f>
        <v>0.98857408075591668</v>
      </c>
      <c r="L2126" s="11" t="str">
        <f>IF(inventory[[#This Row],[c Units %]]&lt;=$O$7,$N$7,IF(inventory[[#This Row],[c Units %]]&lt;=$O$8,$N$8,$N$9))</f>
        <v>C</v>
      </c>
    </row>
    <row r="2127" spans="2:12" x14ac:dyDescent="0.25">
      <c r="B2127" s="1">
        <v>2121</v>
      </c>
      <c r="C2127" t="s">
        <v>2121</v>
      </c>
      <c r="D2127" s="2">
        <v>2.4</v>
      </c>
      <c r="E2127" s="15">
        <v>9</v>
      </c>
      <c r="F2127" s="14">
        <f>inventory[[#This Row],[Unit Cost]]*inventory[[#This Row],['# Units]]</f>
        <v>21.599999999999998</v>
      </c>
      <c r="G2127" s="8">
        <f>_xlfn.RANK.EQ(inventory[[#This Row],[Total Cost]],inventory[Total Cost],0)</f>
        <v>2621</v>
      </c>
      <c r="H2127" s="8">
        <f>SUMIFS(inventory['# Units],inventory[Rank],"&lt;="&amp;inventory[[#This Row],['#]])</f>
        <v>55876</v>
      </c>
      <c r="I2127" s="9">
        <f>inventory[[#This Row],[c Units]]/MAX(inventory[c Units])</f>
        <v>0.67828789239845588</v>
      </c>
      <c r="J2127" s="10">
        <f>SUMIFS(inventory[Total Cost],inventory[Rank],"&lt;="&amp;inventory[[#This Row],['#]])</f>
        <v>2617057.6999999965</v>
      </c>
      <c r="K2127" s="9">
        <f>inventory[[#This Row],[c Cost]]/MAX(inventory[c Cost])</f>
        <v>0.98857408075591668</v>
      </c>
      <c r="L2127" s="11" t="str">
        <f>IF(inventory[[#This Row],[c Units %]]&lt;=$O$7,$N$7,IF(inventory[[#This Row],[c Units %]]&lt;=$O$8,$N$8,$N$9))</f>
        <v>C</v>
      </c>
    </row>
    <row r="2128" spans="2:12" x14ac:dyDescent="0.25">
      <c r="B2128" s="1">
        <v>2122</v>
      </c>
      <c r="C2128" t="s">
        <v>2122</v>
      </c>
      <c r="D2128" s="2">
        <v>1.8</v>
      </c>
      <c r="E2128" s="15">
        <v>18</v>
      </c>
      <c r="F2128" s="14">
        <f>inventory[[#This Row],[Unit Cost]]*inventory[[#This Row],['# Units]]</f>
        <v>32.4</v>
      </c>
      <c r="G2128" s="8">
        <f>_xlfn.RANK.EQ(inventory[[#This Row],[Total Cost]],inventory[Total Cost],0)</f>
        <v>2224</v>
      </c>
      <c r="H2128" s="8">
        <f>SUMIFS(inventory['# Units],inventory[Rank],"&lt;="&amp;inventory[[#This Row],['#]])</f>
        <v>55876</v>
      </c>
      <c r="I2128" s="9">
        <f>inventory[[#This Row],[c Units]]/MAX(inventory[c Units])</f>
        <v>0.67828789239845588</v>
      </c>
      <c r="J2128" s="10">
        <f>SUMIFS(inventory[Total Cost],inventory[Rank],"&lt;="&amp;inventory[[#This Row],['#]])</f>
        <v>2617057.6999999965</v>
      </c>
      <c r="K2128" s="9">
        <f>inventory[[#This Row],[c Cost]]/MAX(inventory[c Cost])</f>
        <v>0.98857408075591668</v>
      </c>
      <c r="L2128" s="11" t="str">
        <f>IF(inventory[[#This Row],[c Units %]]&lt;=$O$7,$N$7,IF(inventory[[#This Row],[c Units %]]&lt;=$O$8,$N$8,$N$9))</f>
        <v>C</v>
      </c>
    </row>
    <row r="2129" spans="2:12" x14ac:dyDescent="0.25">
      <c r="B2129" s="1">
        <v>2123</v>
      </c>
      <c r="C2129" t="s">
        <v>2123</v>
      </c>
      <c r="D2129" s="2">
        <v>2.6</v>
      </c>
      <c r="E2129" s="15">
        <v>21</v>
      </c>
      <c r="F2129" s="14">
        <f>inventory[[#This Row],[Unit Cost]]*inventory[[#This Row],['# Units]]</f>
        <v>54.6</v>
      </c>
      <c r="G2129" s="8">
        <f>_xlfn.RANK.EQ(inventory[[#This Row],[Total Cost]],inventory[Total Cost],0)</f>
        <v>1767</v>
      </c>
      <c r="H2129" s="8">
        <f>SUMIFS(inventory['# Units],inventory[Rank],"&lt;="&amp;inventory[[#This Row],['#]])</f>
        <v>55937</v>
      </c>
      <c r="I2129" s="9">
        <f>inventory[[#This Row],[c Units]]/MAX(inventory[c Units])</f>
        <v>0.67902838136395638</v>
      </c>
      <c r="J2129" s="10">
        <f>SUMIFS(inventory[Total Cost],inventory[Rank],"&lt;="&amp;inventory[[#This Row],['#]])</f>
        <v>2617094.2999999966</v>
      </c>
      <c r="K2129" s="9">
        <f>inventory[[#This Row],[c Cost]]/MAX(inventory[c Cost])</f>
        <v>0.98858790613368952</v>
      </c>
      <c r="L2129" s="11" t="str">
        <f>IF(inventory[[#This Row],[c Units %]]&lt;=$O$7,$N$7,IF(inventory[[#This Row],[c Units %]]&lt;=$O$8,$N$8,$N$9))</f>
        <v>C</v>
      </c>
    </row>
    <row r="2130" spans="2:12" x14ac:dyDescent="0.25">
      <c r="B2130" s="1">
        <v>2124</v>
      </c>
      <c r="C2130" t="s">
        <v>2124</v>
      </c>
      <c r="D2130" s="2">
        <v>2.7</v>
      </c>
      <c r="E2130" s="15">
        <v>8</v>
      </c>
      <c r="F2130" s="14">
        <f>inventory[[#This Row],[Unit Cost]]*inventory[[#This Row],['# Units]]</f>
        <v>21.6</v>
      </c>
      <c r="G2130" s="8">
        <f>_xlfn.RANK.EQ(inventory[[#This Row],[Total Cost]],inventory[Total Cost],0)</f>
        <v>2612</v>
      </c>
      <c r="H2130" s="8">
        <f>SUMIFS(inventory['# Units],inventory[Rank],"&lt;="&amp;inventory[[#This Row],['#]])</f>
        <v>55943</v>
      </c>
      <c r="I2130" s="9">
        <f>inventory[[#This Row],[c Units]]/MAX(inventory[c Units])</f>
        <v>0.67910121634416953</v>
      </c>
      <c r="J2130" s="10">
        <f>SUMIFS(inventory[Total Cost],inventory[Rank],"&lt;="&amp;inventory[[#This Row],['#]])</f>
        <v>2617130.8999999966</v>
      </c>
      <c r="K2130" s="9">
        <f>inventory[[#This Row],[c Cost]]/MAX(inventory[c Cost])</f>
        <v>0.98860173151146225</v>
      </c>
      <c r="L2130" s="11" t="str">
        <f>IF(inventory[[#This Row],[c Units %]]&lt;=$O$7,$N$7,IF(inventory[[#This Row],[c Units %]]&lt;=$O$8,$N$8,$N$9))</f>
        <v>C</v>
      </c>
    </row>
    <row r="2131" spans="2:12" x14ac:dyDescent="0.25">
      <c r="B2131" s="1">
        <v>2125</v>
      </c>
      <c r="C2131" t="s">
        <v>2125</v>
      </c>
      <c r="D2131" s="2">
        <v>1.9</v>
      </c>
      <c r="E2131" s="15">
        <v>11</v>
      </c>
      <c r="F2131" s="14">
        <f>inventory[[#This Row],[Unit Cost]]*inventory[[#This Row],['# Units]]</f>
        <v>20.9</v>
      </c>
      <c r="G2131" s="8">
        <f>_xlfn.RANK.EQ(inventory[[#This Row],[Total Cost]],inventory[Total Cost],0)</f>
        <v>2648</v>
      </c>
      <c r="H2131" s="8">
        <f>SUMIFS(inventory['# Units],inventory[Rank],"&lt;="&amp;inventory[[#This Row],['#]])</f>
        <v>56117</v>
      </c>
      <c r="I2131" s="9">
        <f>inventory[[#This Row],[c Units]]/MAX(inventory[c Units])</f>
        <v>0.68121343077035135</v>
      </c>
      <c r="J2131" s="10">
        <f>SUMIFS(inventory[Total Cost],inventory[Rank],"&lt;="&amp;inventory[[#This Row],['#]])</f>
        <v>2617385.699999996</v>
      </c>
      <c r="K2131" s="9">
        <f>inventory[[#This Row],[c Cost]]/MAX(inventory[c Cost])</f>
        <v>0.98869798031628453</v>
      </c>
      <c r="L2131" s="11" t="str">
        <f>IF(inventory[[#This Row],[c Units %]]&lt;=$O$7,$N$7,IF(inventory[[#This Row],[c Units %]]&lt;=$O$8,$N$8,$N$9))</f>
        <v>C</v>
      </c>
    </row>
    <row r="2132" spans="2:12" x14ac:dyDescent="0.25">
      <c r="B2132" s="1">
        <v>2126</v>
      </c>
      <c r="C2132" t="s">
        <v>2126</v>
      </c>
      <c r="D2132" s="2">
        <v>2.2000000000000002</v>
      </c>
      <c r="E2132" s="15">
        <v>6</v>
      </c>
      <c r="F2132" s="14">
        <f>inventory[[#This Row],[Unit Cost]]*inventory[[#This Row],['# Units]]</f>
        <v>13.200000000000001</v>
      </c>
      <c r="G2132" s="8">
        <f>_xlfn.RANK.EQ(inventory[[#This Row],[Total Cost]],inventory[Total Cost],0)</f>
        <v>3071</v>
      </c>
      <c r="H2132" s="8">
        <f>SUMIFS(inventory['# Units],inventory[Rank],"&lt;="&amp;inventory[[#This Row],['#]])</f>
        <v>56117</v>
      </c>
      <c r="I2132" s="9">
        <f>inventory[[#This Row],[c Units]]/MAX(inventory[c Units])</f>
        <v>0.68121343077035135</v>
      </c>
      <c r="J2132" s="10">
        <f>SUMIFS(inventory[Total Cost],inventory[Rank],"&lt;="&amp;inventory[[#This Row],['#]])</f>
        <v>2617385.699999996</v>
      </c>
      <c r="K2132" s="9">
        <f>inventory[[#This Row],[c Cost]]/MAX(inventory[c Cost])</f>
        <v>0.98869798031628453</v>
      </c>
      <c r="L2132" s="11" t="str">
        <f>IF(inventory[[#This Row],[c Units %]]&lt;=$O$7,$N$7,IF(inventory[[#This Row],[c Units %]]&lt;=$O$8,$N$8,$N$9))</f>
        <v>C</v>
      </c>
    </row>
    <row r="2133" spans="2:12" x14ac:dyDescent="0.25">
      <c r="B2133" s="1">
        <v>2127</v>
      </c>
      <c r="C2133" t="s">
        <v>2127</v>
      </c>
      <c r="D2133" s="2">
        <v>2.2000000000000002</v>
      </c>
      <c r="E2133" s="15">
        <v>17</v>
      </c>
      <c r="F2133" s="14">
        <f>inventory[[#This Row],[Unit Cost]]*inventory[[#This Row],['# Units]]</f>
        <v>37.400000000000006</v>
      </c>
      <c r="G2133" s="8">
        <f>_xlfn.RANK.EQ(inventory[[#This Row],[Total Cost]],inventory[Total Cost],0)</f>
        <v>2101</v>
      </c>
      <c r="H2133" s="8">
        <f>SUMIFS(inventory['# Units],inventory[Rank],"&lt;="&amp;inventory[[#This Row],['#]])</f>
        <v>56117</v>
      </c>
      <c r="I2133" s="9">
        <f>inventory[[#This Row],[c Units]]/MAX(inventory[c Units])</f>
        <v>0.68121343077035135</v>
      </c>
      <c r="J2133" s="10">
        <f>SUMIFS(inventory[Total Cost],inventory[Rank],"&lt;="&amp;inventory[[#This Row],['#]])</f>
        <v>2617385.699999996</v>
      </c>
      <c r="K2133" s="9">
        <f>inventory[[#This Row],[c Cost]]/MAX(inventory[c Cost])</f>
        <v>0.98869798031628453</v>
      </c>
      <c r="L2133" s="11" t="str">
        <f>IF(inventory[[#This Row],[c Units %]]&lt;=$O$7,$N$7,IF(inventory[[#This Row],[c Units %]]&lt;=$O$8,$N$8,$N$9))</f>
        <v>C</v>
      </c>
    </row>
    <row r="2134" spans="2:12" x14ac:dyDescent="0.25">
      <c r="B2134" s="1">
        <v>2128</v>
      </c>
      <c r="C2134" t="s">
        <v>2128</v>
      </c>
      <c r="D2134" s="2">
        <v>2.1</v>
      </c>
      <c r="E2134" s="15">
        <v>13</v>
      </c>
      <c r="F2134" s="14">
        <f>inventory[[#This Row],[Unit Cost]]*inventory[[#This Row],['# Units]]</f>
        <v>27.3</v>
      </c>
      <c r="G2134" s="8">
        <f>_xlfn.RANK.EQ(inventory[[#This Row],[Total Cost]],inventory[Total Cost],0)</f>
        <v>2382</v>
      </c>
      <c r="H2134" s="8">
        <f>SUMIFS(inventory['# Units],inventory[Rank],"&lt;="&amp;inventory[[#This Row],['#]])</f>
        <v>56117</v>
      </c>
      <c r="I2134" s="9">
        <f>inventory[[#This Row],[c Units]]/MAX(inventory[c Units])</f>
        <v>0.68121343077035135</v>
      </c>
      <c r="J2134" s="10">
        <f>SUMIFS(inventory[Total Cost],inventory[Rank],"&lt;="&amp;inventory[[#This Row],['#]])</f>
        <v>2617385.699999996</v>
      </c>
      <c r="K2134" s="9">
        <f>inventory[[#This Row],[c Cost]]/MAX(inventory[c Cost])</f>
        <v>0.98869798031628453</v>
      </c>
      <c r="L2134" s="11" t="str">
        <f>IF(inventory[[#This Row],[c Units %]]&lt;=$O$7,$N$7,IF(inventory[[#This Row],[c Units %]]&lt;=$O$8,$N$8,$N$9))</f>
        <v>C</v>
      </c>
    </row>
    <row r="2135" spans="2:12" x14ac:dyDescent="0.25">
      <c r="B2135" s="1">
        <v>2129</v>
      </c>
      <c r="C2135" t="s">
        <v>2129</v>
      </c>
      <c r="D2135" s="2">
        <v>2.4</v>
      </c>
      <c r="E2135" s="15">
        <v>34</v>
      </c>
      <c r="F2135" s="14">
        <f>inventory[[#This Row],[Unit Cost]]*inventory[[#This Row],['# Units]]</f>
        <v>81.599999999999994</v>
      </c>
      <c r="G2135" s="8">
        <f>_xlfn.RANK.EQ(inventory[[#This Row],[Total Cost]],inventory[Total Cost],0)</f>
        <v>1478</v>
      </c>
      <c r="H2135" s="8">
        <f>SUMIFS(inventory['# Units],inventory[Rank],"&lt;="&amp;inventory[[#This Row],['#]])</f>
        <v>56117</v>
      </c>
      <c r="I2135" s="9">
        <f>inventory[[#This Row],[c Units]]/MAX(inventory[c Units])</f>
        <v>0.68121343077035135</v>
      </c>
      <c r="J2135" s="10">
        <f>SUMIFS(inventory[Total Cost],inventory[Rank],"&lt;="&amp;inventory[[#This Row],['#]])</f>
        <v>2617385.699999996</v>
      </c>
      <c r="K2135" s="9">
        <f>inventory[[#This Row],[c Cost]]/MAX(inventory[c Cost])</f>
        <v>0.98869798031628453</v>
      </c>
      <c r="L2135" s="11" t="str">
        <f>IF(inventory[[#This Row],[c Units %]]&lt;=$O$7,$N$7,IF(inventory[[#This Row],[c Units %]]&lt;=$O$8,$N$8,$N$9))</f>
        <v>C</v>
      </c>
    </row>
    <row r="2136" spans="2:12" x14ac:dyDescent="0.25">
      <c r="B2136" s="1">
        <v>2130</v>
      </c>
      <c r="C2136" t="s">
        <v>2130</v>
      </c>
      <c r="D2136" s="2">
        <v>2.7</v>
      </c>
      <c r="E2136" s="15">
        <v>10</v>
      </c>
      <c r="F2136" s="14">
        <f>inventory[[#This Row],[Unit Cost]]*inventory[[#This Row],['# Units]]</f>
        <v>27</v>
      </c>
      <c r="G2136" s="8">
        <f>_xlfn.RANK.EQ(inventory[[#This Row],[Total Cost]],inventory[Total Cost],0)</f>
        <v>2395</v>
      </c>
      <c r="H2136" s="8">
        <f>SUMIFS(inventory['# Units],inventory[Rank],"&lt;="&amp;inventory[[#This Row],['#]])</f>
        <v>56117</v>
      </c>
      <c r="I2136" s="9">
        <f>inventory[[#This Row],[c Units]]/MAX(inventory[c Units])</f>
        <v>0.68121343077035135</v>
      </c>
      <c r="J2136" s="10">
        <f>SUMIFS(inventory[Total Cost],inventory[Rank],"&lt;="&amp;inventory[[#This Row],['#]])</f>
        <v>2617385.699999996</v>
      </c>
      <c r="K2136" s="9">
        <f>inventory[[#This Row],[c Cost]]/MAX(inventory[c Cost])</f>
        <v>0.98869798031628453</v>
      </c>
      <c r="L2136" s="11" t="str">
        <f>IF(inventory[[#This Row],[c Units %]]&lt;=$O$7,$N$7,IF(inventory[[#This Row],[c Units %]]&lt;=$O$8,$N$8,$N$9))</f>
        <v>C</v>
      </c>
    </row>
    <row r="2137" spans="2:12" x14ac:dyDescent="0.25">
      <c r="B2137" s="1">
        <v>2131</v>
      </c>
      <c r="C2137" t="s">
        <v>2131</v>
      </c>
      <c r="D2137" s="2">
        <v>1.6</v>
      </c>
      <c r="E2137" s="15">
        <v>28</v>
      </c>
      <c r="F2137" s="14">
        <f>inventory[[#This Row],[Unit Cost]]*inventory[[#This Row],['# Units]]</f>
        <v>44.800000000000004</v>
      </c>
      <c r="G2137" s="8">
        <f>_xlfn.RANK.EQ(inventory[[#This Row],[Total Cost]],inventory[Total Cost],0)</f>
        <v>1943</v>
      </c>
      <c r="H2137" s="8">
        <f>SUMIFS(inventory['# Units],inventory[Rank],"&lt;="&amp;inventory[[#This Row],['#]])</f>
        <v>56117</v>
      </c>
      <c r="I2137" s="9">
        <f>inventory[[#This Row],[c Units]]/MAX(inventory[c Units])</f>
        <v>0.68121343077035135</v>
      </c>
      <c r="J2137" s="10">
        <f>SUMIFS(inventory[Total Cost],inventory[Rank],"&lt;="&amp;inventory[[#This Row],['#]])</f>
        <v>2617385.699999996</v>
      </c>
      <c r="K2137" s="9">
        <f>inventory[[#This Row],[c Cost]]/MAX(inventory[c Cost])</f>
        <v>0.98869798031628453</v>
      </c>
      <c r="L2137" s="11" t="str">
        <f>IF(inventory[[#This Row],[c Units %]]&lt;=$O$7,$N$7,IF(inventory[[#This Row],[c Units %]]&lt;=$O$8,$N$8,$N$9))</f>
        <v>C</v>
      </c>
    </row>
    <row r="2138" spans="2:12" x14ac:dyDescent="0.25">
      <c r="B2138" s="1">
        <v>2132</v>
      </c>
      <c r="C2138" t="s">
        <v>2132</v>
      </c>
      <c r="D2138" s="2">
        <v>2.2000000000000002</v>
      </c>
      <c r="E2138" s="15">
        <v>10</v>
      </c>
      <c r="F2138" s="14">
        <f>inventory[[#This Row],[Unit Cost]]*inventory[[#This Row],['# Units]]</f>
        <v>22</v>
      </c>
      <c r="G2138" s="8">
        <f>_xlfn.RANK.EQ(inventory[[#This Row],[Total Cost]],inventory[Total Cost],0)</f>
        <v>2593</v>
      </c>
      <c r="H2138" s="8">
        <f>SUMIFS(inventory['# Units],inventory[Rank],"&lt;="&amp;inventory[[#This Row],['#]])</f>
        <v>56128</v>
      </c>
      <c r="I2138" s="9">
        <f>inventory[[#This Row],[c Units]]/MAX(inventory[c Units])</f>
        <v>0.68134696156740882</v>
      </c>
      <c r="J2138" s="10">
        <f>SUMIFS(inventory[Total Cost],inventory[Rank],"&lt;="&amp;inventory[[#This Row],['#]])</f>
        <v>2617421.9999999958</v>
      </c>
      <c r="K2138" s="9">
        <f>inventory[[#This Row],[c Cost]]/MAX(inventory[c Cost])</f>
        <v>0.98871169237128864</v>
      </c>
      <c r="L2138" s="11" t="str">
        <f>IF(inventory[[#This Row],[c Units %]]&lt;=$O$7,$N$7,IF(inventory[[#This Row],[c Units %]]&lt;=$O$8,$N$8,$N$9))</f>
        <v>C</v>
      </c>
    </row>
    <row r="2139" spans="2:12" x14ac:dyDescent="0.25">
      <c r="B2139" s="1">
        <v>2133</v>
      </c>
      <c r="C2139" t="s">
        <v>2133</v>
      </c>
      <c r="D2139" s="2">
        <v>2.1</v>
      </c>
      <c r="E2139" s="15">
        <v>14</v>
      </c>
      <c r="F2139" s="14">
        <f>inventory[[#This Row],[Unit Cost]]*inventory[[#This Row],['# Units]]</f>
        <v>29.400000000000002</v>
      </c>
      <c r="G2139" s="8">
        <f>_xlfn.RANK.EQ(inventory[[#This Row],[Total Cost]],inventory[Total Cost],0)</f>
        <v>2316</v>
      </c>
      <c r="H2139" s="8">
        <f>SUMIFS(inventory['# Units],inventory[Rank],"&lt;="&amp;inventory[[#This Row],['#]])</f>
        <v>56147</v>
      </c>
      <c r="I2139" s="9">
        <f>inventory[[#This Row],[c Units]]/MAX(inventory[c Units])</f>
        <v>0.68157760567141712</v>
      </c>
      <c r="J2139" s="10">
        <f>SUMIFS(inventory[Total Cost],inventory[Rank],"&lt;="&amp;inventory[[#This Row],['#]])</f>
        <v>2617458.0999999959</v>
      </c>
      <c r="K2139" s="9">
        <f>inventory[[#This Row],[c Cost]]/MAX(inventory[c Cost])</f>
        <v>0.98872532887778042</v>
      </c>
      <c r="L2139" s="11" t="str">
        <f>IF(inventory[[#This Row],[c Units %]]&lt;=$O$7,$N$7,IF(inventory[[#This Row],[c Units %]]&lt;=$O$8,$N$8,$N$9))</f>
        <v>C</v>
      </c>
    </row>
    <row r="2140" spans="2:12" x14ac:dyDescent="0.25">
      <c r="B2140" s="1">
        <v>2134</v>
      </c>
      <c r="C2140" t="s">
        <v>2134</v>
      </c>
      <c r="D2140" s="2">
        <v>2.4</v>
      </c>
      <c r="E2140" s="15">
        <v>6</v>
      </c>
      <c r="F2140" s="14">
        <f>inventory[[#This Row],[Unit Cost]]*inventory[[#This Row],['# Units]]</f>
        <v>14.399999999999999</v>
      </c>
      <c r="G2140" s="8">
        <f>_xlfn.RANK.EQ(inventory[[#This Row],[Total Cost]],inventory[Total Cost],0)</f>
        <v>3010</v>
      </c>
      <c r="H2140" s="8">
        <f>SUMIFS(inventory['# Units],inventory[Rank],"&lt;="&amp;inventory[[#This Row],['#]])</f>
        <v>56562</v>
      </c>
      <c r="I2140" s="9">
        <f>inventory[[#This Row],[c Units]]/MAX(inventory[c Units])</f>
        <v>0.68661535846949429</v>
      </c>
      <c r="J2140" s="10">
        <f>SUMIFS(inventory[Total Cost],inventory[Rank],"&lt;="&amp;inventory[[#This Row],['#]])</f>
        <v>2618106.0999999959</v>
      </c>
      <c r="K2140" s="9">
        <f>inventory[[#This Row],[c Cost]]/MAX(inventory[c Cost])</f>
        <v>0.98897010605801983</v>
      </c>
      <c r="L2140" s="11" t="str">
        <f>IF(inventory[[#This Row],[c Units %]]&lt;=$O$7,$N$7,IF(inventory[[#This Row],[c Units %]]&lt;=$O$8,$N$8,$N$9))</f>
        <v>C</v>
      </c>
    </row>
    <row r="2141" spans="2:12" x14ac:dyDescent="0.25">
      <c r="B2141" s="1">
        <v>2135</v>
      </c>
      <c r="C2141" t="s">
        <v>2135</v>
      </c>
      <c r="D2141" s="2">
        <v>1.8</v>
      </c>
      <c r="E2141" s="15">
        <v>22</v>
      </c>
      <c r="F2141" s="14">
        <f>inventory[[#This Row],[Unit Cost]]*inventory[[#This Row],['# Units]]</f>
        <v>39.6</v>
      </c>
      <c r="G2141" s="8">
        <f>_xlfn.RANK.EQ(inventory[[#This Row],[Total Cost]],inventory[Total Cost],0)</f>
        <v>2052</v>
      </c>
      <c r="H2141" s="8">
        <f>SUMIFS(inventory['# Units],inventory[Rank],"&lt;="&amp;inventory[[#This Row],['#]])</f>
        <v>56562</v>
      </c>
      <c r="I2141" s="9">
        <f>inventory[[#This Row],[c Units]]/MAX(inventory[c Units])</f>
        <v>0.68661535846949429</v>
      </c>
      <c r="J2141" s="10">
        <f>SUMIFS(inventory[Total Cost],inventory[Rank],"&lt;="&amp;inventory[[#This Row],['#]])</f>
        <v>2618106.0999999959</v>
      </c>
      <c r="K2141" s="9">
        <f>inventory[[#This Row],[c Cost]]/MAX(inventory[c Cost])</f>
        <v>0.98897010605801983</v>
      </c>
      <c r="L2141" s="11" t="str">
        <f>IF(inventory[[#This Row],[c Units %]]&lt;=$O$7,$N$7,IF(inventory[[#This Row],[c Units %]]&lt;=$O$8,$N$8,$N$9))</f>
        <v>C</v>
      </c>
    </row>
    <row r="2142" spans="2:12" x14ac:dyDescent="0.25">
      <c r="B2142" s="1">
        <v>2136</v>
      </c>
      <c r="C2142" t="s">
        <v>2136</v>
      </c>
      <c r="D2142" s="2">
        <v>2.5</v>
      </c>
      <c r="E2142" s="15">
        <v>8</v>
      </c>
      <c r="F2142" s="14">
        <f>inventory[[#This Row],[Unit Cost]]*inventory[[#This Row],['# Units]]</f>
        <v>20</v>
      </c>
      <c r="G2142" s="8">
        <f>_xlfn.RANK.EQ(inventory[[#This Row],[Total Cost]],inventory[Total Cost],0)</f>
        <v>2687</v>
      </c>
      <c r="H2142" s="8">
        <f>SUMIFS(inventory['# Units],inventory[Rank],"&lt;="&amp;inventory[[#This Row],['#]])</f>
        <v>56562</v>
      </c>
      <c r="I2142" s="9">
        <f>inventory[[#This Row],[c Units]]/MAX(inventory[c Units])</f>
        <v>0.68661535846949429</v>
      </c>
      <c r="J2142" s="10">
        <f>SUMIFS(inventory[Total Cost],inventory[Rank],"&lt;="&amp;inventory[[#This Row],['#]])</f>
        <v>2618106.0999999959</v>
      </c>
      <c r="K2142" s="9">
        <f>inventory[[#This Row],[c Cost]]/MAX(inventory[c Cost])</f>
        <v>0.98897010605801983</v>
      </c>
      <c r="L2142" s="11" t="str">
        <f>IF(inventory[[#This Row],[c Units %]]&lt;=$O$7,$N$7,IF(inventory[[#This Row],[c Units %]]&lt;=$O$8,$N$8,$N$9))</f>
        <v>C</v>
      </c>
    </row>
    <row r="2143" spans="2:12" x14ac:dyDescent="0.25">
      <c r="B2143" s="1">
        <v>2137</v>
      </c>
      <c r="C2143" t="s">
        <v>2137</v>
      </c>
      <c r="D2143" s="2">
        <v>2.2000000000000002</v>
      </c>
      <c r="E2143" s="15">
        <v>23</v>
      </c>
      <c r="F2143" s="14">
        <f>inventory[[#This Row],[Unit Cost]]*inventory[[#This Row],['# Units]]</f>
        <v>50.6</v>
      </c>
      <c r="G2143" s="8">
        <f>_xlfn.RANK.EQ(inventory[[#This Row],[Total Cost]],inventory[Total Cost],0)</f>
        <v>1835</v>
      </c>
      <c r="H2143" s="8">
        <f>SUMIFS(inventory['# Units],inventory[Rank],"&lt;="&amp;inventory[[#This Row],['#]])</f>
        <v>56562</v>
      </c>
      <c r="I2143" s="9">
        <f>inventory[[#This Row],[c Units]]/MAX(inventory[c Units])</f>
        <v>0.68661535846949429</v>
      </c>
      <c r="J2143" s="10">
        <f>SUMIFS(inventory[Total Cost],inventory[Rank],"&lt;="&amp;inventory[[#This Row],['#]])</f>
        <v>2618106.0999999959</v>
      </c>
      <c r="K2143" s="9">
        <f>inventory[[#This Row],[c Cost]]/MAX(inventory[c Cost])</f>
        <v>0.98897010605801983</v>
      </c>
      <c r="L2143" s="11" t="str">
        <f>IF(inventory[[#This Row],[c Units %]]&lt;=$O$7,$N$7,IF(inventory[[#This Row],[c Units %]]&lt;=$O$8,$N$8,$N$9))</f>
        <v>C</v>
      </c>
    </row>
    <row r="2144" spans="2:12" x14ac:dyDescent="0.25">
      <c r="B2144" s="1">
        <v>2138</v>
      </c>
      <c r="C2144" t="s">
        <v>2138</v>
      </c>
      <c r="D2144" s="2">
        <v>2</v>
      </c>
      <c r="E2144" s="15">
        <v>12</v>
      </c>
      <c r="F2144" s="14">
        <f>inventory[[#This Row],[Unit Cost]]*inventory[[#This Row],['# Units]]</f>
        <v>24</v>
      </c>
      <c r="G2144" s="8">
        <f>_xlfn.RANK.EQ(inventory[[#This Row],[Total Cost]],inventory[Total Cost],0)</f>
        <v>2494</v>
      </c>
      <c r="H2144" s="8">
        <f>SUMIFS(inventory['# Units],inventory[Rank],"&lt;="&amp;inventory[[#This Row],['#]])</f>
        <v>56562</v>
      </c>
      <c r="I2144" s="9">
        <f>inventory[[#This Row],[c Units]]/MAX(inventory[c Units])</f>
        <v>0.68661535846949429</v>
      </c>
      <c r="J2144" s="10">
        <f>SUMIFS(inventory[Total Cost],inventory[Rank],"&lt;="&amp;inventory[[#This Row],['#]])</f>
        <v>2618106.0999999959</v>
      </c>
      <c r="K2144" s="9">
        <f>inventory[[#This Row],[c Cost]]/MAX(inventory[c Cost])</f>
        <v>0.98897010605801983</v>
      </c>
      <c r="L2144" s="11" t="str">
        <f>IF(inventory[[#This Row],[c Units %]]&lt;=$O$7,$N$7,IF(inventory[[#This Row],[c Units %]]&lt;=$O$8,$N$8,$N$9))</f>
        <v>C</v>
      </c>
    </row>
    <row r="2145" spans="2:12" x14ac:dyDescent="0.25">
      <c r="B2145" s="1">
        <v>2139</v>
      </c>
      <c r="C2145" t="s">
        <v>2139</v>
      </c>
      <c r="D2145" s="2">
        <v>1.7</v>
      </c>
      <c r="E2145" s="15">
        <v>16</v>
      </c>
      <c r="F2145" s="14">
        <f>inventory[[#This Row],[Unit Cost]]*inventory[[#This Row],['# Units]]</f>
        <v>27.2</v>
      </c>
      <c r="G2145" s="8">
        <f>_xlfn.RANK.EQ(inventory[[#This Row],[Total Cost]],inventory[Total Cost],0)</f>
        <v>2392</v>
      </c>
      <c r="H2145" s="8">
        <f>SUMIFS(inventory['# Units],inventory[Rank],"&lt;="&amp;inventory[[#This Row],['#]])</f>
        <v>56562</v>
      </c>
      <c r="I2145" s="9">
        <f>inventory[[#This Row],[c Units]]/MAX(inventory[c Units])</f>
        <v>0.68661535846949429</v>
      </c>
      <c r="J2145" s="10">
        <f>SUMIFS(inventory[Total Cost],inventory[Rank],"&lt;="&amp;inventory[[#This Row],['#]])</f>
        <v>2618106.0999999959</v>
      </c>
      <c r="K2145" s="9">
        <f>inventory[[#This Row],[c Cost]]/MAX(inventory[c Cost])</f>
        <v>0.98897010605801983</v>
      </c>
      <c r="L2145" s="11" t="str">
        <f>IF(inventory[[#This Row],[c Units %]]&lt;=$O$7,$N$7,IF(inventory[[#This Row],[c Units %]]&lt;=$O$8,$N$8,$N$9))</f>
        <v>C</v>
      </c>
    </row>
    <row r="2146" spans="2:12" x14ac:dyDescent="0.25">
      <c r="B2146" s="1">
        <v>2140</v>
      </c>
      <c r="C2146" t="s">
        <v>2140</v>
      </c>
      <c r="D2146" s="2">
        <v>2.2000000000000002</v>
      </c>
      <c r="E2146" s="15">
        <v>5</v>
      </c>
      <c r="F2146" s="14">
        <f>inventory[[#This Row],[Unit Cost]]*inventory[[#This Row],['# Units]]</f>
        <v>11</v>
      </c>
      <c r="G2146" s="8">
        <f>_xlfn.RANK.EQ(inventory[[#This Row],[Total Cost]],inventory[Total Cost],0)</f>
        <v>3234</v>
      </c>
      <c r="H2146" s="8">
        <f>SUMIFS(inventory['# Units],inventory[Rank],"&lt;="&amp;inventory[[#This Row],['#]])</f>
        <v>56562</v>
      </c>
      <c r="I2146" s="9">
        <f>inventory[[#This Row],[c Units]]/MAX(inventory[c Units])</f>
        <v>0.68661535846949429</v>
      </c>
      <c r="J2146" s="10">
        <f>SUMIFS(inventory[Total Cost],inventory[Rank],"&lt;="&amp;inventory[[#This Row],['#]])</f>
        <v>2618106.0999999959</v>
      </c>
      <c r="K2146" s="9">
        <f>inventory[[#This Row],[c Cost]]/MAX(inventory[c Cost])</f>
        <v>0.98897010605801983</v>
      </c>
      <c r="L2146" s="11" t="str">
        <f>IF(inventory[[#This Row],[c Units %]]&lt;=$O$7,$N$7,IF(inventory[[#This Row],[c Units %]]&lt;=$O$8,$N$8,$N$9))</f>
        <v>C</v>
      </c>
    </row>
    <row r="2147" spans="2:12" x14ac:dyDescent="0.25">
      <c r="B2147" s="1">
        <v>2141</v>
      </c>
      <c r="C2147" t="s">
        <v>2141</v>
      </c>
      <c r="D2147" s="2">
        <v>1.4</v>
      </c>
      <c r="E2147" s="15">
        <v>17</v>
      </c>
      <c r="F2147" s="14">
        <f>inventory[[#This Row],[Unit Cost]]*inventory[[#This Row],['# Units]]</f>
        <v>23.799999999999997</v>
      </c>
      <c r="G2147" s="8">
        <f>_xlfn.RANK.EQ(inventory[[#This Row],[Total Cost]],inventory[Total Cost],0)</f>
        <v>2524</v>
      </c>
      <c r="H2147" s="8">
        <f>SUMIFS(inventory['# Units],inventory[Rank],"&lt;="&amp;inventory[[#This Row],['#]])</f>
        <v>56562</v>
      </c>
      <c r="I2147" s="9">
        <f>inventory[[#This Row],[c Units]]/MAX(inventory[c Units])</f>
        <v>0.68661535846949429</v>
      </c>
      <c r="J2147" s="10">
        <f>SUMIFS(inventory[Total Cost],inventory[Rank],"&lt;="&amp;inventory[[#This Row],['#]])</f>
        <v>2618106.0999999959</v>
      </c>
      <c r="K2147" s="9">
        <f>inventory[[#This Row],[c Cost]]/MAX(inventory[c Cost])</f>
        <v>0.98897010605801983</v>
      </c>
      <c r="L2147" s="11" t="str">
        <f>IF(inventory[[#This Row],[c Units %]]&lt;=$O$7,$N$7,IF(inventory[[#This Row],[c Units %]]&lt;=$O$8,$N$8,$N$9))</f>
        <v>C</v>
      </c>
    </row>
    <row r="2148" spans="2:12" x14ac:dyDescent="0.25">
      <c r="B2148" s="1">
        <v>2142</v>
      </c>
      <c r="C2148" t="s">
        <v>2142</v>
      </c>
      <c r="D2148" s="2">
        <v>2.4</v>
      </c>
      <c r="E2148" s="15">
        <v>13</v>
      </c>
      <c r="F2148" s="14">
        <f>inventory[[#This Row],[Unit Cost]]*inventory[[#This Row],['# Units]]</f>
        <v>31.2</v>
      </c>
      <c r="G2148" s="8">
        <f>_xlfn.RANK.EQ(inventory[[#This Row],[Total Cost]],inventory[Total Cost],0)</f>
        <v>2259</v>
      </c>
      <c r="H2148" s="8">
        <f>SUMIFS(inventory['# Units],inventory[Rank],"&lt;="&amp;inventory[[#This Row],['#]])</f>
        <v>56562</v>
      </c>
      <c r="I2148" s="9">
        <f>inventory[[#This Row],[c Units]]/MAX(inventory[c Units])</f>
        <v>0.68661535846949429</v>
      </c>
      <c r="J2148" s="10">
        <f>SUMIFS(inventory[Total Cost],inventory[Rank],"&lt;="&amp;inventory[[#This Row],['#]])</f>
        <v>2618106.0999999959</v>
      </c>
      <c r="K2148" s="9">
        <f>inventory[[#This Row],[c Cost]]/MAX(inventory[c Cost])</f>
        <v>0.98897010605801983</v>
      </c>
      <c r="L2148" s="11" t="str">
        <f>IF(inventory[[#This Row],[c Units %]]&lt;=$O$7,$N$7,IF(inventory[[#This Row],[c Units %]]&lt;=$O$8,$N$8,$N$9))</f>
        <v>C</v>
      </c>
    </row>
    <row r="2149" spans="2:12" x14ac:dyDescent="0.25">
      <c r="B2149" s="1">
        <v>2143</v>
      </c>
      <c r="C2149" t="s">
        <v>2143</v>
      </c>
      <c r="D2149" s="2">
        <v>2.5</v>
      </c>
      <c r="E2149" s="15">
        <v>5</v>
      </c>
      <c r="F2149" s="14">
        <f>inventory[[#This Row],[Unit Cost]]*inventory[[#This Row],['# Units]]</f>
        <v>12.5</v>
      </c>
      <c r="G2149" s="8">
        <f>_xlfn.RANK.EQ(inventory[[#This Row],[Total Cost]],inventory[Total Cost],0)</f>
        <v>3134</v>
      </c>
      <c r="H2149" s="8">
        <f>SUMIFS(inventory['# Units],inventory[Rank],"&lt;="&amp;inventory[[#This Row],['#]])</f>
        <v>56562</v>
      </c>
      <c r="I2149" s="9">
        <f>inventory[[#This Row],[c Units]]/MAX(inventory[c Units])</f>
        <v>0.68661535846949429</v>
      </c>
      <c r="J2149" s="10">
        <f>SUMIFS(inventory[Total Cost],inventory[Rank],"&lt;="&amp;inventory[[#This Row],['#]])</f>
        <v>2618106.0999999959</v>
      </c>
      <c r="K2149" s="9">
        <f>inventory[[#This Row],[c Cost]]/MAX(inventory[c Cost])</f>
        <v>0.98897010605801983</v>
      </c>
      <c r="L2149" s="11" t="str">
        <f>IF(inventory[[#This Row],[c Units %]]&lt;=$O$7,$N$7,IF(inventory[[#This Row],[c Units %]]&lt;=$O$8,$N$8,$N$9))</f>
        <v>C</v>
      </c>
    </row>
    <row r="2150" spans="2:12" x14ac:dyDescent="0.25">
      <c r="B2150" s="1">
        <v>2144</v>
      </c>
      <c r="C2150" t="s">
        <v>2144</v>
      </c>
      <c r="D2150" s="2">
        <v>2.2000000000000002</v>
      </c>
      <c r="E2150" s="15">
        <v>9</v>
      </c>
      <c r="F2150" s="14">
        <f>inventory[[#This Row],[Unit Cost]]*inventory[[#This Row],['# Units]]</f>
        <v>19.8</v>
      </c>
      <c r="G2150" s="8">
        <f>_xlfn.RANK.EQ(inventory[[#This Row],[Total Cost]],inventory[Total Cost],0)</f>
        <v>2703</v>
      </c>
      <c r="H2150" s="8">
        <f>SUMIFS(inventory['# Units],inventory[Rank],"&lt;="&amp;inventory[[#This Row],['#]])</f>
        <v>56562</v>
      </c>
      <c r="I2150" s="9">
        <f>inventory[[#This Row],[c Units]]/MAX(inventory[c Units])</f>
        <v>0.68661535846949429</v>
      </c>
      <c r="J2150" s="10">
        <f>SUMIFS(inventory[Total Cost],inventory[Rank],"&lt;="&amp;inventory[[#This Row],['#]])</f>
        <v>2618106.0999999959</v>
      </c>
      <c r="K2150" s="9">
        <f>inventory[[#This Row],[c Cost]]/MAX(inventory[c Cost])</f>
        <v>0.98897010605801983</v>
      </c>
      <c r="L2150" s="11" t="str">
        <f>IF(inventory[[#This Row],[c Units %]]&lt;=$O$7,$N$7,IF(inventory[[#This Row],[c Units %]]&lt;=$O$8,$N$8,$N$9))</f>
        <v>C</v>
      </c>
    </row>
    <row r="2151" spans="2:12" x14ac:dyDescent="0.25">
      <c r="B2151" s="1">
        <v>2145</v>
      </c>
      <c r="C2151" t="s">
        <v>2145</v>
      </c>
      <c r="D2151" s="2">
        <v>2.1</v>
      </c>
      <c r="E2151" s="15">
        <v>7</v>
      </c>
      <c r="F2151" s="14">
        <f>inventory[[#This Row],[Unit Cost]]*inventory[[#This Row],['# Units]]</f>
        <v>14.700000000000001</v>
      </c>
      <c r="G2151" s="8">
        <f>_xlfn.RANK.EQ(inventory[[#This Row],[Total Cost]],inventory[Total Cost],0)</f>
        <v>2987</v>
      </c>
      <c r="H2151" s="8">
        <f>SUMIFS(inventory['# Units],inventory[Rank],"&lt;="&amp;inventory[[#This Row],['#]])</f>
        <v>56562</v>
      </c>
      <c r="I2151" s="9">
        <f>inventory[[#This Row],[c Units]]/MAX(inventory[c Units])</f>
        <v>0.68661535846949429</v>
      </c>
      <c r="J2151" s="10">
        <f>SUMIFS(inventory[Total Cost],inventory[Rank],"&lt;="&amp;inventory[[#This Row],['#]])</f>
        <v>2618106.0999999959</v>
      </c>
      <c r="K2151" s="9">
        <f>inventory[[#This Row],[c Cost]]/MAX(inventory[c Cost])</f>
        <v>0.98897010605801983</v>
      </c>
      <c r="L2151" s="11" t="str">
        <f>IF(inventory[[#This Row],[c Units %]]&lt;=$O$7,$N$7,IF(inventory[[#This Row],[c Units %]]&lt;=$O$8,$N$8,$N$9))</f>
        <v>C</v>
      </c>
    </row>
    <row r="2152" spans="2:12" x14ac:dyDescent="0.25">
      <c r="B2152" s="1">
        <v>2146</v>
      </c>
      <c r="C2152" t="s">
        <v>2146</v>
      </c>
      <c r="D2152" s="2">
        <v>2.5</v>
      </c>
      <c r="E2152" s="15">
        <v>2</v>
      </c>
      <c r="F2152" s="14">
        <f>inventory[[#This Row],[Unit Cost]]*inventory[[#This Row],['# Units]]</f>
        <v>5</v>
      </c>
      <c r="G2152" s="8">
        <f>_xlfn.RANK.EQ(inventory[[#This Row],[Total Cost]],inventory[Total Cost],0)</f>
        <v>3764</v>
      </c>
      <c r="H2152" s="8">
        <f>SUMIFS(inventory['# Units],inventory[Rank],"&lt;="&amp;inventory[[#This Row],['#]])</f>
        <v>56562</v>
      </c>
      <c r="I2152" s="9">
        <f>inventory[[#This Row],[c Units]]/MAX(inventory[c Units])</f>
        <v>0.68661535846949429</v>
      </c>
      <c r="J2152" s="10">
        <f>SUMIFS(inventory[Total Cost],inventory[Rank],"&lt;="&amp;inventory[[#This Row],['#]])</f>
        <v>2618106.0999999959</v>
      </c>
      <c r="K2152" s="9">
        <f>inventory[[#This Row],[c Cost]]/MAX(inventory[c Cost])</f>
        <v>0.98897010605801983</v>
      </c>
      <c r="L2152" s="11" t="str">
        <f>IF(inventory[[#This Row],[c Units %]]&lt;=$O$7,$N$7,IF(inventory[[#This Row],[c Units %]]&lt;=$O$8,$N$8,$N$9))</f>
        <v>C</v>
      </c>
    </row>
    <row r="2153" spans="2:12" x14ac:dyDescent="0.25">
      <c r="B2153" s="1">
        <v>2147</v>
      </c>
      <c r="C2153" t="s">
        <v>2147</v>
      </c>
      <c r="D2153" s="2">
        <v>2.5</v>
      </c>
      <c r="E2153" s="15">
        <v>23</v>
      </c>
      <c r="F2153" s="14">
        <f>inventory[[#This Row],[Unit Cost]]*inventory[[#This Row],['# Units]]</f>
        <v>57.5</v>
      </c>
      <c r="G2153" s="8">
        <f>_xlfn.RANK.EQ(inventory[[#This Row],[Total Cost]],inventory[Total Cost],0)</f>
        <v>1720</v>
      </c>
      <c r="H2153" s="8">
        <f>SUMIFS(inventory['# Units],inventory[Rank],"&lt;="&amp;inventory[[#This Row],['#]])</f>
        <v>56562</v>
      </c>
      <c r="I2153" s="9">
        <f>inventory[[#This Row],[c Units]]/MAX(inventory[c Units])</f>
        <v>0.68661535846949429</v>
      </c>
      <c r="J2153" s="10">
        <f>SUMIFS(inventory[Total Cost],inventory[Rank],"&lt;="&amp;inventory[[#This Row],['#]])</f>
        <v>2618106.0999999959</v>
      </c>
      <c r="K2153" s="9">
        <f>inventory[[#This Row],[c Cost]]/MAX(inventory[c Cost])</f>
        <v>0.98897010605801983</v>
      </c>
      <c r="L2153" s="11" t="str">
        <f>IF(inventory[[#This Row],[c Units %]]&lt;=$O$7,$N$7,IF(inventory[[#This Row],[c Units %]]&lt;=$O$8,$N$8,$N$9))</f>
        <v>C</v>
      </c>
    </row>
    <row r="2154" spans="2:12" x14ac:dyDescent="0.25">
      <c r="B2154" s="1">
        <v>2148</v>
      </c>
      <c r="C2154" t="s">
        <v>2148</v>
      </c>
      <c r="D2154" s="2">
        <v>2.7</v>
      </c>
      <c r="E2154" s="15">
        <v>35</v>
      </c>
      <c r="F2154" s="14">
        <f>inventory[[#This Row],[Unit Cost]]*inventory[[#This Row],['# Units]]</f>
        <v>94.5</v>
      </c>
      <c r="G2154" s="8">
        <f>_xlfn.RANK.EQ(inventory[[#This Row],[Total Cost]],inventory[Total Cost],0)</f>
        <v>1380</v>
      </c>
      <c r="H2154" s="8">
        <f>SUMIFS(inventory['# Units],inventory[Rank],"&lt;="&amp;inventory[[#This Row],['#]])</f>
        <v>56562</v>
      </c>
      <c r="I2154" s="9">
        <f>inventory[[#This Row],[c Units]]/MAX(inventory[c Units])</f>
        <v>0.68661535846949429</v>
      </c>
      <c r="J2154" s="10">
        <f>SUMIFS(inventory[Total Cost],inventory[Rank],"&lt;="&amp;inventory[[#This Row],['#]])</f>
        <v>2618106.0999999959</v>
      </c>
      <c r="K2154" s="9">
        <f>inventory[[#This Row],[c Cost]]/MAX(inventory[c Cost])</f>
        <v>0.98897010605801983</v>
      </c>
      <c r="L2154" s="11" t="str">
        <f>IF(inventory[[#This Row],[c Units %]]&lt;=$O$7,$N$7,IF(inventory[[#This Row],[c Units %]]&lt;=$O$8,$N$8,$N$9))</f>
        <v>C</v>
      </c>
    </row>
    <row r="2155" spans="2:12" x14ac:dyDescent="0.25">
      <c r="B2155" s="1">
        <v>2149</v>
      </c>
      <c r="C2155" t="s">
        <v>2149</v>
      </c>
      <c r="D2155" s="2">
        <v>2.4</v>
      </c>
      <c r="E2155" s="15">
        <v>21</v>
      </c>
      <c r="F2155" s="14">
        <f>inventory[[#This Row],[Unit Cost]]*inventory[[#This Row],['# Units]]</f>
        <v>50.4</v>
      </c>
      <c r="G2155" s="8">
        <f>_xlfn.RANK.EQ(inventory[[#This Row],[Total Cost]],inventory[Total Cost],0)</f>
        <v>1842</v>
      </c>
      <c r="H2155" s="8">
        <f>SUMIFS(inventory['# Units],inventory[Rank],"&lt;="&amp;inventory[[#This Row],['#]])</f>
        <v>56562</v>
      </c>
      <c r="I2155" s="9">
        <f>inventory[[#This Row],[c Units]]/MAX(inventory[c Units])</f>
        <v>0.68661535846949429</v>
      </c>
      <c r="J2155" s="10">
        <f>SUMIFS(inventory[Total Cost],inventory[Rank],"&lt;="&amp;inventory[[#This Row],['#]])</f>
        <v>2618106.0999999959</v>
      </c>
      <c r="K2155" s="9">
        <f>inventory[[#This Row],[c Cost]]/MAX(inventory[c Cost])</f>
        <v>0.98897010605801983</v>
      </c>
      <c r="L2155" s="11" t="str">
        <f>IF(inventory[[#This Row],[c Units %]]&lt;=$O$7,$N$7,IF(inventory[[#This Row],[c Units %]]&lt;=$O$8,$N$8,$N$9))</f>
        <v>C</v>
      </c>
    </row>
    <row r="2156" spans="2:12" x14ac:dyDescent="0.25">
      <c r="B2156" s="1">
        <v>2150</v>
      </c>
      <c r="C2156" t="s">
        <v>2150</v>
      </c>
      <c r="D2156" s="2">
        <v>2.5</v>
      </c>
      <c r="E2156" s="15">
        <v>15</v>
      </c>
      <c r="F2156" s="14">
        <f>inventory[[#This Row],[Unit Cost]]*inventory[[#This Row],['# Units]]</f>
        <v>37.5</v>
      </c>
      <c r="G2156" s="8">
        <f>_xlfn.RANK.EQ(inventory[[#This Row],[Total Cost]],inventory[Total Cost],0)</f>
        <v>2099</v>
      </c>
      <c r="H2156" s="8">
        <f>SUMIFS(inventory['# Units],inventory[Rank],"&lt;="&amp;inventory[[#This Row],['#]])</f>
        <v>56562</v>
      </c>
      <c r="I2156" s="9">
        <f>inventory[[#This Row],[c Units]]/MAX(inventory[c Units])</f>
        <v>0.68661535846949429</v>
      </c>
      <c r="J2156" s="10">
        <f>SUMIFS(inventory[Total Cost],inventory[Rank],"&lt;="&amp;inventory[[#This Row],['#]])</f>
        <v>2618106.0999999959</v>
      </c>
      <c r="K2156" s="9">
        <f>inventory[[#This Row],[c Cost]]/MAX(inventory[c Cost])</f>
        <v>0.98897010605801983</v>
      </c>
      <c r="L2156" s="11" t="str">
        <f>IF(inventory[[#This Row],[c Units %]]&lt;=$O$7,$N$7,IF(inventory[[#This Row],[c Units %]]&lt;=$O$8,$N$8,$N$9))</f>
        <v>C</v>
      </c>
    </row>
    <row r="2157" spans="2:12" x14ac:dyDescent="0.25">
      <c r="B2157" s="1">
        <v>2151</v>
      </c>
      <c r="C2157" t="s">
        <v>2151</v>
      </c>
      <c r="D2157" s="2">
        <v>1.1000000000000001</v>
      </c>
      <c r="E2157" s="15">
        <v>34</v>
      </c>
      <c r="F2157" s="14">
        <f>inventory[[#This Row],[Unit Cost]]*inventory[[#This Row],['# Units]]</f>
        <v>37.400000000000006</v>
      </c>
      <c r="G2157" s="8">
        <f>_xlfn.RANK.EQ(inventory[[#This Row],[Total Cost]],inventory[Total Cost],0)</f>
        <v>2101</v>
      </c>
      <c r="H2157" s="8">
        <f>SUMIFS(inventory['# Units],inventory[Rank],"&lt;="&amp;inventory[[#This Row],['#]])</f>
        <v>56562</v>
      </c>
      <c r="I2157" s="9">
        <f>inventory[[#This Row],[c Units]]/MAX(inventory[c Units])</f>
        <v>0.68661535846949429</v>
      </c>
      <c r="J2157" s="10">
        <f>SUMIFS(inventory[Total Cost],inventory[Rank],"&lt;="&amp;inventory[[#This Row],['#]])</f>
        <v>2618106.0999999959</v>
      </c>
      <c r="K2157" s="9">
        <f>inventory[[#This Row],[c Cost]]/MAX(inventory[c Cost])</f>
        <v>0.98897010605801983</v>
      </c>
      <c r="L2157" s="11" t="str">
        <f>IF(inventory[[#This Row],[c Units %]]&lt;=$O$7,$N$7,IF(inventory[[#This Row],[c Units %]]&lt;=$O$8,$N$8,$N$9))</f>
        <v>C</v>
      </c>
    </row>
    <row r="2158" spans="2:12" x14ac:dyDescent="0.25">
      <c r="B2158" s="1">
        <v>2152</v>
      </c>
      <c r="C2158" t="s">
        <v>2152</v>
      </c>
      <c r="D2158" s="2">
        <v>2.6</v>
      </c>
      <c r="E2158" s="15">
        <v>12</v>
      </c>
      <c r="F2158" s="14">
        <f>inventory[[#This Row],[Unit Cost]]*inventory[[#This Row],['# Units]]</f>
        <v>31.200000000000003</v>
      </c>
      <c r="G2158" s="8">
        <f>_xlfn.RANK.EQ(inventory[[#This Row],[Total Cost]],inventory[Total Cost],0)</f>
        <v>2256</v>
      </c>
      <c r="H2158" s="8">
        <f>SUMIFS(inventory['# Units],inventory[Rank],"&lt;="&amp;inventory[[#This Row],['#]])</f>
        <v>56596</v>
      </c>
      <c r="I2158" s="9">
        <f>inventory[[#This Row],[c Units]]/MAX(inventory[c Units])</f>
        <v>0.68702809002403553</v>
      </c>
      <c r="J2158" s="10">
        <f>SUMIFS(inventory[Total Cost],inventory[Rank],"&lt;="&amp;inventory[[#This Row],['#]])</f>
        <v>2618177.4999999963</v>
      </c>
      <c r="K2158" s="9">
        <f>inventory[[#This Row],[c Cost]]/MAX(inventory[c Cost])</f>
        <v>0.98899707687695371</v>
      </c>
      <c r="L2158" s="11" t="str">
        <f>IF(inventory[[#This Row],[c Units %]]&lt;=$O$7,$N$7,IF(inventory[[#This Row],[c Units %]]&lt;=$O$8,$N$8,$N$9))</f>
        <v>C</v>
      </c>
    </row>
    <row r="2159" spans="2:12" x14ac:dyDescent="0.25">
      <c r="B2159" s="1">
        <v>2153</v>
      </c>
      <c r="C2159" t="s">
        <v>2153</v>
      </c>
      <c r="D2159" s="2">
        <v>2.6</v>
      </c>
      <c r="E2159" s="15">
        <v>81</v>
      </c>
      <c r="F2159" s="14">
        <f>inventory[[#This Row],[Unit Cost]]*inventory[[#This Row],['# Units]]</f>
        <v>210.6</v>
      </c>
      <c r="G2159" s="8">
        <f>_xlfn.RANK.EQ(inventory[[#This Row],[Total Cost]],inventory[Total Cost],0)</f>
        <v>1013</v>
      </c>
      <c r="H2159" s="8">
        <f>SUMIFS(inventory['# Units],inventory[Rank],"&lt;="&amp;inventory[[#This Row],['#]])</f>
        <v>56596</v>
      </c>
      <c r="I2159" s="9">
        <f>inventory[[#This Row],[c Units]]/MAX(inventory[c Units])</f>
        <v>0.68702809002403553</v>
      </c>
      <c r="J2159" s="10">
        <f>SUMIFS(inventory[Total Cost],inventory[Rank],"&lt;="&amp;inventory[[#This Row],['#]])</f>
        <v>2618177.4999999963</v>
      </c>
      <c r="K2159" s="9">
        <f>inventory[[#This Row],[c Cost]]/MAX(inventory[c Cost])</f>
        <v>0.98899707687695371</v>
      </c>
      <c r="L2159" s="11" t="str">
        <f>IF(inventory[[#This Row],[c Units %]]&lt;=$O$7,$N$7,IF(inventory[[#This Row],[c Units %]]&lt;=$O$8,$N$8,$N$9))</f>
        <v>C</v>
      </c>
    </row>
    <row r="2160" spans="2:12" x14ac:dyDescent="0.25">
      <c r="B2160" s="1">
        <v>2154</v>
      </c>
      <c r="C2160" t="s">
        <v>2154</v>
      </c>
      <c r="D2160" s="2">
        <v>2.5</v>
      </c>
      <c r="E2160" s="15">
        <v>27</v>
      </c>
      <c r="F2160" s="14">
        <f>inventory[[#This Row],[Unit Cost]]*inventory[[#This Row],['# Units]]</f>
        <v>67.5</v>
      </c>
      <c r="G2160" s="8">
        <f>_xlfn.RANK.EQ(inventory[[#This Row],[Total Cost]],inventory[Total Cost],0)</f>
        <v>1599</v>
      </c>
      <c r="H2160" s="8">
        <f>SUMIFS(inventory['# Units],inventory[Rank],"&lt;="&amp;inventory[[#This Row],['#]])</f>
        <v>56624</v>
      </c>
      <c r="I2160" s="9">
        <f>inventory[[#This Row],[c Units]]/MAX(inventory[c Units])</f>
        <v>0.68736798659836362</v>
      </c>
      <c r="J2160" s="10">
        <f>SUMIFS(inventory[Total Cost],inventory[Rank],"&lt;="&amp;inventory[[#This Row],['#]])</f>
        <v>2618248.8999999966</v>
      </c>
      <c r="K2160" s="9">
        <f>inventory[[#This Row],[c Cost]]/MAX(inventory[c Cost])</f>
        <v>0.9890240476958877</v>
      </c>
      <c r="L2160" s="11" t="str">
        <f>IF(inventory[[#This Row],[c Units %]]&lt;=$O$7,$N$7,IF(inventory[[#This Row],[c Units %]]&lt;=$O$8,$N$8,$N$9))</f>
        <v>C</v>
      </c>
    </row>
    <row r="2161" spans="2:12" x14ac:dyDescent="0.25">
      <c r="B2161" s="1">
        <v>2155</v>
      </c>
      <c r="C2161" t="s">
        <v>2155</v>
      </c>
      <c r="D2161" s="2">
        <v>2.7</v>
      </c>
      <c r="E2161" s="15">
        <v>18</v>
      </c>
      <c r="F2161" s="14">
        <f>inventory[[#This Row],[Unit Cost]]*inventory[[#This Row],['# Units]]</f>
        <v>48.6</v>
      </c>
      <c r="G2161" s="8">
        <f>_xlfn.RANK.EQ(inventory[[#This Row],[Total Cost]],inventory[Total Cost],0)</f>
        <v>1870</v>
      </c>
      <c r="H2161" s="8">
        <f>SUMIFS(inventory['# Units],inventory[Rank],"&lt;="&amp;inventory[[#This Row],['#]])</f>
        <v>56624</v>
      </c>
      <c r="I2161" s="9">
        <f>inventory[[#This Row],[c Units]]/MAX(inventory[c Units])</f>
        <v>0.68736798659836362</v>
      </c>
      <c r="J2161" s="10">
        <f>SUMIFS(inventory[Total Cost],inventory[Rank],"&lt;="&amp;inventory[[#This Row],['#]])</f>
        <v>2618248.8999999966</v>
      </c>
      <c r="K2161" s="9">
        <f>inventory[[#This Row],[c Cost]]/MAX(inventory[c Cost])</f>
        <v>0.9890240476958877</v>
      </c>
      <c r="L2161" s="11" t="str">
        <f>IF(inventory[[#This Row],[c Units %]]&lt;=$O$7,$N$7,IF(inventory[[#This Row],[c Units %]]&lt;=$O$8,$N$8,$N$9))</f>
        <v>C</v>
      </c>
    </row>
    <row r="2162" spans="2:12" x14ac:dyDescent="0.25">
      <c r="B2162" s="1">
        <v>2156</v>
      </c>
      <c r="C2162" t="s">
        <v>2156</v>
      </c>
      <c r="D2162" s="2">
        <v>1.9</v>
      </c>
      <c r="E2162" s="15">
        <v>16</v>
      </c>
      <c r="F2162" s="14">
        <f>inventory[[#This Row],[Unit Cost]]*inventory[[#This Row],['# Units]]</f>
        <v>30.4</v>
      </c>
      <c r="G2162" s="8">
        <f>_xlfn.RANK.EQ(inventory[[#This Row],[Total Cost]],inventory[Total Cost],0)</f>
        <v>2285</v>
      </c>
      <c r="H2162" s="8">
        <f>SUMIFS(inventory['# Units],inventory[Rank],"&lt;="&amp;inventory[[#This Row],['#]])</f>
        <v>56629</v>
      </c>
      <c r="I2162" s="9">
        <f>inventory[[#This Row],[c Units]]/MAX(inventory[c Units])</f>
        <v>0.68742868241520794</v>
      </c>
      <c r="J2162" s="10">
        <f>SUMIFS(inventory[Total Cost],inventory[Rank],"&lt;="&amp;inventory[[#This Row],['#]])</f>
        <v>2618284.3999999966</v>
      </c>
      <c r="K2162" s="9">
        <f>inventory[[#This Row],[c Cost]]/MAX(inventory[c Cost])</f>
        <v>0.98903745755684214</v>
      </c>
      <c r="L2162" s="11" t="str">
        <f>IF(inventory[[#This Row],[c Units %]]&lt;=$O$7,$N$7,IF(inventory[[#This Row],[c Units %]]&lt;=$O$8,$N$8,$N$9))</f>
        <v>C</v>
      </c>
    </row>
    <row r="2163" spans="2:12" x14ac:dyDescent="0.25">
      <c r="B2163" s="1">
        <v>2157</v>
      </c>
      <c r="C2163" t="s">
        <v>2157</v>
      </c>
      <c r="D2163" s="2">
        <v>2.4</v>
      </c>
      <c r="E2163" s="15">
        <v>12</v>
      </c>
      <c r="F2163" s="14">
        <f>inventory[[#This Row],[Unit Cost]]*inventory[[#This Row],['# Units]]</f>
        <v>28.799999999999997</v>
      </c>
      <c r="G2163" s="8">
        <f>_xlfn.RANK.EQ(inventory[[#This Row],[Total Cost]],inventory[Total Cost],0)</f>
        <v>2338</v>
      </c>
      <c r="H2163" s="8">
        <f>SUMIFS(inventory['# Units],inventory[Rank],"&lt;="&amp;inventory[[#This Row],['#]])</f>
        <v>56761</v>
      </c>
      <c r="I2163" s="9">
        <f>inventory[[#This Row],[c Units]]/MAX(inventory[c Units])</f>
        <v>0.68903105197989756</v>
      </c>
      <c r="J2163" s="10">
        <f>SUMIFS(inventory[Total Cost],inventory[Rank],"&lt;="&amp;inventory[[#This Row],['#]])</f>
        <v>2618460.3999999976</v>
      </c>
      <c r="K2163" s="9">
        <f>inventory[[#This Row],[c Cost]]/MAX(inventory[c Cost])</f>
        <v>0.98910394024777171</v>
      </c>
      <c r="L2163" s="11" t="str">
        <f>IF(inventory[[#This Row],[c Units %]]&lt;=$O$7,$N$7,IF(inventory[[#This Row],[c Units %]]&lt;=$O$8,$N$8,$N$9))</f>
        <v>C</v>
      </c>
    </row>
    <row r="2164" spans="2:12" x14ac:dyDescent="0.25">
      <c r="B2164" s="1">
        <v>2158</v>
      </c>
      <c r="C2164" t="s">
        <v>2158</v>
      </c>
      <c r="D2164" s="2">
        <v>2.5</v>
      </c>
      <c r="E2164" s="15">
        <v>26</v>
      </c>
      <c r="F2164" s="14">
        <f>inventory[[#This Row],[Unit Cost]]*inventory[[#This Row],['# Units]]</f>
        <v>65</v>
      </c>
      <c r="G2164" s="8">
        <f>_xlfn.RANK.EQ(inventory[[#This Row],[Total Cost]],inventory[Total Cost],0)</f>
        <v>1625</v>
      </c>
      <c r="H2164" s="8">
        <f>SUMIFS(inventory['# Units],inventory[Rank],"&lt;="&amp;inventory[[#This Row],['#]])</f>
        <v>56761</v>
      </c>
      <c r="I2164" s="9">
        <f>inventory[[#This Row],[c Units]]/MAX(inventory[c Units])</f>
        <v>0.68903105197989756</v>
      </c>
      <c r="J2164" s="10">
        <f>SUMIFS(inventory[Total Cost],inventory[Rank],"&lt;="&amp;inventory[[#This Row],['#]])</f>
        <v>2618460.3999999976</v>
      </c>
      <c r="K2164" s="9">
        <f>inventory[[#This Row],[c Cost]]/MAX(inventory[c Cost])</f>
        <v>0.98910394024777171</v>
      </c>
      <c r="L2164" s="11" t="str">
        <f>IF(inventory[[#This Row],[c Units %]]&lt;=$O$7,$N$7,IF(inventory[[#This Row],[c Units %]]&lt;=$O$8,$N$8,$N$9))</f>
        <v>C</v>
      </c>
    </row>
    <row r="2165" spans="2:12" x14ac:dyDescent="0.25">
      <c r="B2165" s="1">
        <v>2159</v>
      </c>
      <c r="C2165" t="s">
        <v>2159</v>
      </c>
      <c r="D2165" s="2">
        <v>2.7</v>
      </c>
      <c r="E2165" s="15">
        <v>47</v>
      </c>
      <c r="F2165" s="14">
        <f>inventory[[#This Row],[Unit Cost]]*inventory[[#This Row],['# Units]]</f>
        <v>126.9</v>
      </c>
      <c r="G2165" s="8">
        <f>_xlfn.RANK.EQ(inventory[[#This Row],[Total Cost]],inventory[Total Cost],0)</f>
        <v>1218</v>
      </c>
      <c r="H2165" s="8">
        <f>SUMIFS(inventory['# Units],inventory[Rank],"&lt;="&amp;inventory[[#This Row],['#]])</f>
        <v>56761</v>
      </c>
      <c r="I2165" s="9">
        <f>inventory[[#This Row],[c Units]]/MAX(inventory[c Units])</f>
        <v>0.68903105197989756</v>
      </c>
      <c r="J2165" s="10">
        <f>SUMIFS(inventory[Total Cost],inventory[Rank],"&lt;="&amp;inventory[[#This Row],['#]])</f>
        <v>2618460.3999999976</v>
      </c>
      <c r="K2165" s="9">
        <f>inventory[[#This Row],[c Cost]]/MAX(inventory[c Cost])</f>
        <v>0.98910394024777171</v>
      </c>
      <c r="L2165" s="11" t="str">
        <f>IF(inventory[[#This Row],[c Units %]]&lt;=$O$7,$N$7,IF(inventory[[#This Row],[c Units %]]&lt;=$O$8,$N$8,$N$9))</f>
        <v>C</v>
      </c>
    </row>
    <row r="2166" spans="2:12" x14ac:dyDescent="0.25">
      <c r="B2166" s="1">
        <v>2160</v>
      </c>
      <c r="C2166" t="s">
        <v>2160</v>
      </c>
      <c r="D2166" s="2">
        <v>2.2999999999999998</v>
      </c>
      <c r="E2166" s="15">
        <v>3</v>
      </c>
      <c r="F2166" s="14">
        <f>inventory[[#This Row],[Unit Cost]]*inventory[[#This Row],['# Units]]</f>
        <v>6.8999999999999995</v>
      </c>
      <c r="G2166" s="8">
        <f>_xlfn.RANK.EQ(inventory[[#This Row],[Total Cost]],inventory[Total Cost],0)</f>
        <v>3596</v>
      </c>
      <c r="H2166" s="8">
        <f>SUMIFS(inventory['# Units],inventory[Rank],"&lt;="&amp;inventory[[#This Row],['#]])</f>
        <v>56761</v>
      </c>
      <c r="I2166" s="9">
        <f>inventory[[#This Row],[c Units]]/MAX(inventory[c Units])</f>
        <v>0.68903105197989756</v>
      </c>
      <c r="J2166" s="10">
        <f>SUMIFS(inventory[Total Cost],inventory[Rank],"&lt;="&amp;inventory[[#This Row],['#]])</f>
        <v>2618460.3999999976</v>
      </c>
      <c r="K2166" s="9">
        <f>inventory[[#This Row],[c Cost]]/MAX(inventory[c Cost])</f>
        <v>0.98910394024777171</v>
      </c>
      <c r="L2166" s="11" t="str">
        <f>IF(inventory[[#This Row],[c Units %]]&lt;=$O$7,$N$7,IF(inventory[[#This Row],[c Units %]]&lt;=$O$8,$N$8,$N$9))</f>
        <v>C</v>
      </c>
    </row>
    <row r="2167" spans="2:12" x14ac:dyDescent="0.25">
      <c r="B2167" s="1">
        <v>2161</v>
      </c>
      <c r="C2167" t="s">
        <v>2161</v>
      </c>
      <c r="D2167" s="2">
        <v>2.2999999999999998</v>
      </c>
      <c r="E2167" s="15">
        <v>13</v>
      </c>
      <c r="F2167" s="14">
        <f>inventory[[#This Row],[Unit Cost]]*inventory[[#This Row],['# Units]]</f>
        <v>29.9</v>
      </c>
      <c r="G2167" s="8">
        <f>_xlfn.RANK.EQ(inventory[[#This Row],[Total Cost]],inventory[Total Cost],0)</f>
        <v>2304</v>
      </c>
      <c r="H2167" s="8">
        <f>SUMIFS(inventory['# Units],inventory[Rank],"&lt;="&amp;inventory[[#This Row],['#]])</f>
        <v>56761</v>
      </c>
      <c r="I2167" s="9">
        <f>inventory[[#This Row],[c Units]]/MAX(inventory[c Units])</f>
        <v>0.68903105197989756</v>
      </c>
      <c r="J2167" s="10">
        <f>SUMIFS(inventory[Total Cost],inventory[Rank],"&lt;="&amp;inventory[[#This Row],['#]])</f>
        <v>2618460.3999999976</v>
      </c>
      <c r="K2167" s="9">
        <f>inventory[[#This Row],[c Cost]]/MAX(inventory[c Cost])</f>
        <v>0.98910394024777171</v>
      </c>
      <c r="L2167" s="11" t="str">
        <f>IF(inventory[[#This Row],[c Units %]]&lt;=$O$7,$N$7,IF(inventory[[#This Row],[c Units %]]&lt;=$O$8,$N$8,$N$9))</f>
        <v>C</v>
      </c>
    </row>
    <row r="2168" spans="2:12" x14ac:dyDescent="0.25">
      <c r="B2168" s="1">
        <v>2162</v>
      </c>
      <c r="C2168" t="s">
        <v>2162</v>
      </c>
      <c r="D2168" s="2">
        <v>2.4</v>
      </c>
      <c r="E2168" s="15">
        <v>13</v>
      </c>
      <c r="F2168" s="14">
        <f>inventory[[#This Row],[Unit Cost]]*inventory[[#This Row],['# Units]]</f>
        <v>31.2</v>
      </c>
      <c r="G2168" s="8">
        <f>_xlfn.RANK.EQ(inventory[[#This Row],[Total Cost]],inventory[Total Cost],0)</f>
        <v>2259</v>
      </c>
      <c r="H2168" s="8">
        <f>SUMIFS(inventory['# Units],inventory[Rank],"&lt;="&amp;inventory[[#This Row],['#]])</f>
        <v>56849</v>
      </c>
      <c r="I2168" s="9">
        <f>inventory[[#This Row],[c Units]]/MAX(inventory[c Units])</f>
        <v>0.6900992983563573</v>
      </c>
      <c r="J2168" s="10">
        <f>SUMIFS(inventory[Total Cost],inventory[Rank],"&lt;="&amp;inventory[[#This Row],['#]])</f>
        <v>2618600.799999998</v>
      </c>
      <c r="K2168" s="9">
        <f>inventory[[#This Row],[c Cost]]/MAX(inventory[c Cost])</f>
        <v>0.98915697530349045</v>
      </c>
      <c r="L2168" s="11" t="str">
        <f>IF(inventory[[#This Row],[c Units %]]&lt;=$O$7,$N$7,IF(inventory[[#This Row],[c Units %]]&lt;=$O$8,$N$8,$N$9))</f>
        <v>C</v>
      </c>
    </row>
    <row r="2169" spans="2:12" x14ac:dyDescent="0.25">
      <c r="B2169" s="1">
        <v>2163</v>
      </c>
      <c r="C2169" t="s">
        <v>2163</v>
      </c>
      <c r="D2169" s="2">
        <v>2.5</v>
      </c>
      <c r="E2169" s="15">
        <v>18</v>
      </c>
      <c r="F2169" s="14">
        <f>inventory[[#This Row],[Unit Cost]]*inventory[[#This Row],['# Units]]</f>
        <v>45</v>
      </c>
      <c r="G2169" s="8">
        <f>_xlfn.RANK.EQ(inventory[[#This Row],[Total Cost]],inventory[Total Cost],0)</f>
        <v>1935</v>
      </c>
      <c r="H2169" s="8">
        <f>SUMIFS(inventory['# Units],inventory[Rank],"&lt;="&amp;inventory[[#This Row],['#]])</f>
        <v>56849</v>
      </c>
      <c r="I2169" s="9">
        <f>inventory[[#This Row],[c Units]]/MAX(inventory[c Units])</f>
        <v>0.6900992983563573</v>
      </c>
      <c r="J2169" s="10">
        <f>SUMIFS(inventory[Total Cost],inventory[Rank],"&lt;="&amp;inventory[[#This Row],['#]])</f>
        <v>2618600.799999998</v>
      </c>
      <c r="K2169" s="9">
        <f>inventory[[#This Row],[c Cost]]/MAX(inventory[c Cost])</f>
        <v>0.98915697530349045</v>
      </c>
      <c r="L2169" s="11" t="str">
        <f>IF(inventory[[#This Row],[c Units %]]&lt;=$O$7,$N$7,IF(inventory[[#This Row],[c Units %]]&lt;=$O$8,$N$8,$N$9))</f>
        <v>C</v>
      </c>
    </row>
    <row r="2170" spans="2:12" x14ac:dyDescent="0.25">
      <c r="B2170" s="1">
        <v>2164</v>
      </c>
      <c r="C2170" t="s">
        <v>2164</v>
      </c>
      <c r="D2170" s="2">
        <v>2.7</v>
      </c>
      <c r="E2170" s="15">
        <v>4</v>
      </c>
      <c r="F2170" s="14">
        <f>inventory[[#This Row],[Unit Cost]]*inventory[[#This Row],['# Units]]</f>
        <v>10.8</v>
      </c>
      <c r="G2170" s="8">
        <f>_xlfn.RANK.EQ(inventory[[#This Row],[Total Cost]],inventory[Total Cost],0)</f>
        <v>3250</v>
      </c>
      <c r="H2170" s="8">
        <f>SUMIFS(inventory['# Units],inventory[Rank],"&lt;="&amp;inventory[[#This Row],['#]])</f>
        <v>56849</v>
      </c>
      <c r="I2170" s="9">
        <f>inventory[[#This Row],[c Units]]/MAX(inventory[c Units])</f>
        <v>0.6900992983563573</v>
      </c>
      <c r="J2170" s="10">
        <f>SUMIFS(inventory[Total Cost],inventory[Rank],"&lt;="&amp;inventory[[#This Row],['#]])</f>
        <v>2618600.799999998</v>
      </c>
      <c r="K2170" s="9">
        <f>inventory[[#This Row],[c Cost]]/MAX(inventory[c Cost])</f>
        <v>0.98915697530349045</v>
      </c>
      <c r="L2170" s="11" t="str">
        <f>IF(inventory[[#This Row],[c Units %]]&lt;=$O$7,$N$7,IF(inventory[[#This Row],[c Units %]]&lt;=$O$8,$N$8,$N$9))</f>
        <v>C</v>
      </c>
    </row>
    <row r="2171" spans="2:12" x14ac:dyDescent="0.25">
      <c r="B2171" s="1">
        <v>2165</v>
      </c>
      <c r="C2171" t="s">
        <v>2165</v>
      </c>
      <c r="D2171" s="2">
        <v>2.7</v>
      </c>
      <c r="E2171" s="15">
        <v>17</v>
      </c>
      <c r="F2171" s="14">
        <f>inventory[[#This Row],[Unit Cost]]*inventory[[#This Row],['# Units]]</f>
        <v>45.900000000000006</v>
      </c>
      <c r="G2171" s="8">
        <f>_xlfn.RANK.EQ(inventory[[#This Row],[Total Cost]],inventory[Total Cost],0)</f>
        <v>1920</v>
      </c>
      <c r="H2171" s="8">
        <f>SUMIFS(inventory['# Units],inventory[Rank],"&lt;="&amp;inventory[[#This Row],['#]])</f>
        <v>56849</v>
      </c>
      <c r="I2171" s="9">
        <f>inventory[[#This Row],[c Units]]/MAX(inventory[c Units])</f>
        <v>0.6900992983563573</v>
      </c>
      <c r="J2171" s="10">
        <f>SUMIFS(inventory[Total Cost],inventory[Rank],"&lt;="&amp;inventory[[#This Row],['#]])</f>
        <v>2618600.799999998</v>
      </c>
      <c r="K2171" s="9">
        <f>inventory[[#This Row],[c Cost]]/MAX(inventory[c Cost])</f>
        <v>0.98915697530349045</v>
      </c>
      <c r="L2171" s="11" t="str">
        <f>IF(inventory[[#This Row],[c Units %]]&lt;=$O$7,$N$7,IF(inventory[[#This Row],[c Units %]]&lt;=$O$8,$N$8,$N$9))</f>
        <v>C</v>
      </c>
    </row>
    <row r="2172" spans="2:12" x14ac:dyDescent="0.25">
      <c r="B2172" s="1">
        <v>2166</v>
      </c>
      <c r="C2172" t="s">
        <v>2166</v>
      </c>
      <c r="D2172" s="2">
        <v>1.8</v>
      </c>
      <c r="E2172" s="15">
        <v>4</v>
      </c>
      <c r="F2172" s="14">
        <f>inventory[[#This Row],[Unit Cost]]*inventory[[#This Row],['# Units]]</f>
        <v>7.2</v>
      </c>
      <c r="G2172" s="8">
        <f>_xlfn.RANK.EQ(inventory[[#This Row],[Total Cost]],inventory[Total Cost],0)</f>
        <v>3537</v>
      </c>
      <c r="H2172" s="8">
        <f>SUMIFS(inventory['# Units],inventory[Rank],"&lt;="&amp;inventory[[#This Row],['#]])</f>
        <v>56933</v>
      </c>
      <c r="I2172" s="9">
        <f>inventory[[#This Row],[c Units]]/MAX(inventory[c Units])</f>
        <v>0.69111898807934158</v>
      </c>
      <c r="J2172" s="10">
        <f>SUMIFS(inventory[Total Cost],inventory[Rank],"&lt;="&amp;inventory[[#This Row],['#]])</f>
        <v>2618705.799999998</v>
      </c>
      <c r="K2172" s="9">
        <f>inventory[[#This Row],[c Cost]]/MAX(inventory[c Cost])</f>
        <v>0.9891966382725107</v>
      </c>
      <c r="L2172" s="11" t="str">
        <f>IF(inventory[[#This Row],[c Units %]]&lt;=$O$7,$N$7,IF(inventory[[#This Row],[c Units %]]&lt;=$O$8,$N$8,$N$9))</f>
        <v>C</v>
      </c>
    </row>
    <row r="2173" spans="2:12" x14ac:dyDescent="0.25">
      <c r="B2173" s="1">
        <v>2167</v>
      </c>
      <c r="C2173" t="s">
        <v>2167</v>
      </c>
      <c r="D2173" s="2">
        <v>2.6</v>
      </c>
      <c r="E2173" s="15">
        <v>2</v>
      </c>
      <c r="F2173" s="14">
        <f>inventory[[#This Row],[Unit Cost]]*inventory[[#This Row],['# Units]]</f>
        <v>5.2</v>
      </c>
      <c r="G2173" s="8">
        <f>_xlfn.RANK.EQ(inventory[[#This Row],[Total Cost]],inventory[Total Cost],0)</f>
        <v>3755</v>
      </c>
      <c r="H2173" s="8">
        <f>SUMIFS(inventory['# Units],inventory[Rank],"&lt;="&amp;inventory[[#This Row],['#]])</f>
        <v>56933</v>
      </c>
      <c r="I2173" s="9">
        <f>inventory[[#This Row],[c Units]]/MAX(inventory[c Units])</f>
        <v>0.69111898807934158</v>
      </c>
      <c r="J2173" s="10">
        <f>SUMIFS(inventory[Total Cost],inventory[Rank],"&lt;="&amp;inventory[[#This Row],['#]])</f>
        <v>2618705.799999998</v>
      </c>
      <c r="K2173" s="9">
        <f>inventory[[#This Row],[c Cost]]/MAX(inventory[c Cost])</f>
        <v>0.9891966382725107</v>
      </c>
      <c r="L2173" s="11" t="str">
        <f>IF(inventory[[#This Row],[c Units %]]&lt;=$O$7,$N$7,IF(inventory[[#This Row],[c Units %]]&lt;=$O$8,$N$8,$N$9))</f>
        <v>C</v>
      </c>
    </row>
    <row r="2174" spans="2:12" x14ac:dyDescent="0.25">
      <c r="B2174" s="1">
        <v>2168</v>
      </c>
      <c r="C2174" t="s">
        <v>2168</v>
      </c>
      <c r="D2174" s="2">
        <v>1.9</v>
      </c>
      <c r="E2174" s="15">
        <v>4</v>
      </c>
      <c r="F2174" s="14">
        <f>inventory[[#This Row],[Unit Cost]]*inventory[[#This Row],['# Units]]</f>
        <v>7.6</v>
      </c>
      <c r="G2174" s="8">
        <f>_xlfn.RANK.EQ(inventory[[#This Row],[Total Cost]],inventory[Total Cost],0)</f>
        <v>3516</v>
      </c>
      <c r="H2174" s="8">
        <f>SUMIFS(inventory['# Units],inventory[Rank],"&lt;="&amp;inventory[[#This Row],['#]])</f>
        <v>56933</v>
      </c>
      <c r="I2174" s="9">
        <f>inventory[[#This Row],[c Units]]/MAX(inventory[c Units])</f>
        <v>0.69111898807934158</v>
      </c>
      <c r="J2174" s="10">
        <f>SUMIFS(inventory[Total Cost],inventory[Rank],"&lt;="&amp;inventory[[#This Row],['#]])</f>
        <v>2618705.799999998</v>
      </c>
      <c r="K2174" s="9">
        <f>inventory[[#This Row],[c Cost]]/MAX(inventory[c Cost])</f>
        <v>0.9891966382725107</v>
      </c>
      <c r="L2174" s="11" t="str">
        <f>IF(inventory[[#This Row],[c Units %]]&lt;=$O$7,$N$7,IF(inventory[[#This Row],[c Units %]]&lt;=$O$8,$N$8,$N$9))</f>
        <v>C</v>
      </c>
    </row>
    <row r="2175" spans="2:12" x14ac:dyDescent="0.25">
      <c r="B2175" s="1">
        <v>2169</v>
      </c>
      <c r="C2175" t="s">
        <v>2169</v>
      </c>
      <c r="D2175" s="2">
        <v>1.5</v>
      </c>
      <c r="E2175" s="15">
        <v>5</v>
      </c>
      <c r="F2175" s="14">
        <f>inventory[[#This Row],[Unit Cost]]*inventory[[#This Row],['# Units]]</f>
        <v>7.5</v>
      </c>
      <c r="G2175" s="8">
        <f>_xlfn.RANK.EQ(inventory[[#This Row],[Total Cost]],inventory[Total Cost],0)</f>
        <v>3523</v>
      </c>
      <c r="H2175" s="8">
        <f>SUMIFS(inventory['# Units],inventory[Rank],"&lt;="&amp;inventory[[#This Row],['#]])</f>
        <v>57006</v>
      </c>
      <c r="I2175" s="9">
        <f>inventory[[#This Row],[c Units]]/MAX(inventory[c Units])</f>
        <v>0.69200514700526838</v>
      </c>
      <c r="J2175" s="10">
        <f>SUMIFS(inventory[Total Cost],inventory[Rank],"&lt;="&amp;inventory[[#This Row],['#]])</f>
        <v>2618844.9999999972</v>
      </c>
      <c r="K2175" s="9">
        <f>inventory[[#This Row],[c Cost]]/MAX(inventory[c Cost])</f>
        <v>0.98924922003715443</v>
      </c>
      <c r="L2175" s="11" t="str">
        <f>IF(inventory[[#This Row],[c Units %]]&lt;=$O$7,$N$7,IF(inventory[[#This Row],[c Units %]]&lt;=$O$8,$N$8,$N$9))</f>
        <v>C</v>
      </c>
    </row>
    <row r="2176" spans="2:12" x14ac:dyDescent="0.25">
      <c r="B2176" s="1">
        <v>2170</v>
      </c>
      <c r="C2176" t="s">
        <v>2170</v>
      </c>
      <c r="D2176" s="2">
        <v>2.2999999999999998</v>
      </c>
      <c r="E2176" s="15">
        <v>15</v>
      </c>
      <c r="F2176" s="14">
        <f>inventory[[#This Row],[Unit Cost]]*inventory[[#This Row],['# Units]]</f>
        <v>34.5</v>
      </c>
      <c r="G2176" s="8">
        <f>_xlfn.RANK.EQ(inventory[[#This Row],[Total Cost]],inventory[Total Cost],0)</f>
        <v>2173</v>
      </c>
      <c r="H2176" s="8">
        <f>SUMIFS(inventory['# Units],inventory[Rank],"&lt;="&amp;inventory[[#This Row],['#]])</f>
        <v>57006</v>
      </c>
      <c r="I2176" s="9">
        <f>inventory[[#This Row],[c Units]]/MAX(inventory[c Units])</f>
        <v>0.69200514700526838</v>
      </c>
      <c r="J2176" s="10">
        <f>SUMIFS(inventory[Total Cost],inventory[Rank],"&lt;="&amp;inventory[[#This Row],['#]])</f>
        <v>2618844.9999999972</v>
      </c>
      <c r="K2176" s="9">
        <f>inventory[[#This Row],[c Cost]]/MAX(inventory[c Cost])</f>
        <v>0.98924922003715443</v>
      </c>
      <c r="L2176" s="11" t="str">
        <f>IF(inventory[[#This Row],[c Units %]]&lt;=$O$7,$N$7,IF(inventory[[#This Row],[c Units %]]&lt;=$O$8,$N$8,$N$9))</f>
        <v>C</v>
      </c>
    </row>
    <row r="2177" spans="2:12" x14ac:dyDescent="0.25">
      <c r="B2177" s="1">
        <v>2171</v>
      </c>
      <c r="C2177" t="s">
        <v>2171</v>
      </c>
      <c r="D2177" s="2">
        <v>1.8</v>
      </c>
      <c r="E2177" s="15">
        <v>4</v>
      </c>
      <c r="F2177" s="14">
        <f>inventory[[#This Row],[Unit Cost]]*inventory[[#This Row],['# Units]]</f>
        <v>7.2</v>
      </c>
      <c r="G2177" s="8">
        <f>_xlfn.RANK.EQ(inventory[[#This Row],[Total Cost]],inventory[Total Cost],0)</f>
        <v>3537</v>
      </c>
      <c r="H2177" s="8">
        <f>SUMIFS(inventory['# Units],inventory[Rank],"&lt;="&amp;inventory[[#This Row],['#]])</f>
        <v>57006</v>
      </c>
      <c r="I2177" s="9">
        <f>inventory[[#This Row],[c Units]]/MAX(inventory[c Units])</f>
        <v>0.69200514700526838</v>
      </c>
      <c r="J2177" s="10">
        <f>SUMIFS(inventory[Total Cost],inventory[Rank],"&lt;="&amp;inventory[[#This Row],['#]])</f>
        <v>2618844.9999999972</v>
      </c>
      <c r="K2177" s="9">
        <f>inventory[[#This Row],[c Cost]]/MAX(inventory[c Cost])</f>
        <v>0.98924922003715443</v>
      </c>
      <c r="L2177" s="11" t="str">
        <f>IF(inventory[[#This Row],[c Units %]]&lt;=$O$7,$N$7,IF(inventory[[#This Row],[c Units %]]&lt;=$O$8,$N$8,$N$9))</f>
        <v>C</v>
      </c>
    </row>
    <row r="2178" spans="2:12" x14ac:dyDescent="0.25">
      <c r="B2178" s="1">
        <v>2172</v>
      </c>
      <c r="C2178" t="s">
        <v>2172</v>
      </c>
      <c r="D2178" s="2">
        <v>1.8</v>
      </c>
      <c r="E2178" s="15">
        <v>17</v>
      </c>
      <c r="F2178" s="14">
        <f>inventory[[#This Row],[Unit Cost]]*inventory[[#This Row],['# Units]]</f>
        <v>30.6</v>
      </c>
      <c r="G2178" s="8">
        <f>_xlfn.RANK.EQ(inventory[[#This Row],[Total Cost]],inventory[Total Cost],0)</f>
        <v>2276</v>
      </c>
      <c r="H2178" s="8">
        <f>SUMIFS(inventory['# Units],inventory[Rank],"&lt;="&amp;inventory[[#This Row],['#]])</f>
        <v>57006</v>
      </c>
      <c r="I2178" s="9">
        <f>inventory[[#This Row],[c Units]]/MAX(inventory[c Units])</f>
        <v>0.69200514700526838</v>
      </c>
      <c r="J2178" s="10">
        <f>SUMIFS(inventory[Total Cost],inventory[Rank],"&lt;="&amp;inventory[[#This Row],['#]])</f>
        <v>2618844.9999999972</v>
      </c>
      <c r="K2178" s="9">
        <f>inventory[[#This Row],[c Cost]]/MAX(inventory[c Cost])</f>
        <v>0.98924922003715443</v>
      </c>
      <c r="L2178" s="11" t="str">
        <f>IF(inventory[[#This Row],[c Units %]]&lt;=$O$7,$N$7,IF(inventory[[#This Row],[c Units %]]&lt;=$O$8,$N$8,$N$9))</f>
        <v>C</v>
      </c>
    </row>
    <row r="2179" spans="2:12" x14ac:dyDescent="0.25">
      <c r="B2179" s="1">
        <v>2173</v>
      </c>
      <c r="C2179" t="s">
        <v>2173</v>
      </c>
      <c r="D2179" s="2">
        <v>1.9</v>
      </c>
      <c r="E2179" s="15">
        <v>18</v>
      </c>
      <c r="F2179" s="14">
        <f>inventory[[#This Row],[Unit Cost]]*inventory[[#This Row],['# Units]]</f>
        <v>34.199999999999996</v>
      </c>
      <c r="G2179" s="8">
        <f>_xlfn.RANK.EQ(inventory[[#This Row],[Total Cost]],inventory[Total Cost],0)</f>
        <v>2180</v>
      </c>
      <c r="H2179" s="8">
        <f>SUMIFS(inventory['# Units],inventory[Rank],"&lt;="&amp;inventory[[#This Row],['#]])</f>
        <v>57110</v>
      </c>
      <c r="I2179" s="9">
        <f>inventory[[#This Row],[c Units]]/MAX(inventory[c Units])</f>
        <v>0.69326761999562991</v>
      </c>
      <c r="J2179" s="10">
        <f>SUMIFS(inventory[Total Cost],inventory[Rank],"&lt;="&amp;inventory[[#This Row],['#]])</f>
        <v>2618982.9999999972</v>
      </c>
      <c r="K2179" s="9">
        <f>inventory[[#This Row],[c Cost]]/MAX(inventory[c Cost])</f>
        <v>0.98930134851072393</v>
      </c>
      <c r="L2179" s="11" t="str">
        <f>IF(inventory[[#This Row],[c Units %]]&lt;=$O$7,$N$7,IF(inventory[[#This Row],[c Units %]]&lt;=$O$8,$N$8,$N$9))</f>
        <v>C</v>
      </c>
    </row>
    <row r="2180" spans="2:12" x14ac:dyDescent="0.25">
      <c r="B2180" s="1">
        <v>2174</v>
      </c>
      <c r="C2180" t="s">
        <v>2174</v>
      </c>
      <c r="D2180" s="2">
        <v>2.1</v>
      </c>
      <c r="E2180" s="15">
        <v>26</v>
      </c>
      <c r="F2180" s="14">
        <f>inventory[[#This Row],[Unit Cost]]*inventory[[#This Row],['# Units]]</f>
        <v>54.6</v>
      </c>
      <c r="G2180" s="8">
        <f>_xlfn.RANK.EQ(inventory[[#This Row],[Total Cost]],inventory[Total Cost],0)</f>
        <v>1767</v>
      </c>
      <c r="H2180" s="8">
        <f>SUMIFS(inventory['# Units],inventory[Rank],"&lt;="&amp;inventory[[#This Row],['#]])</f>
        <v>57110</v>
      </c>
      <c r="I2180" s="9">
        <f>inventory[[#This Row],[c Units]]/MAX(inventory[c Units])</f>
        <v>0.69326761999562991</v>
      </c>
      <c r="J2180" s="10">
        <f>SUMIFS(inventory[Total Cost],inventory[Rank],"&lt;="&amp;inventory[[#This Row],['#]])</f>
        <v>2618982.9999999972</v>
      </c>
      <c r="K2180" s="9">
        <f>inventory[[#This Row],[c Cost]]/MAX(inventory[c Cost])</f>
        <v>0.98930134851072393</v>
      </c>
      <c r="L2180" s="11" t="str">
        <f>IF(inventory[[#This Row],[c Units %]]&lt;=$O$7,$N$7,IF(inventory[[#This Row],[c Units %]]&lt;=$O$8,$N$8,$N$9))</f>
        <v>C</v>
      </c>
    </row>
    <row r="2181" spans="2:12" x14ac:dyDescent="0.25">
      <c r="B2181" s="1">
        <v>2175</v>
      </c>
      <c r="C2181" t="s">
        <v>2175</v>
      </c>
      <c r="D2181" s="2">
        <v>2</v>
      </c>
      <c r="E2181" s="15">
        <v>13</v>
      </c>
      <c r="F2181" s="14">
        <f>inventory[[#This Row],[Unit Cost]]*inventory[[#This Row],['# Units]]</f>
        <v>26</v>
      </c>
      <c r="G2181" s="8">
        <f>_xlfn.RANK.EQ(inventory[[#This Row],[Total Cost]],inventory[Total Cost],0)</f>
        <v>2422</v>
      </c>
      <c r="H2181" s="8">
        <f>SUMIFS(inventory['# Units],inventory[Rank],"&lt;="&amp;inventory[[#This Row],['#]])</f>
        <v>57110</v>
      </c>
      <c r="I2181" s="9">
        <f>inventory[[#This Row],[c Units]]/MAX(inventory[c Units])</f>
        <v>0.69326761999562991</v>
      </c>
      <c r="J2181" s="10">
        <f>SUMIFS(inventory[Total Cost],inventory[Rank],"&lt;="&amp;inventory[[#This Row],['#]])</f>
        <v>2618982.9999999972</v>
      </c>
      <c r="K2181" s="9">
        <f>inventory[[#This Row],[c Cost]]/MAX(inventory[c Cost])</f>
        <v>0.98930134851072393</v>
      </c>
      <c r="L2181" s="11" t="str">
        <f>IF(inventory[[#This Row],[c Units %]]&lt;=$O$7,$N$7,IF(inventory[[#This Row],[c Units %]]&lt;=$O$8,$N$8,$N$9))</f>
        <v>C</v>
      </c>
    </row>
    <row r="2182" spans="2:12" x14ac:dyDescent="0.25">
      <c r="B2182" s="1">
        <v>2176</v>
      </c>
      <c r="C2182" t="s">
        <v>2176</v>
      </c>
      <c r="D2182" s="2">
        <v>1.2</v>
      </c>
      <c r="E2182" s="15">
        <v>21</v>
      </c>
      <c r="F2182" s="14">
        <f>inventory[[#This Row],[Unit Cost]]*inventory[[#This Row],['# Units]]</f>
        <v>25.2</v>
      </c>
      <c r="G2182" s="8">
        <f>_xlfn.RANK.EQ(inventory[[#This Row],[Total Cost]],inventory[Total Cost],0)</f>
        <v>2460</v>
      </c>
      <c r="H2182" s="8">
        <f>SUMIFS(inventory['# Units],inventory[Rank],"&lt;="&amp;inventory[[#This Row],['#]])</f>
        <v>57110</v>
      </c>
      <c r="I2182" s="9">
        <f>inventory[[#This Row],[c Units]]/MAX(inventory[c Units])</f>
        <v>0.69326761999562991</v>
      </c>
      <c r="J2182" s="10">
        <f>SUMIFS(inventory[Total Cost],inventory[Rank],"&lt;="&amp;inventory[[#This Row],['#]])</f>
        <v>2618982.9999999972</v>
      </c>
      <c r="K2182" s="9">
        <f>inventory[[#This Row],[c Cost]]/MAX(inventory[c Cost])</f>
        <v>0.98930134851072393</v>
      </c>
      <c r="L2182" s="11" t="str">
        <f>IF(inventory[[#This Row],[c Units %]]&lt;=$O$7,$N$7,IF(inventory[[#This Row],[c Units %]]&lt;=$O$8,$N$8,$N$9))</f>
        <v>C</v>
      </c>
    </row>
    <row r="2183" spans="2:12" x14ac:dyDescent="0.25">
      <c r="B2183" s="1">
        <v>2177</v>
      </c>
      <c r="C2183" t="s">
        <v>2177</v>
      </c>
      <c r="D2183" s="2">
        <v>2</v>
      </c>
      <c r="E2183" s="15">
        <v>13</v>
      </c>
      <c r="F2183" s="14">
        <f>inventory[[#This Row],[Unit Cost]]*inventory[[#This Row],['# Units]]</f>
        <v>26</v>
      </c>
      <c r="G2183" s="8">
        <f>_xlfn.RANK.EQ(inventory[[#This Row],[Total Cost]],inventory[Total Cost],0)</f>
        <v>2422</v>
      </c>
      <c r="H2183" s="8">
        <f>SUMIFS(inventory['# Units],inventory[Rank],"&lt;="&amp;inventory[[#This Row],['#]])</f>
        <v>57153</v>
      </c>
      <c r="I2183" s="9">
        <f>inventory[[#This Row],[c Units]]/MAX(inventory[c Units])</f>
        <v>0.69378960402049095</v>
      </c>
      <c r="J2183" s="10">
        <f>SUMIFS(inventory[Total Cost],inventory[Rank],"&lt;="&amp;inventory[[#This Row],['#]])</f>
        <v>2619017.3999999971</v>
      </c>
      <c r="K2183" s="9">
        <f>inventory[[#This Row],[c Cost]]/MAX(inventory[c Cost])</f>
        <v>0.98931434285486008</v>
      </c>
      <c r="L2183" s="11" t="str">
        <f>IF(inventory[[#This Row],[c Units %]]&lt;=$O$7,$N$7,IF(inventory[[#This Row],[c Units %]]&lt;=$O$8,$N$8,$N$9))</f>
        <v>C</v>
      </c>
    </row>
    <row r="2184" spans="2:12" x14ac:dyDescent="0.25">
      <c r="B2184" s="1">
        <v>2178</v>
      </c>
      <c r="C2184" t="s">
        <v>2178</v>
      </c>
      <c r="D2184" s="2">
        <v>2.2000000000000002</v>
      </c>
      <c r="E2184" s="15">
        <v>14</v>
      </c>
      <c r="F2184" s="14">
        <f>inventory[[#This Row],[Unit Cost]]*inventory[[#This Row],['# Units]]</f>
        <v>30.800000000000004</v>
      </c>
      <c r="G2184" s="8">
        <f>_xlfn.RANK.EQ(inventory[[#This Row],[Total Cost]],inventory[Total Cost],0)</f>
        <v>2268</v>
      </c>
      <c r="H2184" s="8">
        <f>SUMIFS(inventory['# Units],inventory[Rank],"&lt;="&amp;inventory[[#This Row],['#]])</f>
        <v>57160</v>
      </c>
      <c r="I2184" s="9">
        <f>inventory[[#This Row],[c Units]]/MAX(inventory[c Units])</f>
        <v>0.69387457816407294</v>
      </c>
      <c r="J2184" s="10">
        <f>SUMIFS(inventory[Total Cost],inventory[Rank],"&lt;="&amp;inventory[[#This Row],['#]])</f>
        <v>2619051.6999999969</v>
      </c>
      <c r="K2184" s="9">
        <f>inventory[[#This Row],[c Cost]]/MAX(inventory[c Cost])</f>
        <v>0.98932729942473996</v>
      </c>
      <c r="L2184" s="11" t="str">
        <f>IF(inventory[[#This Row],[c Units %]]&lt;=$O$7,$N$7,IF(inventory[[#This Row],[c Units %]]&lt;=$O$8,$N$8,$N$9))</f>
        <v>C</v>
      </c>
    </row>
    <row r="2185" spans="2:12" x14ac:dyDescent="0.25">
      <c r="B2185" s="1">
        <v>2179</v>
      </c>
      <c r="C2185" t="s">
        <v>2179</v>
      </c>
      <c r="D2185" s="2">
        <v>2.5</v>
      </c>
      <c r="E2185" s="15">
        <v>8</v>
      </c>
      <c r="F2185" s="14">
        <f>inventory[[#This Row],[Unit Cost]]*inventory[[#This Row],['# Units]]</f>
        <v>20</v>
      </c>
      <c r="G2185" s="8">
        <f>_xlfn.RANK.EQ(inventory[[#This Row],[Total Cost]],inventory[Total Cost],0)</f>
        <v>2687</v>
      </c>
      <c r="H2185" s="8">
        <f>SUMIFS(inventory['# Units],inventory[Rank],"&lt;="&amp;inventory[[#This Row],['#]])</f>
        <v>57166</v>
      </c>
      <c r="I2185" s="9">
        <f>inventory[[#This Row],[c Units]]/MAX(inventory[c Units])</f>
        <v>0.6939474131442861</v>
      </c>
      <c r="J2185" s="10">
        <f>SUMIFS(inventory[Total Cost],inventory[Rank],"&lt;="&amp;inventory[[#This Row],['#]])</f>
        <v>2619085.8999999971</v>
      </c>
      <c r="K2185" s="9">
        <f>inventory[[#This Row],[c Cost]]/MAX(inventory[c Cost])</f>
        <v>0.98934021822036378</v>
      </c>
      <c r="L2185" s="11" t="str">
        <f>IF(inventory[[#This Row],[c Units %]]&lt;=$O$7,$N$7,IF(inventory[[#This Row],[c Units %]]&lt;=$O$8,$N$8,$N$9))</f>
        <v>C</v>
      </c>
    </row>
    <row r="2186" spans="2:12" x14ac:dyDescent="0.25">
      <c r="B2186" s="1">
        <v>2180</v>
      </c>
      <c r="C2186" t="s">
        <v>2180</v>
      </c>
      <c r="D2186" s="2">
        <v>1.1000000000000001</v>
      </c>
      <c r="E2186" s="15">
        <v>17</v>
      </c>
      <c r="F2186" s="14">
        <f>inventory[[#This Row],[Unit Cost]]*inventory[[#This Row],['# Units]]</f>
        <v>18.700000000000003</v>
      </c>
      <c r="G2186" s="8">
        <f>_xlfn.RANK.EQ(inventory[[#This Row],[Total Cost]],inventory[Total Cost],0)</f>
        <v>2770</v>
      </c>
      <c r="H2186" s="8">
        <f>SUMIFS(inventory['# Units],inventory[Rank],"&lt;="&amp;inventory[[#This Row],['#]])</f>
        <v>57202</v>
      </c>
      <c r="I2186" s="9">
        <f>inventory[[#This Row],[c Units]]/MAX(inventory[c Units])</f>
        <v>0.69438442302556502</v>
      </c>
      <c r="J2186" s="10">
        <f>SUMIFS(inventory[Total Cost],inventory[Rank],"&lt;="&amp;inventory[[#This Row],['#]])</f>
        <v>2619188.4999999977</v>
      </c>
      <c r="K2186" s="9">
        <f>inventory[[#This Row],[c Cost]]/MAX(inventory[c Cost])</f>
        <v>0.98937897460723523</v>
      </c>
      <c r="L2186" s="11" t="str">
        <f>IF(inventory[[#This Row],[c Units %]]&lt;=$O$7,$N$7,IF(inventory[[#This Row],[c Units %]]&lt;=$O$8,$N$8,$N$9))</f>
        <v>C</v>
      </c>
    </row>
    <row r="2187" spans="2:12" x14ac:dyDescent="0.25">
      <c r="B2187" s="1">
        <v>2181</v>
      </c>
      <c r="C2187" t="s">
        <v>2181</v>
      </c>
      <c r="D2187" s="2">
        <v>1.9</v>
      </c>
      <c r="E2187" s="15">
        <v>6</v>
      </c>
      <c r="F2187" s="14">
        <f>inventory[[#This Row],[Unit Cost]]*inventory[[#This Row],['# Units]]</f>
        <v>11.399999999999999</v>
      </c>
      <c r="G2187" s="8">
        <f>_xlfn.RANK.EQ(inventory[[#This Row],[Total Cost]],inventory[Total Cost],0)</f>
        <v>3210</v>
      </c>
      <c r="H2187" s="8">
        <f>SUMIFS(inventory['# Units],inventory[Rank],"&lt;="&amp;inventory[[#This Row],['#]])</f>
        <v>57202</v>
      </c>
      <c r="I2187" s="9">
        <f>inventory[[#This Row],[c Units]]/MAX(inventory[c Units])</f>
        <v>0.69438442302556502</v>
      </c>
      <c r="J2187" s="10">
        <f>SUMIFS(inventory[Total Cost],inventory[Rank],"&lt;="&amp;inventory[[#This Row],['#]])</f>
        <v>2619188.4999999977</v>
      </c>
      <c r="K2187" s="9">
        <f>inventory[[#This Row],[c Cost]]/MAX(inventory[c Cost])</f>
        <v>0.98937897460723523</v>
      </c>
      <c r="L2187" s="11" t="str">
        <f>IF(inventory[[#This Row],[c Units %]]&lt;=$O$7,$N$7,IF(inventory[[#This Row],[c Units %]]&lt;=$O$8,$N$8,$N$9))</f>
        <v>C</v>
      </c>
    </row>
    <row r="2188" spans="2:12" x14ac:dyDescent="0.25">
      <c r="B2188" s="1">
        <v>2182</v>
      </c>
      <c r="C2188" t="s">
        <v>2182</v>
      </c>
      <c r="D2188" s="2">
        <v>2.4</v>
      </c>
      <c r="E2188" s="15">
        <v>15</v>
      </c>
      <c r="F2188" s="14">
        <f>inventory[[#This Row],[Unit Cost]]*inventory[[#This Row],['# Units]]</f>
        <v>36</v>
      </c>
      <c r="G2188" s="8">
        <f>_xlfn.RANK.EQ(inventory[[#This Row],[Total Cost]],inventory[Total Cost],0)</f>
        <v>2134</v>
      </c>
      <c r="H2188" s="8">
        <f>SUMIFS(inventory['# Units],inventory[Rank],"&lt;="&amp;inventory[[#This Row],['#]])</f>
        <v>57202</v>
      </c>
      <c r="I2188" s="9">
        <f>inventory[[#This Row],[c Units]]/MAX(inventory[c Units])</f>
        <v>0.69438442302556502</v>
      </c>
      <c r="J2188" s="10">
        <f>SUMIFS(inventory[Total Cost],inventory[Rank],"&lt;="&amp;inventory[[#This Row],['#]])</f>
        <v>2619188.4999999977</v>
      </c>
      <c r="K2188" s="9">
        <f>inventory[[#This Row],[c Cost]]/MAX(inventory[c Cost])</f>
        <v>0.98937897460723523</v>
      </c>
      <c r="L2188" s="11" t="str">
        <f>IF(inventory[[#This Row],[c Units %]]&lt;=$O$7,$N$7,IF(inventory[[#This Row],[c Units %]]&lt;=$O$8,$N$8,$N$9))</f>
        <v>C</v>
      </c>
    </row>
    <row r="2189" spans="2:12" x14ac:dyDescent="0.25">
      <c r="B2189" s="1">
        <v>2183</v>
      </c>
      <c r="C2189" t="s">
        <v>2183</v>
      </c>
      <c r="D2189" s="2">
        <v>2.2000000000000002</v>
      </c>
      <c r="E2189" s="15">
        <v>23</v>
      </c>
      <c r="F2189" s="14">
        <f>inventory[[#This Row],[Unit Cost]]*inventory[[#This Row],['# Units]]</f>
        <v>50.6</v>
      </c>
      <c r="G2189" s="8">
        <f>_xlfn.RANK.EQ(inventory[[#This Row],[Total Cost]],inventory[Total Cost],0)</f>
        <v>1835</v>
      </c>
      <c r="H2189" s="8">
        <f>SUMIFS(inventory['# Units],inventory[Rank],"&lt;="&amp;inventory[[#This Row],['#]])</f>
        <v>57224</v>
      </c>
      <c r="I2189" s="9">
        <f>inventory[[#This Row],[c Units]]/MAX(inventory[c Units])</f>
        <v>0.69465148461967996</v>
      </c>
      <c r="J2189" s="10">
        <f>SUMIFS(inventory[Total Cost],inventory[Rank],"&lt;="&amp;inventory[[#This Row],['#]])</f>
        <v>2619256.6999999979</v>
      </c>
      <c r="K2189" s="9">
        <f>inventory[[#This Row],[c Cost]]/MAX(inventory[c Cost])</f>
        <v>0.98940473664997031</v>
      </c>
      <c r="L2189" s="11" t="str">
        <f>IF(inventory[[#This Row],[c Units %]]&lt;=$O$7,$N$7,IF(inventory[[#This Row],[c Units %]]&lt;=$O$8,$N$8,$N$9))</f>
        <v>C</v>
      </c>
    </row>
    <row r="2190" spans="2:12" x14ac:dyDescent="0.25">
      <c r="B2190" s="1">
        <v>2184</v>
      </c>
      <c r="C2190" t="s">
        <v>2184</v>
      </c>
      <c r="D2190" s="2">
        <v>1.8</v>
      </c>
      <c r="E2190" s="15">
        <v>16</v>
      </c>
      <c r="F2190" s="14">
        <f>inventory[[#This Row],[Unit Cost]]*inventory[[#This Row],['# Units]]</f>
        <v>28.8</v>
      </c>
      <c r="G2190" s="8">
        <f>_xlfn.RANK.EQ(inventory[[#This Row],[Total Cost]],inventory[Total Cost],0)</f>
        <v>2332</v>
      </c>
      <c r="H2190" s="8">
        <f>SUMIFS(inventory['# Units],inventory[Rank],"&lt;="&amp;inventory[[#This Row],['#]])</f>
        <v>57224</v>
      </c>
      <c r="I2190" s="9">
        <f>inventory[[#This Row],[c Units]]/MAX(inventory[c Units])</f>
        <v>0.69465148461967996</v>
      </c>
      <c r="J2190" s="10">
        <f>SUMIFS(inventory[Total Cost],inventory[Rank],"&lt;="&amp;inventory[[#This Row],['#]])</f>
        <v>2619256.6999999979</v>
      </c>
      <c r="K2190" s="9">
        <f>inventory[[#This Row],[c Cost]]/MAX(inventory[c Cost])</f>
        <v>0.98940473664997031</v>
      </c>
      <c r="L2190" s="11" t="str">
        <f>IF(inventory[[#This Row],[c Units %]]&lt;=$O$7,$N$7,IF(inventory[[#This Row],[c Units %]]&lt;=$O$8,$N$8,$N$9))</f>
        <v>C</v>
      </c>
    </row>
    <row r="2191" spans="2:12" x14ac:dyDescent="0.25">
      <c r="B2191" s="1">
        <v>2185</v>
      </c>
      <c r="C2191" t="s">
        <v>2185</v>
      </c>
      <c r="D2191" s="2">
        <v>1.9</v>
      </c>
      <c r="E2191" s="15">
        <v>17</v>
      </c>
      <c r="F2191" s="14">
        <f>inventory[[#This Row],[Unit Cost]]*inventory[[#This Row],['# Units]]</f>
        <v>32.299999999999997</v>
      </c>
      <c r="G2191" s="8">
        <f>_xlfn.RANK.EQ(inventory[[#This Row],[Total Cost]],inventory[Total Cost],0)</f>
        <v>2231</v>
      </c>
      <c r="H2191" s="8">
        <f>SUMIFS(inventory['# Units],inventory[Rank],"&lt;="&amp;inventory[[#This Row],['#]])</f>
        <v>57254</v>
      </c>
      <c r="I2191" s="9">
        <f>inventory[[#This Row],[c Units]]/MAX(inventory[c Units])</f>
        <v>0.69501565952074584</v>
      </c>
      <c r="J2191" s="10">
        <f>SUMIFS(inventory[Total Cost],inventory[Rank],"&lt;="&amp;inventory[[#This Row],['#]])</f>
        <v>2619324.6999999979</v>
      </c>
      <c r="K2191" s="9">
        <f>inventory[[#This Row],[c Cost]]/MAX(inventory[c Cost])</f>
        <v>0.98943042314419305</v>
      </c>
      <c r="L2191" s="11" t="str">
        <f>IF(inventory[[#This Row],[c Units %]]&lt;=$O$7,$N$7,IF(inventory[[#This Row],[c Units %]]&lt;=$O$8,$N$8,$N$9))</f>
        <v>C</v>
      </c>
    </row>
    <row r="2192" spans="2:12" x14ac:dyDescent="0.25">
      <c r="B2192" s="1">
        <v>2186</v>
      </c>
      <c r="C2192" t="s">
        <v>2186</v>
      </c>
      <c r="D2192" s="2">
        <v>2.2000000000000002</v>
      </c>
      <c r="E2192" s="15">
        <v>19</v>
      </c>
      <c r="F2192" s="14">
        <f>inventory[[#This Row],[Unit Cost]]*inventory[[#This Row],['# Units]]</f>
        <v>41.800000000000004</v>
      </c>
      <c r="G2192" s="8">
        <f>_xlfn.RANK.EQ(inventory[[#This Row],[Total Cost]],inventory[Total Cost],0)</f>
        <v>2011</v>
      </c>
      <c r="H2192" s="8">
        <f>SUMIFS(inventory['# Units],inventory[Rank],"&lt;="&amp;inventory[[#This Row],['#]])</f>
        <v>57254</v>
      </c>
      <c r="I2192" s="9">
        <f>inventory[[#This Row],[c Units]]/MAX(inventory[c Units])</f>
        <v>0.69501565952074584</v>
      </c>
      <c r="J2192" s="10">
        <f>SUMIFS(inventory[Total Cost],inventory[Rank],"&lt;="&amp;inventory[[#This Row],['#]])</f>
        <v>2619324.6999999979</v>
      </c>
      <c r="K2192" s="9">
        <f>inventory[[#This Row],[c Cost]]/MAX(inventory[c Cost])</f>
        <v>0.98943042314419305</v>
      </c>
      <c r="L2192" s="11" t="str">
        <f>IF(inventory[[#This Row],[c Units %]]&lt;=$O$7,$N$7,IF(inventory[[#This Row],[c Units %]]&lt;=$O$8,$N$8,$N$9))</f>
        <v>C</v>
      </c>
    </row>
    <row r="2193" spans="2:12" x14ac:dyDescent="0.25">
      <c r="B2193" s="1">
        <v>2187</v>
      </c>
      <c r="C2193" t="s">
        <v>2187</v>
      </c>
      <c r="D2193" s="2">
        <v>2</v>
      </c>
      <c r="E2193" s="15">
        <v>11</v>
      </c>
      <c r="F2193" s="14">
        <f>inventory[[#This Row],[Unit Cost]]*inventory[[#This Row],['# Units]]</f>
        <v>22</v>
      </c>
      <c r="G2193" s="8">
        <f>_xlfn.RANK.EQ(inventory[[#This Row],[Total Cost]],inventory[Total Cost],0)</f>
        <v>2593</v>
      </c>
      <c r="H2193" s="8">
        <f>SUMIFS(inventory['# Units],inventory[Rank],"&lt;="&amp;inventory[[#This Row],['#]])</f>
        <v>57257</v>
      </c>
      <c r="I2193" s="9">
        <f>inventory[[#This Row],[c Units]]/MAX(inventory[c Units])</f>
        <v>0.69505207701085236</v>
      </c>
      <c r="J2193" s="10">
        <f>SUMIFS(inventory[Total Cost],inventory[Rank],"&lt;="&amp;inventory[[#This Row],['#]])</f>
        <v>2619358.5999999978</v>
      </c>
      <c r="K2193" s="9">
        <f>inventory[[#This Row],[c Cost]]/MAX(inventory[c Cost])</f>
        <v>0.98944322861704814</v>
      </c>
      <c r="L2193" s="11" t="str">
        <f>IF(inventory[[#This Row],[c Units %]]&lt;=$O$7,$N$7,IF(inventory[[#This Row],[c Units %]]&lt;=$O$8,$N$8,$N$9))</f>
        <v>C</v>
      </c>
    </row>
    <row r="2194" spans="2:12" x14ac:dyDescent="0.25">
      <c r="B2194" s="1">
        <v>2188</v>
      </c>
      <c r="C2194" t="s">
        <v>2188</v>
      </c>
      <c r="D2194" s="2">
        <v>2.2999999999999998</v>
      </c>
      <c r="E2194" s="15">
        <v>26</v>
      </c>
      <c r="F2194" s="14">
        <f>inventory[[#This Row],[Unit Cost]]*inventory[[#This Row],['# Units]]</f>
        <v>59.8</v>
      </c>
      <c r="G2194" s="8">
        <f>_xlfn.RANK.EQ(inventory[[#This Row],[Total Cost]],inventory[Total Cost],0)</f>
        <v>1685</v>
      </c>
      <c r="H2194" s="8">
        <f>SUMIFS(inventory['# Units],inventory[Rank],"&lt;="&amp;inventory[[#This Row],['#]])</f>
        <v>57270</v>
      </c>
      <c r="I2194" s="9">
        <f>inventory[[#This Row],[c Units]]/MAX(inventory[c Units])</f>
        <v>0.69520988613464763</v>
      </c>
      <c r="J2194" s="10">
        <f>SUMIFS(inventory[Total Cost],inventory[Rank],"&lt;="&amp;inventory[[#This Row],['#]])</f>
        <v>2619392.3999999976</v>
      </c>
      <c r="K2194" s="9">
        <f>inventory[[#This Row],[c Cost]]/MAX(inventory[c Cost])</f>
        <v>0.98945599631564696</v>
      </c>
      <c r="L2194" s="11" t="str">
        <f>IF(inventory[[#This Row],[c Units %]]&lt;=$O$7,$N$7,IF(inventory[[#This Row],[c Units %]]&lt;=$O$8,$N$8,$N$9))</f>
        <v>C</v>
      </c>
    </row>
    <row r="2195" spans="2:12" x14ac:dyDescent="0.25">
      <c r="B2195" s="1">
        <v>2189</v>
      </c>
      <c r="C2195" t="s">
        <v>2189</v>
      </c>
      <c r="D2195" s="2">
        <v>2.4</v>
      </c>
      <c r="E2195" s="15">
        <v>15</v>
      </c>
      <c r="F2195" s="14">
        <f>inventory[[#This Row],[Unit Cost]]*inventory[[#This Row],['# Units]]</f>
        <v>36</v>
      </c>
      <c r="G2195" s="8">
        <f>_xlfn.RANK.EQ(inventory[[#This Row],[Total Cost]],inventory[Total Cost],0)</f>
        <v>2134</v>
      </c>
      <c r="H2195" s="8">
        <f>SUMIFS(inventory['# Units],inventory[Rank],"&lt;="&amp;inventory[[#This Row],['#]])</f>
        <v>57455</v>
      </c>
      <c r="I2195" s="9">
        <f>inventory[[#This Row],[c Units]]/MAX(inventory[c Units])</f>
        <v>0.6974556313578868</v>
      </c>
      <c r="J2195" s="10">
        <f>SUMIFS(inventory[Total Cost],inventory[Rank],"&lt;="&amp;inventory[[#This Row],['#]])</f>
        <v>2619694.7999999984</v>
      </c>
      <c r="K2195" s="9">
        <f>inventory[[#This Row],[c Cost]]/MAX(inventory[c Cost])</f>
        <v>0.98957022566642561</v>
      </c>
      <c r="L2195" s="11" t="str">
        <f>IF(inventory[[#This Row],[c Units %]]&lt;=$O$7,$N$7,IF(inventory[[#This Row],[c Units %]]&lt;=$O$8,$N$8,$N$9))</f>
        <v>C</v>
      </c>
    </row>
    <row r="2196" spans="2:12" x14ac:dyDescent="0.25">
      <c r="B2196" s="1">
        <v>2190</v>
      </c>
      <c r="C2196" t="s">
        <v>2190</v>
      </c>
      <c r="D2196" s="2">
        <v>2.2999999999999998</v>
      </c>
      <c r="E2196" s="15">
        <v>5</v>
      </c>
      <c r="F2196" s="14">
        <f>inventory[[#This Row],[Unit Cost]]*inventory[[#This Row],['# Units]]</f>
        <v>11.5</v>
      </c>
      <c r="G2196" s="8">
        <f>_xlfn.RANK.EQ(inventory[[#This Row],[Total Cost]],inventory[Total Cost],0)</f>
        <v>3203</v>
      </c>
      <c r="H2196" s="8">
        <f>SUMIFS(inventory['# Units],inventory[Rank],"&lt;="&amp;inventory[[#This Row],['#]])</f>
        <v>57455</v>
      </c>
      <c r="I2196" s="9">
        <f>inventory[[#This Row],[c Units]]/MAX(inventory[c Units])</f>
        <v>0.6974556313578868</v>
      </c>
      <c r="J2196" s="10">
        <f>SUMIFS(inventory[Total Cost],inventory[Rank],"&lt;="&amp;inventory[[#This Row],['#]])</f>
        <v>2619694.7999999984</v>
      </c>
      <c r="K2196" s="9">
        <f>inventory[[#This Row],[c Cost]]/MAX(inventory[c Cost])</f>
        <v>0.98957022566642561</v>
      </c>
      <c r="L2196" s="11" t="str">
        <f>IF(inventory[[#This Row],[c Units %]]&lt;=$O$7,$N$7,IF(inventory[[#This Row],[c Units %]]&lt;=$O$8,$N$8,$N$9))</f>
        <v>C</v>
      </c>
    </row>
    <row r="2197" spans="2:12" x14ac:dyDescent="0.25">
      <c r="B2197" s="1">
        <v>2191</v>
      </c>
      <c r="C2197" t="s">
        <v>2191</v>
      </c>
      <c r="D2197" s="2">
        <v>2.4</v>
      </c>
      <c r="E2197" s="15">
        <v>41</v>
      </c>
      <c r="F2197" s="14">
        <f>inventory[[#This Row],[Unit Cost]]*inventory[[#This Row],['# Units]]</f>
        <v>98.399999999999991</v>
      </c>
      <c r="G2197" s="8">
        <f>_xlfn.RANK.EQ(inventory[[#This Row],[Total Cost]],inventory[Total Cost],0)</f>
        <v>1359</v>
      </c>
      <c r="H2197" s="8">
        <f>SUMIFS(inventory['# Units],inventory[Rank],"&lt;="&amp;inventory[[#This Row],['#]])</f>
        <v>57455</v>
      </c>
      <c r="I2197" s="9">
        <f>inventory[[#This Row],[c Units]]/MAX(inventory[c Units])</f>
        <v>0.6974556313578868</v>
      </c>
      <c r="J2197" s="10">
        <f>SUMIFS(inventory[Total Cost],inventory[Rank],"&lt;="&amp;inventory[[#This Row],['#]])</f>
        <v>2619694.7999999984</v>
      </c>
      <c r="K2197" s="9">
        <f>inventory[[#This Row],[c Cost]]/MAX(inventory[c Cost])</f>
        <v>0.98957022566642561</v>
      </c>
      <c r="L2197" s="11" t="str">
        <f>IF(inventory[[#This Row],[c Units %]]&lt;=$O$7,$N$7,IF(inventory[[#This Row],[c Units %]]&lt;=$O$8,$N$8,$N$9))</f>
        <v>C</v>
      </c>
    </row>
    <row r="2198" spans="2:12" x14ac:dyDescent="0.25">
      <c r="B2198" s="1">
        <v>2192</v>
      </c>
      <c r="C2198" t="s">
        <v>2192</v>
      </c>
      <c r="D2198" s="2">
        <v>2.5</v>
      </c>
      <c r="E2198" s="15">
        <v>44</v>
      </c>
      <c r="F2198" s="14">
        <f>inventory[[#This Row],[Unit Cost]]*inventory[[#This Row],['# Units]]</f>
        <v>110</v>
      </c>
      <c r="G2198" s="8">
        <f>_xlfn.RANK.EQ(inventory[[#This Row],[Total Cost]],inventory[Total Cost],0)</f>
        <v>1294</v>
      </c>
      <c r="H2198" s="8">
        <f>SUMIFS(inventory['# Units],inventory[Rank],"&lt;="&amp;inventory[[#This Row],['#]])</f>
        <v>57455</v>
      </c>
      <c r="I2198" s="9">
        <f>inventory[[#This Row],[c Units]]/MAX(inventory[c Units])</f>
        <v>0.6974556313578868</v>
      </c>
      <c r="J2198" s="10">
        <f>SUMIFS(inventory[Total Cost],inventory[Rank],"&lt;="&amp;inventory[[#This Row],['#]])</f>
        <v>2619694.7999999984</v>
      </c>
      <c r="K2198" s="9">
        <f>inventory[[#This Row],[c Cost]]/MAX(inventory[c Cost])</f>
        <v>0.98957022566642561</v>
      </c>
      <c r="L2198" s="11" t="str">
        <f>IF(inventory[[#This Row],[c Units %]]&lt;=$O$7,$N$7,IF(inventory[[#This Row],[c Units %]]&lt;=$O$8,$N$8,$N$9))</f>
        <v>C</v>
      </c>
    </row>
    <row r="2199" spans="2:12" x14ac:dyDescent="0.25">
      <c r="B2199" s="1">
        <v>2193</v>
      </c>
      <c r="C2199" t="s">
        <v>2193</v>
      </c>
      <c r="D2199" s="2">
        <v>1.9</v>
      </c>
      <c r="E2199" s="15">
        <v>50</v>
      </c>
      <c r="F2199" s="14">
        <f>inventory[[#This Row],[Unit Cost]]*inventory[[#This Row],['# Units]]</f>
        <v>95</v>
      </c>
      <c r="G2199" s="8">
        <f>_xlfn.RANK.EQ(inventory[[#This Row],[Total Cost]],inventory[Total Cost],0)</f>
        <v>1376</v>
      </c>
      <c r="H2199" s="8">
        <f>SUMIFS(inventory['# Units],inventory[Rank],"&lt;="&amp;inventory[[#This Row],['#]])</f>
        <v>57455</v>
      </c>
      <c r="I2199" s="9">
        <f>inventory[[#This Row],[c Units]]/MAX(inventory[c Units])</f>
        <v>0.6974556313578868</v>
      </c>
      <c r="J2199" s="10">
        <f>SUMIFS(inventory[Total Cost],inventory[Rank],"&lt;="&amp;inventory[[#This Row],['#]])</f>
        <v>2619694.7999999984</v>
      </c>
      <c r="K2199" s="9">
        <f>inventory[[#This Row],[c Cost]]/MAX(inventory[c Cost])</f>
        <v>0.98957022566642561</v>
      </c>
      <c r="L2199" s="11" t="str">
        <f>IF(inventory[[#This Row],[c Units %]]&lt;=$O$7,$N$7,IF(inventory[[#This Row],[c Units %]]&lt;=$O$8,$N$8,$N$9))</f>
        <v>C</v>
      </c>
    </row>
    <row r="2200" spans="2:12" x14ac:dyDescent="0.25">
      <c r="B2200" s="1">
        <v>2194</v>
      </c>
      <c r="C2200" t="s">
        <v>2194</v>
      </c>
      <c r="D2200" s="2">
        <v>2.5</v>
      </c>
      <c r="E2200" s="15">
        <v>23</v>
      </c>
      <c r="F2200" s="14">
        <f>inventory[[#This Row],[Unit Cost]]*inventory[[#This Row],['# Units]]</f>
        <v>57.5</v>
      </c>
      <c r="G2200" s="8">
        <f>_xlfn.RANK.EQ(inventory[[#This Row],[Total Cost]],inventory[Total Cost],0)</f>
        <v>1720</v>
      </c>
      <c r="H2200" s="8">
        <f>SUMIFS(inventory['# Units],inventory[Rank],"&lt;="&amp;inventory[[#This Row],['#]])</f>
        <v>57455</v>
      </c>
      <c r="I2200" s="9">
        <f>inventory[[#This Row],[c Units]]/MAX(inventory[c Units])</f>
        <v>0.6974556313578868</v>
      </c>
      <c r="J2200" s="10">
        <f>SUMIFS(inventory[Total Cost],inventory[Rank],"&lt;="&amp;inventory[[#This Row],['#]])</f>
        <v>2619694.7999999984</v>
      </c>
      <c r="K2200" s="9">
        <f>inventory[[#This Row],[c Cost]]/MAX(inventory[c Cost])</f>
        <v>0.98957022566642561</v>
      </c>
      <c r="L2200" s="11" t="str">
        <f>IF(inventory[[#This Row],[c Units %]]&lt;=$O$7,$N$7,IF(inventory[[#This Row],[c Units %]]&lt;=$O$8,$N$8,$N$9))</f>
        <v>C</v>
      </c>
    </row>
    <row r="2201" spans="2:12" x14ac:dyDescent="0.25">
      <c r="B2201" s="1">
        <v>2195</v>
      </c>
      <c r="C2201" t="s">
        <v>2195</v>
      </c>
      <c r="D2201" s="2">
        <v>2.2000000000000002</v>
      </c>
      <c r="E2201" s="15">
        <v>8</v>
      </c>
      <c r="F2201" s="14">
        <f>inventory[[#This Row],[Unit Cost]]*inventory[[#This Row],['# Units]]</f>
        <v>17.600000000000001</v>
      </c>
      <c r="G2201" s="8">
        <f>_xlfn.RANK.EQ(inventory[[#This Row],[Total Cost]],inventory[Total Cost],0)</f>
        <v>2818</v>
      </c>
      <c r="H2201" s="8">
        <f>SUMIFS(inventory['# Units],inventory[Rank],"&lt;="&amp;inventory[[#This Row],['#]])</f>
        <v>57455</v>
      </c>
      <c r="I2201" s="9">
        <f>inventory[[#This Row],[c Units]]/MAX(inventory[c Units])</f>
        <v>0.6974556313578868</v>
      </c>
      <c r="J2201" s="10">
        <f>SUMIFS(inventory[Total Cost],inventory[Rank],"&lt;="&amp;inventory[[#This Row],['#]])</f>
        <v>2619694.7999999984</v>
      </c>
      <c r="K2201" s="9">
        <f>inventory[[#This Row],[c Cost]]/MAX(inventory[c Cost])</f>
        <v>0.98957022566642561</v>
      </c>
      <c r="L2201" s="11" t="str">
        <f>IF(inventory[[#This Row],[c Units %]]&lt;=$O$7,$N$7,IF(inventory[[#This Row],[c Units %]]&lt;=$O$8,$N$8,$N$9))</f>
        <v>C</v>
      </c>
    </row>
    <row r="2202" spans="2:12" x14ac:dyDescent="0.25">
      <c r="B2202" s="1">
        <v>2196</v>
      </c>
      <c r="C2202" t="s">
        <v>2196</v>
      </c>
      <c r="D2202" s="2">
        <v>2.2000000000000002</v>
      </c>
      <c r="E2202" s="15">
        <v>7</v>
      </c>
      <c r="F2202" s="14">
        <f>inventory[[#This Row],[Unit Cost]]*inventory[[#This Row],['# Units]]</f>
        <v>15.400000000000002</v>
      </c>
      <c r="G2202" s="8">
        <f>_xlfn.RANK.EQ(inventory[[#This Row],[Total Cost]],inventory[Total Cost],0)</f>
        <v>2944</v>
      </c>
      <c r="H2202" s="8">
        <f>SUMIFS(inventory['# Units],inventory[Rank],"&lt;="&amp;inventory[[#This Row],['#]])</f>
        <v>57455</v>
      </c>
      <c r="I2202" s="9">
        <f>inventory[[#This Row],[c Units]]/MAX(inventory[c Units])</f>
        <v>0.6974556313578868</v>
      </c>
      <c r="J2202" s="10">
        <f>SUMIFS(inventory[Total Cost],inventory[Rank],"&lt;="&amp;inventory[[#This Row],['#]])</f>
        <v>2619694.7999999984</v>
      </c>
      <c r="K2202" s="9">
        <f>inventory[[#This Row],[c Cost]]/MAX(inventory[c Cost])</f>
        <v>0.98957022566642561</v>
      </c>
      <c r="L2202" s="11" t="str">
        <f>IF(inventory[[#This Row],[c Units %]]&lt;=$O$7,$N$7,IF(inventory[[#This Row],[c Units %]]&lt;=$O$8,$N$8,$N$9))</f>
        <v>C</v>
      </c>
    </row>
    <row r="2203" spans="2:12" x14ac:dyDescent="0.25">
      <c r="B2203" s="1">
        <v>2197</v>
      </c>
      <c r="C2203" t="s">
        <v>2197</v>
      </c>
      <c r="D2203" s="2">
        <v>2.6</v>
      </c>
      <c r="E2203" s="15">
        <v>6</v>
      </c>
      <c r="F2203" s="14">
        <f>inventory[[#This Row],[Unit Cost]]*inventory[[#This Row],['# Units]]</f>
        <v>15.600000000000001</v>
      </c>
      <c r="G2203" s="8">
        <f>_xlfn.RANK.EQ(inventory[[#This Row],[Total Cost]],inventory[Total Cost],0)</f>
        <v>2926</v>
      </c>
      <c r="H2203" s="8">
        <f>SUMIFS(inventory['# Units],inventory[Rank],"&lt;="&amp;inventory[[#This Row],['#]])</f>
        <v>57455</v>
      </c>
      <c r="I2203" s="9">
        <f>inventory[[#This Row],[c Units]]/MAX(inventory[c Units])</f>
        <v>0.6974556313578868</v>
      </c>
      <c r="J2203" s="10">
        <f>SUMIFS(inventory[Total Cost],inventory[Rank],"&lt;="&amp;inventory[[#This Row],['#]])</f>
        <v>2619694.7999999984</v>
      </c>
      <c r="K2203" s="9">
        <f>inventory[[#This Row],[c Cost]]/MAX(inventory[c Cost])</f>
        <v>0.98957022566642561</v>
      </c>
      <c r="L2203" s="11" t="str">
        <f>IF(inventory[[#This Row],[c Units %]]&lt;=$O$7,$N$7,IF(inventory[[#This Row],[c Units %]]&lt;=$O$8,$N$8,$N$9))</f>
        <v>C</v>
      </c>
    </row>
    <row r="2204" spans="2:12" x14ac:dyDescent="0.25">
      <c r="B2204" s="1">
        <v>2198</v>
      </c>
      <c r="C2204" t="s">
        <v>2198</v>
      </c>
      <c r="D2204" s="2">
        <v>2.4</v>
      </c>
      <c r="E2204" s="15">
        <v>67</v>
      </c>
      <c r="F2204" s="14">
        <f>inventory[[#This Row],[Unit Cost]]*inventory[[#This Row],['# Units]]</f>
        <v>160.79999999999998</v>
      </c>
      <c r="G2204" s="8">
        <f>_xlfn.RANK.EQ(inventory[[#This Row],[Total Cost]],inventory[Total Cost],0)</f>
        <v>1110</v>
      </c>
      <c r="H2204" s="8">
        <f>SUMIFS(inventory['# Units],inventory[Rank],"&lt;="&amp;inventory[[#This Row],['#]])</f>
        <v>57563</v>
      </c>
      <c r="I2204" s="9">
        <f>inventory[[#This Row],[c Units]]/MAX(inventory[c Units])</f>
        <v>0.6987666610017238</v>
      </c>
      <c r="J2204" s="10">
        <f>SUMIFS(inventory[Total Cost],inventory[Rank],"&lt;="&amp;inventory[[#This Row],['#]])</f>
        <v>2619963.5999999992</v>
      </c>
      <c r="K2204" s="9">
        <f>inventory[[#This Row],[c Cost]]/MAX(inventory[c Cost])</f>
        <v>0.98967176286711778</v>
      </c>
      <c r="L2204" s="11" t="str">
        <f>IF(inventory[[#This Row],[c Units %]]&lt;=$O$7,$N$7,IF(inventory[[#This Row],[c Units %]]&lt;=$O$8,$N$8,$N$9))</f>
        <v>C</v>
      </c>
    </row>
    <row r="2205" spans="2:12" x14ac:dyDescent="0.25">
      <c r="B2205" s="1">
        <v>2199</v>
      </c>
      <c r="C2205" t="s">
        <v>2199</v>
      </c>
      <c r="D2205" s="2">
        <v>2.2999999999999998</v>
      </c>
      <c r="E2205" s="15">
        <v>15</v>
      </c>
      <c r="F2205" s="14">
        <f>inventory[[#This Row],[Unit Cost]]*inventory[[#This Row],['# Units]]</f>
        <v>34.5</v>
      </c>
      <c r="G2205" s="8">
        <f>_xlfn.RANK.EQ(inventory[[#This Row],[Total Cost]],inventory[Total Cost],0)</f>
        <v>2173</v>
      </c>
      <c r="H2205" s="8">
        <f>SUMIFS(inventory['# Units],inventory[Rank],"&lt;="&amp;inventory[[#This Row],['#]])</f>
        <v>57563</v>
      </c>
      <c r="I2205" s="9">
        <f>inventory[[#This Row],[c Units]]/MAX(inventory[c Units])</f>
        <v>0.6987666610017238</v>
      </c>
      <c r="J2205" s="10">
        <f>SUMIFS(inventory[Total Cost],inventory[Rank],"&lt;="&amp;inventory[[#This Row],['#]])</f>
        <v>2619963.5999999992</v>
      </c>
      <c r="K2205" s="9">
        <f>inventory[[#This Row],[c Cost]]/MAX(inventory[c Cost])</f>
        <v>0.98967176286711778</v>
      </c>
      <c r="L2205" s="11" t="str">
        <f>IF(inventory[[#This Row],[c Units %]]&lt;=$O$7,$N$7,IF(inventory[[#This Row],[c Units %]]&lt;=$O$8,$N$8,$N$9))</f>
        <v>C</v>
      </c>
    </row>
    <row r="2206" spans="2:12" x14ac:dyDescent="0.25">
      <c r="B2206" s="1">
        <v>2200</v>
      </c>
      <c r="C2206" t="s">
        <v>2200</v>
      </c>
      <c r="D2206" s="2">
        <v>2.2000000000000002</v>
      </c>
      <c r="E2206" s="15">
        <v>8</v>
      </c>
      <c r="F2206" s="14">
        <f>inventory[[#This Row],[Unit Cost]]*inventory[[#This Row],['# Units]]</f>
        <v>17.600000000000001</v>
      </c>
      <c r="G2206" s="8">
        <f>_xlfn.RANK.EQ(inventory[[#This Row],[Total Cost]],inventory[Total Cost],0)</f>
        <v>2818</v>
      </c>
      <c r="H2206" s="8">
        <f>SUMIFS(inventory['# Units],inventory[Rank],"&lt;="&amp;inventory[[#This Row],['#]])</f>
        <v>57563</v>
      </c>
      <c r="I2206" s="9">
        <f>inventory[[#This Row],[c Units]]/MAX(inventory[c Units])</f>
        <v>0.6987666610017238</v>
      </c>
      <c r="J2206" s="10">
        <f>SUMIFS(inventory[Total Cost],inventory[Rank],"&lt;="&amp;inventory[[#This Row],['#]])</f>
        <v>2619963.5999999992</v>
      </c>
      <c r="K2206" s="9">
        <f>inventory[[#This Row],[c Cost]]/MAX(inventory[c Cost])</f>
        <v>0.98967176286711778</v>
      </c>
      <c r="L2206" s="11" t="str">
        <f>IF(inventory[[#This Row],[c Units %]]&lt;=$O$7,$N$7,IF(inventory[[#This Row],[c Units %]]&lt;=$O$8,$N$8,$N$9))</f>
        <v>C</v>
      </c>
    </row>
    <row r="2207" spans="2:12" x14ac:dyDescent="0.25">
      <c r="B2207" s="1">
        <v>2201</v>
      </c>
      <c r="C2207" t="s">
        <v>2201</v>
      </c>
      <c r="D2207" s="2">
        <v>1.3</v>
      </c>
      <c r="E2207" s="15">
        <v>45</v>
      </c>
      <c r="F2207" s="14">
        <f>inventory[[#This Row],[Unit Cost]]*inventory[[#This Row],['# Units]]</f>
        <v>58.5</v>
      </c>
      <c r="G2207" s="8">
        <f>_xlfn.RANK.EQ(inventory[[#This Row],[Total Cost]],inventory[Total Cost],0)</f>
        <v>1705</v>
      </c>
      <c r="H2207" s="8">
        <f>SUMIFS(inventory['# Units],inventory[Rank],"&lt;="&amp;inventory[[#This Row],['#]])</f>
        <v>57563</v>
      </c>
      <c r="I2207" s="9">
        <f>inventory[[#This Row],[c Units]]/MAX(inventory[c Units])</f>
        <v>0.6987666610017238</v>
      </c>
      <c r="J2207" s="10">
        <f>SUMIFS(inventory[Total Cost],inventory[Rank],"&lt;="&amp;inventory[[#This Row],['#]])</f>
        <v>2619963.5999999992</v>
      </c>
      <c r="K2207" s="9">
        <f>inventory[[#This Row],[c Cost]]/MAX(inventory[c Cost])</f>
        <v>0.98967176286711778</v>
      </c>
      <c r="L2207" s="11" t="str">
        <f>IF(inventory[[#This Row],[c Units %]]&lt;=$O$7,$N$7,IF(inventory[[#This Row],[c Units %]]&lt;=$O$8,$N$8,$N$9))</f>
        <v>C</v>
      </c>
    </row>
    <row r="2208" spans="2:12" x14ac:dyDescent="0.25">
      <c r="B2208" s="1">
        <v>2202</v>
      </c>
      <c r="C2208" t="s">
        <v>2202</v>
      </c>
      <c r="D2208" s="2">
        <v>2.5</v>
      </c>
      <c r="E2208" s="15">
        <v>29</v>
      </c>
      <c r="F2208" s="14">
        <f>inventory[[#This Row],[Unit Cost]]*inventory[[#This Row],['# Units]]</f>
        <v>72.5</v>
      </c>
      <c r="G2208" s="8">
        <f>_xlfn.RANK.EQ(inventory[[#This Row],[Total Cost]],inventory[Total Cost],0)</f>
        <v>1551</v>
      </c>
      <c r="H2208" s="8">
        <f>SUMIFS(inventory['# Units],inventory[Rank],"&lt;="&amp;inventory[[#This Row],['#]])</f>
        <v>57563</v>
      </c>
      <c r="I2208" s="9">
        <f>inventory[[#This Row],[c Units]]/MAX(inventory[c Units])</f>
        <v>0.6987666610017238</v>
      </c>
      <c r="J2208" s="10">
        <f>SUMIFS(inventory[Total Cost],inventory[Rank],"&lt;="&amp;inventory[[#This Row],['#]])</f>
        <v>2619963.5999999992</v>
      </c>
      <c r="K2208" s="9">
        <f>inventory[[#This Row],[c Cost]]/MAX(inventory[c Cost])</f>
        <v>0.98967176286711778</v>
      </c>
      <c r="L2208" s="11" t="str">
        <f>IF(inventory[[#This Row],[c Units %]]&lt;=$O$7,$N$7,IF(inventory[[#This Row],[c Units %]]&lt;=$O$8,$N$8,$N$9))</f>
        <v>C</v>
      </c>
    </row>
    <row r="2209" spans="2:12" x14ac:dyDescent="0.25">
      <c r="B2209" s="1">
        <v>2203</v>
      </c>
      <c r="C2209" t="s">
        <v>2203</v>
      </c>
      <c r="D2209" s="2">
        <v>1.5</v>
      </c>
      <c r="E2209" s="15">
        <v>16</v>
      </c>
      <c r="F2209" s="14">
        <f>inventory[[#This Row],[Unit Cost]]*inventory[[#This Row],['# Units]]</f>
        <v>24</v>
      </c>
      <c r="G2209" s="8">
        <f>_xlfn.RANK.EQ(inventory[[#This Row],[Total Cost]],inventory[Total Cost],0)</f>
        <v>2494</v>
      </c>
      <c r="H2209" s="8">
        <f>SUMIFS(inventory['# Units],inventory[Rank],"&lt;="&amp;inventory[[#This Row],['#]])</f>
        <v>57563</v>
      </c>
      <c r="I2209" s="9">
        <f>inventory[[#This Row],[c Units]]/MAX(inventory[c Units])</f>
        <v>0.6987666610017238</v>
      </c>
      <c r="J2209" s="10">
        <f>SUMIFS(inventory[Total Cost],inventory[Rank],"&lt;="&amp;inventory[[#This Row],['#]])</f>
        <v>2619963.5999999992</v>
      </c>
      <c r="K2209" s="9">
        <f>inventory[[#This Row],[c Cost]]/MAX(inventory[c Cost])</f>
        <v>0.98967176286711778</v>
      </c>
      <c r="L2209" s="11" t="str">
        <f>IF(inventory[[#This Row],[c Units %]]&lt;=$O$7,$N$7,IF(inventory[[#This Row],[c Units %]]&lt;=$O$8,$N$8,$N$9))</f>
        <v>C</v>
      </c>
    </row>
    <row r="2210" spans="2:12" x14ac:dyDescent="0.25">
      <c r="B2210" s="1">
        <v>2204</v>
      </c>
      <c r="C2210" t="s">
        <v>2204</v>
      </c>
      <c r="D2210" s="2">
        <v>2.6</v>
      </c>
      <c r="E2210" s="15">
        <v>22</v>
      </c>
      <c r="F2210" s="14">
        <f>inventory[[#This Row],[Unit Cost]]*inventory[[#This Row],['# Units]]</f>
        <v>57.2</v>
      </c>
      <c r="G2210" s="8">
        <f>_xlfn.RANK.EQ(inventory[[#This Row],[Total Cost]],inventory[Total Cost],0)</f>
        <v>1726</v>
      </c>
      <c r="H2210" s="8">
        <f>SUMIFS(inventory['# Units],inventory[Rank],"&lt;="&amp;inventory[[#This Row],['#]])</f>
        <v>57563</v>
      </c>
      <c r="I2210" s="9">
        <f>inventory[[#This Row],[c Units]]/MAX(inventory[c Units])</f>
        <v>0.6987666610017238</v>
      </c>
      <c r="J2210" s="10">
        <f>SUMIFS(inventory[Total Cost],inventory[Rank],"&lt;="&amp;inventory[[#This Row],['#]])</f>
        <v>2619963.5999999992</v>
      </c>
      <c r="K2210" s="9">
        <f>inventory[[#This Row],[c Cost]]/MAX(inventory[c Cost])</f>
        <v>0.98967176286711778</v>
      </c>
      <c r="L2210" s="11" t="str">
        <f>IF(inventory[[#This Row],[c Units %]]&lt;=$O$7,$N$7,IF(inventory[[#This Row],[c Units %]]&lt;=$O$8,$N$8,$N$9))</f>
        <v>C</v>
      </c>
    </row>
    <row r="2211" spans="2:12" x14ac:dyDescent="0.25">
      <c r="B2211" s="1">
        <v>2205</v>
      </c>
      <c r="C2211" t="s">
        <v>2205</v>
      </c>
      <c r="D2211" s="2">
        <v>2.5</v>
      </c>
      <c r="E2211" s="15">
        <v>29</v>
      </c>
      <c r="F2211" s="14">
        <f>inventory[[#This Row],[Unit Cost]]*inventory[[#This Row],['# Units]]</f>
        <v>72.5</v>
      </c>
      <c r="G2211" s="8">
        <f>_xlfn.RANK.EQ(inventory[[#This Row],[Total Cost]],inventory[Total Cost],0)</f>
        <v>1551</v>
      </c>
      <c r="H2211" s="8">
        <f>SUMIFS(inventory['# Units],inventory[Rank],"&lt;="&amp;inventory[[#This Row],['#]])</f>
        <v>57563</v>
      </c>
      <c r="I2211" s="9">
        <f>inventory[[#This Row],[c Units]]/MAX(inventory[c Units])</f>
        <v>0.6987666610017238</v>
      </c>
      <c r="J2211" s="10">
        <f>SUMIFS(inventory[Total Cost],inventory[Rank],"&lt;="&amp;inventory[[#This Row],['#]])</f>
        <v>2619963.5999999992</v>
      </c>
      <c r="K2211" s="9">
        <f>inventory[[#This Row],[c Cost]]/MAX(inventory[c Cost])</f>
        <v>0.98967176286711778</v>
      </c>
      <c r="L2211" s="11" t="str">
        <f>IF(inventory[[#This Row],[c Units %]]&lt;=$O$7,$N$7,IF(inventory[[#This Row],[c Units %]]&lt;=$O$8,$N$8,$N$9))</f>
        <v>C</v>
      </c>
    </row>
    <row r="2212" spans="2:12" x14ac:dyDescent="0.25">
      <c r="B2212" s="1">
        <v>2206</v>
      </c>
      <c r="C2212" t="s">
        <v>2206</v>
      </c>
      <c r="D2212" s="2">
        <v>2.2000000000000002</v>
      </c>
      <c r="E2212" s="15">
        <v>10</v>
      </c>
      <c r="F2212" s="14">
        <f>inventory[[#This Row],[Unit Cost]]*inventory[[#This Row],['# Units]]</f>
        <v>22</v>
      </c>
      <c r="G2212" s="8">
        <f>_xlfn.RANK.EQ(inventory[[#This Row],[Total Cost]],inventory[Total Cost],0)</f>
        <v>2593</v>
      </c>
      <c r="H2212" s="8">
        <f>SUMIFS(inventory['# Units],inventory[Rank],"&lt;="&amp;inventory[[#This Row],['#]])</f>
        <v>57600</v>
      </c>
      <c r="I2212" s="9">
        <f>inventory[[#This Row],[c Units]]/MAX(inventory[c Units])</f>
        <v>0.69921581004637157</v>
      </c>
      <c r="J2212" s="10">
        <f>SUMIFS(inventory[Total Cost],inventory[Rank],"&lt;="&amp;inventory[[#This Row],['#]])</f>
        <v>2619996.899999999</v>
      </c>
      <c r="K2212" s="9">
        <f>inventory[[#This Row],[c Cost]]/MAX(inventory[c Cost])</f>
        <v>0.98968434169443564</v>
      </c>
      <c r="L2212" s="11" t="str">
        <f>IF(inventory[[#This Row],[c Units %]]&lt;=$O$7,$N$7,IF(inventory[[#This Row],[c Units %]]&lt;=$O$8,$N$8,$N$9))</f>
        <v>C</v>
      </c>
    </row>
    <row r="2213" spans="2:12" x14ac:dyDescent="0.25">
      <c r="B2213" s="1">
        <v>2207</v>
      </c>
      <c r="C2213" t="s">
        <v>2207</v>
      </c>
      <c r="D2213" s="2">
        <v>2.4</v>
      </c>
      <c r="E2213" s="15">
        <v>23</v>
      </c>
      <c r="F2213" s="14">
        <f>inventory[[#This Row],[Unit Cost]]*inventory[[#This Row],['# Units]]</f>
        <v>55.199999999999996</v>
      </c>
      <c r="G2213" s="8">
        <f>_xlfn.RANK.EQ(inventory[[#This Row],[Total Cost]],inventory[Total Cost],0)</f>
        <v>1757</v>
      </c>
      <c r="H2213" s="8">
        <f>SUMIFS(inventory['# Units],inventory[Rank],"&lt;="&amp;inventory[[#This Row],['#]])</f>
        <v>57763</v>
      </c>
      <c r="I2213" s="9">
        <f>inventory[[#This Row],[c Units]]/MAX(inventory[c Units])</f>
        <v>0.70119449367549591</v>
      </c>
      <c r="J2213" s="10">
        <f>SUMIFS(inventory[Total Cost],inventory[Rank],"&lt;="&amp;inventory[[#This Row],['#]])</f>
        <v>2620260.899999999</v>
      </c>
      <c r="K2213" s="9">
        <f>inventory[[#This Row],[c Cost]]/MAX(inventory[c Cost])</f>
        <v>0.98978406573082944</v>
      </c>
      <c r="L2213" s="11" t="str">
        <f>IF(inventory[[#This Row],[c Units %]]&lt;=$O$7,$N$7,IF(inventory[[#This Row],[c Units %]]&lt;=$O$8,$N$8,$N$9))</f>
        <v>C</v>
      </c>
    </row>
    <row r="2214" spans="2:12" x14ac:dyDescent="0.25">
      <c r="B2214" s="1">
        <v>2208</v>
      </c>
      <c r="C2214" t="s">
        <v>2208</v>
      </c>
      <c r="D2214" s="2">
        <v>2.1</v>
      </c>
      <c r="E2214" s="15">
        <v>13</v>
      </c>
      <c r="F2214" s="14">
        <f>inventory[[#This Row],[Unit Cost]]*inventory[[#This Row],['# Units]]</f>
        <v>27.3</v>
      </c>
      <c r="G2214" s="8">
        <f>_xlfn.RANK.EQ(inventory[[#This Row],[Total Cost]],inventory[Total Cost],0)</f>
        <v>2382</v>
      </c>
      <c r="H2214" s="8">
        <f>SUMIFS(inventory['# Units],inventory[Rank],"&lt;="&amp;inventory[[#This Row],['#]])</f>
        <v>57763</v>
      </c>
      <c r="I2214" s="9">
        <f>inventory[[#This Row],[c Units]]/MAX(inventory[c Units])</f>
        <v>0.70119449367549591</v>
      </c>
      <c r="J2214" s="10">
        <f>SUMIFS(inventory[Total Cost],inventory[Rank],"&lt;="&amp;inventory[[#This Row],['#]])</f>
        <v>2620260.899999999</v>
      </c>
      <c r="K2214" s="9">
        <f>inventory[[#This Row],[c Cost]]/MAX(inventory[c Cost])</f>
        <v>0.98978406573082944</v>
      </c>
      <c r="L2214" s="11" t="str">
        <f>IF(inventory[[#This Row],[c Units %]]&lt;=$O$7,$N$7,IF(inventory[[#This Row],[c Units %]]&lt;=$O$8,$N$8,$N$9))</f>
        <v>C</v>
      </c>
    </row>
    <row r="2215" spans="2:12" x14ac:dyDescent="0.25">
      <c r="B2215" s="1">
        <v>2209</v>
      </c>
      <c r="C2215" t="s">
        <v>2209</v>
      </c>
      <c r="D2215" s="2">
        <v>2.5</v>
      </c>
      <c r="E2215" s="15">
        <v>13</v>
      </c>
      <c r="F2215" s="14">
        <f>inventory[[#This Row],[Unit Cost]]*inventory[[#This Row],['# Units]]</f>
        <v>32.5</v>
      </c>
      <c r="G2215" s="8">
        <f>_xlfn.RANK.EQ(inventory[[#This Row],[Total Cost]],inventory[Total Cost],0)</f>
        <v>2219</v>
      </c>
      <c r="H2215" s="8">
        <f>SUMIFS(inventory['# Units],inventory[Rank],"&lt;="&amp;inventory[[#This Row],['#]])</f>
        <v>57763</v>
      </c>
      <c r="I2215" s="9">
        <f>inventory[[#This Row],[c Units]]/MAX(inventory[c Units])</f>
        <v>0.70119449367549591</v>
      </c>
      <c r="J2215" s="10">
        <f>SUMIFS(inventory[Total Cost],inventory[Rank],"&lt;="&amp;inventory[[#This Row],['#]])</f>
        <v>2620260.899999999</v>
      </c>
      <c r="K2215" s="9">
        <f>inventory[[#This Row],[c Cost]]/MAX(inventory[c Cost])</f>
        <v>0.98978406573082944</v>
      </c>
      <c r="L2215" s="11" t="str">
        <f>IF(inventory[[#This Row],[c Units %]]&lt;=$O$7,$N$7,IF(inventory[[#This Row],[c Units %]]&lt;=$O$8,$N$8,$N$9))</f>
        <v>C</v>
      </c>
    </row>
    <row r="2216" spans="2:12" x14ac:dyDescent="0.25">
      <c r="B2216" s="1">
        <v>2210</v>
      </c>
      <c r="C2216" t="s">
        <v>2210</v>
      </c>
      <c r="D2216" s="2">
        <v>1.8</v>
      </c>
      <c r="E2216" s="15">
        <v>6</v>
      </c>
      <c r="F2216" s="14">
        <f>inventory[[#This Row],[Unit Cost]]*inventory[[#This Row],['# Units]]</f>
        <v>10.8</v>
      </c>
      <c r="G2216" s="8">
        <f>_xlfn.RANK.EQ(inventory[[#This Row],[Total Cost]],inventory[Total Cost],0)</f>
        <v>3250</v>
      </c>
      <c r="H2216" s="8">
        <f>SUMIFS(inventory['# Units],inventory[Rank],"&lt;="&amp;inventory[[#This Row],['#]])</f>
        <v>57763</v>
      </c>
      <c r="I2216" s="9">
        <f>inventory[[#This Row],[c Units]]/MAX(inventory[c Units])</f>
        <v>0.70119449367549591</v>
      </c>
      <c r="J2216" s="10">
        <f>SUMIFS(inventory[Total Cost],inventory[Rank],"&lt;="&amp;inventory[[#This Row],['#]])</f>
        <v>2620260.899999999</v>
      </c>
      <c r="K2216" s="9">
        <f>inventory[[#This Row],[c Cost]]/MAX(inventory[c Cost])</f>
        <v>0.98978406573082944</v>
      </c>
      <c r="L2216" s="11" t="str">
        <f>IF(inventory[[#This Row],[c Units %]]&lt;=$O$7,$N$7,IF(inventory[[#This Row],[c Units %]]&lt;=$O$8,$N$8,$N$9))</f>
        <v>C</v>
      </c>
    </row>
    <row r="2217" spans="2:12" x14ac:dyDescent="0.25">
      <c r="B2217" s="1">
        <v>2211</v>
      </c>
      <c r="C2217" t="s">
        <v>2211</v>
      </c>
      <c r="D2217" s="2">
        <v>2.2000000000000002</v>
      </c>
      <c r="E2217" s="15">
        <v>2</v>
      </c>
      <c r="F2217" s="14">
        <f>inventory[[#This Row],[Unit Cost]]*inventory[[#This Row],['# Units]]</f>
        <v>4.4000000000000004</v>
      </c>
      <c r="G2217" s="8">
        <f>_xlfn.RANK.EQ(inventory[[#This Row],[Total Cost]],inventory[Total Cost],0)</f>
        <v>3847</v>
      </c>
      <c r="H2217" s="8">
        <f>SUMIFS(inventory['# Units],inventory[Rank],"&lt;="&amp;inventory[[#This Row],['#]])</f>
        <v>57763</v>
      </c>
      <c r="I2217" s="9">
        <f>inventory[[#This Row],[c Units]]/MAX(inventory[c Units])</f>
        <v>0.70119449367549591</v>
      </c>
      <c r="J2217" s="10">
        <f>SUMIFS(inventory[Total Cost],inventory[Rank],"&lt;="&amp;inventory[[#This Row],['#]])</f>
        <v>2620260.899999999</v>
      </c>
      <c r="K2217" s="9">
        <f>inventory[[#This Row],[c Cost]]/MAX(inventory[c Cost])</f>
        <v>0.98978406573082944</v>
      </c>
      <c r="L2217" s="11" t="str">
        <f>IF(inventory[[#This Row],[c Units %]]&lt;=$O$7,$N$7,IF(inventory[[#This Row],[c Units %]]&lt;=$O$8,$N$8,$N$9))</f>
        <v>C</v>
      </c>
    </row>
    <row r="2218" spans="2:12" x14ac:dyDescent="0.25">
      <c r="B2218" s="1">
        <v>2212</v>
      </c>
      <c r="C2218" t="s">
        <v>2212</v>
      </c>
      <c r="D2218" s="2">
        <v>2.6</v>
      </c>
      <c r="E2218" s="15">
        <v>14</v>
      </c>
      <c r="F2218" s="14">
        <f>inventory[[#This Row],[Unit Cost]]*inventory[[#This Row],['# Units]]</f>
        <v>36.4</v>
      </c>
      <c r="G2218" s="8">
        <f>_xlfn.RANK.EQ(inventory[[#This Row],[Total Cost]],inventory[Total Cost],0)</f>
        <v>2125</v>
      </c>
      <c r="H2218" s="8">
        <f>SUMIFS(inventory['# Units],inventory[Rank],"&lt;="&amp;inventory[[#This Row],['#]])</f>
        <v>57763</v>
      </c>
      <c r="I2218" s="9">
        <f>inventory[[#This Row],[c Units]]/MAX(inventory[c Units])</f>
        <v>0.70119449367549591</v>
      </c>
      <c r="J2218" s="10">
        <f>SUMIFS(inventory[Total Cost],inventory[Rank],"&lt;="&amp;inventory[[#This Row],['#]])</f>
        <v>2620260.899999999</v>
      </c>
      <c r="K2218" s="9">
        <f>inventory[[#This Row],[c Cost]]/MAX(inventory[c Cost])</f>
        <v>0.98978406573082944</v>
      </c>
      <c r="L2218" s="11" t="str">
        <f>IF(inventory[[#This Row],[c Units %]]&lt;=$O$7,$N$7,IF(inventory[[#This Row],[c Units %]]&lt;=$O$8,$N$8,$N$9))</f>
        <v>C</v>
      </c>
    </row>
    <row r="2219" spans="2:12" x14ac:dyDescent="0.25">
      <c r="B2219" s="1">
        <v>2213</v>
      </c>
      <c r="C2219" t="s">
        <v>2213</v>
      </c>
      <c r="D2219" s="2">
        <v>2.5</v>
      </c>
      <c r="E2219" s="15">
        <v>3</v>
      </c>
      <c r="F2219" s="14">
        <f>inventory[[#This Row],[Unit Cost]]*inventory[[#This Row],['# Units]]</f>
        <v>7.5</v>
      </c>
      <c r="G2219" s="8">
        <f>_xlfn.RANK.EQ(inventory[[#This Row],[Total Cost]],inventory[Total Cost],0)</f>
        <v>3523</v>
      </c>
      <c r="H2219" s="8">
        <f>SUMIFS(inventory['# Units],inventory[Rank],"&lt;="&amp;inventory[[#This Row],['#]])</f>
        <v>57763</v>
      </c>
      <c r="I2219" s="9">
        <f>inventory[[#This Row],[c Units]]/MAX(inventory[c Units])</f>
        <v>0.70119449367549591</v>
      </c>
      <c r="J2219" s="10">
        <f>SUMIFS(inventory[Total Cost],inventory[Rank],"&lt;="&amp;inventory[[#This Row],['#]])</f>
        <v>2620260.899999999</v>
      </c>
      <c r="K2219" s="9">
        <f>inventory[[#This Row],[c Cost]]/MAX(inventory[c Cost])</f>
        <v>0.98978406573082944</v>
      </c>
      <c r="L2219" s="11" t="str">
        <f>IF(inventory[[#This Row],[c Units %]]&lt;=$O$7,$N$7,IF(inventory[[#This Row],[c Units %]]&lt;=$O$8,$N$8,$N$9))</f>
        <v>C</v>
      </c>
    </row>
    <row r="2220" spans="2:12" x14ac:dyDescent="0.25">
      <c r="B2220" s="1">
        <v>2214</v>
      </c>
      <c r="C2220" t="s">
        <v>2214</v>
      </c>
      <c r="D2220" s="2">
        <v>2.1</v>
      </c>
      <c r="E2220" s="15">
        <v>18</v>
      </c>
      <c r="F2220" s="14">
        <f>inventory[[#This Row],[Unit Cost]]*inventory[[#This Row],['# Units]]</f>
        <v>37.800000000000004</v>
      </c>
      <c r="G2220" s="8">
        <f>_xlfn.RANK.EQ(inventory[[#This Row],[Total Cost]],inventory[Total Cost],0)</f>
        <v>2091</v>
      </c>
      <c r="H2220" s="8">
        <f>SUMIFS(inventory['# Units],inventory[Rank],"&lt;="&amp;inventory[[#This Row],['#]])</f>
        <v>57763</v>
      </c>
      <c r="I2220" s="9">
        <f>inventory[[#This Row],[c Units]]/MAX(inventory[c Units])</f>
        <v>0.70119449367549591</v>
      </c>
      <c r="J2220" s="10">
        <f>SUMIFS(inventory[Total Cost],inventory[Rank],"&lt;="&amp;inventory[[#This Row],['#]])</f>
        <v>2620260.899999999</v>
      </c>
      <c r="K2220" s="9">
        <f>inventory[[#This Row],[c Cost]]/MAX(inventory[c Cost])</f>
        <v>0.98978406573082944</v>
      </c>
      <c r="L2220" s="11" t="str">
        <f>IF(inventory[[#This Row],[c Units %]]&lt;=$O$7,$N$7,IF(inventory[[#This Row],[c Units %]]&lt;=$O$8,$N$8,$N$9))</f>
        <v>C</v>
      </c>
    </row>
    <row r="2221" spans="2:12" x14ac:dyDescent="0.25">
      <c r="B2221" s="1">
        <v>2215</v>
      </c>
      <c r="C2221" t="s">
        <v>2215</v>
      </c>
      <c r="D2221" s="2">
        <v>1.6</v>
      </c>
      <c r="E2221" s="15">
        <v>28</v>
      </c>
      <c r="F2221" s="14">
        <f>inventory[[#This Row],[Unit Cost]]*inventory[[#This Row],['# Units]]</f>
        <v>44.800000000000004</v>
      </c>
      <c r="G2221" s="8">
        <f>_xlfn.RANK.EQ(inventory[[#This Row],[Total Cost]],inventory[Total Cost],0)</f>
        <v>1943</v>
      </c>
      <c r="H2221" s="8">
        <f>SUMIFS(inventory['# Units],inventory[Rank],"&lt;="&amp;inventory[[#This Row],['#]])</f>
        <v>57911</v>
      </c>
      <c r="I2221" s="9">
        <f>inventory[[#This Row],[c Units]]/MAX(inventory[c Units])</f>
        <v>0.7029910898540872</v>
      </c>
      <c r="J2221" s="10">
        <f>SUMIFS(inventory[Total Cost],inventory[Rank],"&lt;="&amp;inventory[[#This Row],['#]])</f>
        <v>2620392.4999999986</v>
      </c>
      <c r="K2221" s="9">
        <f>inventory[[#This Row],[c Cost]]/MAX(inventory[c Cost])</f>
        <v>0.98983377665200134</v>
      </c>
      <c r="L2221" s="11" t="str">
        <f>IF(inventory[[#This Row],[c Units %]]&lt;=$O$7,$N$7,IF(inventory[[#This Row],[c Units %]]&lt;=$O$8,$N$8,$N$9))</f>
        <v>C</v>
      </c>
    </row>
    <row r="2222" spans="2:12" x14ac:dyDescent="0.25">
      <c r="B2222" s="1">
        <v>2216</v>
      </c>
      <c r="C2222" t="s">
        <v>2216</v>
      </c>
      <c r="D2222" s="2">
        <v>1.8</v>
      </c>
      <c r="E2222" s="15">
        <v>2</v>
      </c>
      <c r="F2222" s="14">
        <f>inventory[[#This Row],[Unit Cost]]*inventory[[#This Row],['# Units]]</f>
        <v>3.6</v>
      </c>
      <c r="G2222" s="8">
        <f>_xlfn.RANK.EQ(inventory[[#This Row],[Total Cost]],inventory[Total Cost],0)</f>
        <v>3955</v>
      </c>
      <c r="H2222" s="8">
        <f>SUMIFS(inventory['# Units],inventory[Rank],"&lt;="&amp;inventory[[#This Row],['#]])</f>
        <v>57911</v>
      </c>
      <c r="I2222" s="9">
        <f>inventory[[#This Row],[c Units]]/MAX(inventory[c Units])</f>
        <v>0.7029910898540872</v>
      </c>
      <c r="J2222" s="10">
        <f>SUMIFS(inventory[Total Cost],inventory[Rank],"&lt;="&amp;inventory[[#This Row],['#]])</f>
        <v>2620392.4999999986</v>
      </c>
      <c r="K2222" s="9">
        <f>inventory[[#This Row],[c Cost]]/MAX(inventory[c Cost])</f>
        <v>0.98983377665200134</v>
      </c>
      <c r="L2222" s="11" t="str">
        <f>IF(inventory[[#This Row],[c Units %]]&lt;=$O$7,$N$7,IF(inventory[[#This Row],[c Units %]]&lt;=$O$8,$N$8,$N$9))</f>
        <v>C</v>
      </c>
    </row>
    <row r="2223" spans="2:12" x14ac:dyDescent="0.25">
      <c r="B2223" s="1">
        <v>2217</v>
      </c>
      <c r="C2223" t="s">
        <v>2217</v>
      </c>
      <c r="D2223" s="2">
        <v>2.5</v>
      </c>
      <c r="E2223" s="15">
        <v>12</v>
      </c>
      <c r="F2223" s="14">
        <f>inventory[[#This Row],[Unit Cost]]*inventory[[#This Row],['# Units]]</f>
        <v>30</v>
      </c>
      <c r="G2223" s="8">
        <f>_xlfn.RANK.EQ(inventory[[#This Row],[Total Cost]],inventory[Total Cost],0)</f>
        <v>2292</v>
      </c>
      <c r="H2223" s="8">
        <f>SUMIFS(inventory['# Units],inventory[Rank],"&lt;="&amp;inventory[[#This Row],['#]])</f>
        <v>57911</v>
      </c>
      <c r="I2223" s="9">
        <f>inventory[[#This Row],[c Units]]/MAX(inventory[c Units])</f>
        <v>0.7029910898540872</v>
      </c>
      <c r="J2223" s="10">
        <f>SUMIFS(inventory[Total Cost],inventory[Rank],"&lt;="&amp;inventory[[#This Row],['#]])</f>
        <v>2620392.4999999986</v>
      </c>
      <c r="K2223" s="9">
        <f>inventory[[#This Row],[c Cost]]/MAX(inventory[c Cost])</f>
        <v>0.98983377665200134</v>
      </c>
      <c r="L2223" s="11" t="str">
        <f>IF(inventory[[#This Row],[c Units %]]&lt;=$O$7,$N$7,IF(inventory[[#This Row],[c Units %]]&lt;=$O$8,$N$8,$N$9))</f>
        <v>C</v>
      </c>
    </row>
    <row r="2224" spans="2:12" x14ac:dyDescent="0.25">
      <c r="B2224" s="1">
        <v>2218</v>
      </c>
      <c r="C2224" t="s">
        <v>2218</v>
      </c>
      <c r="D2224" s="2">
        <v>2.1</v>
      </c>
      <c r="E2224" s="15">
        <v>34</v>
      </c>
      <c r="F2224" s="14">
        <f>inventory[[#This Row],[Unit Cost]]*inventory[[#This Row],['# Units]]</f>
        <v>71.400000000000006</v>
      </c>
      <c r="G2224" s="8">
        <f>_xlfn.RANK.EQ(inventory[[#This Row],[Total Cost]],inventory[Total Cost],0)</f>
        <v>1566</v>
      </c>
      <c r="H2224" s="8">
        <f>SUMIFS(inventory['# Units],inventory[Rank],"&lt;="&amp;inventory[[#This Row],['#]])</f>
        <v>57911</v>
      </c>
      <c r="I2224" s="9">
        <f>inventory[[#This Row],[c Units]]/MAX(inventory[c Units])</f>
        <v>0.7029910898540872</v>
      </c>
      <c r="J2224" s="10">
        <f>SUMIFS(inventory[Total Cost],inventory[Rank],"&lt;="&amp;inventory[[#This Row],['#]])</f>
        <v>2620392.4999999986</v>
      </c>
      <c r="K2224" s="9">
        <f>inventory[[#This Row],[c Cost]]/MAX(inventory[c Cost])</f>
        <v>0.98983377665200134</v>
      </c>
      <c r="L2224" s="11" t="str">
        <f>IF(inventory[[#This Row],[c Units %]]&lt;=$O$7,$N$7,IF(inventory[[#This Row],[c Units %]]&lt;=$O$8,$N$8,$N$9))</f>
        <v>C</v>
      </c>
    </row>
    <row r="2225" spans="2:12" x14ac:dyDescent="0.25">
      <c r="B2225" s="1">
        <v>2219</v>
      </c>
      <c r="C2225" t="s">
        <v>2219</v>
      </c>
      <c r="D2225" s="2">
        <v>2.1</v>
      </c>
      <c r="E2225" s="15">
        <v>10</v>
      </c>
      <c r="F2225" s="14">
        <f>inventory[[#This Row],[Unit Cost]]*inventory[[#This Row],['# Units]]</f>
        <v>21</v>
      </c>
      <c r="G2225" s="8">
        <f>_xlfn.RANK.EQ(inventory[[#This Row],[Total Cost]],inventory[Total Cost],0)</f>
        <v>2629</v>
      </c>
      <c r="H2225" s="8">
        <f>SUMIFS(inventory['# Units],inventory[Rank],"&lt;="&amp;inventory[[#This Row],['#]])</f>
        <v>58040</v>
      </c>
      <c r="I2225" s="9">
        <f>inventory[[#This Row],[c Units]]/MAX(inventory[c Units])</f>
        <v>0.7045570419286703</v>
      </c>
      <c r="J2225" s="10">
        <f>SUMIFS(inventory[Total Cost],inventory[Rank],"&lt;="&amp;inventory[[#This Row],['#]])</f>
        <v>2620554.9999999986</v>
      </c>
      <c r="K2225" s="9">
        <f>inventory[[#This Row],[c Cost]]/MAX(inventory[c Cost])</f>
        <v>0.98989515981834231</v>
      </c>
      <c r="L2225" s="11" t="str">
        <f>IF(inventory[[#This Row],[c Units %]]&lt;=$O$7,$N$7,IF(inventory[[#This Row],[c Units %]]&lt;=$O$8,$N$8,$N$9))</f>
        <v>C</v>
      </c>
    </row>
    <row r="2226" spans="2:12" x14ac:dyDescent="0.25">
      <c r="B2226" s="1">
        <v>2220</v>
      </c>
      <c r="C2226" t="s">
        <v>2220</v>
      </c>
      <c r="D2226" s="2">
        <v>2</v>
      </c>
      <c r="E2226" s="15">
        <v>20</v>
      </c>
      <c r="F2226" s="14">
        <f>inventory[[#This Row],[Unit Cost]]*inventory[[#This Row],['# Units]]</f>
        <v>40</v>
      </c>
      <c r="G2226" s="8">
        <f>_xlfn.RANK.EQ(inventory[[#This Row],[Total Cost]],inventory[Total Cost],0)</f>
        <v>2045</v>
      </c>
      <c r="H2226" s="8">
        <f>SUMIFS(inventory['# Units],inventory[Rank],"&lt;="&amp;inventory[[#This Row],['#]])</f>
        <v>58040</v>
      </c>
      <c r="I2226" s="9">
        <f>inventory[[#This Row],[c Units]]/MAX(inventory[c Units])</f>
        <v>0.7045570419286703</v>
      </c>
      <c r="J2226" s="10">
        <f>SUMIFS(inventory[Total Cost],inventory[Rank],"&lt;="&amp;inventory[[#This Row],['#]])</f>
        <v>2620554.9999999986</v>
      </c>
      <c r="K2226" s="9">
        <f>inventory[[#This Row],[c Cost]]/MAX(inventory[c Cost])</f>
        <v>0.98989515981834231</v>
      </c>
      <c r="L2226" s="11" t="str">
        <f>IF(inventory[[#This Row],[c Units %]]&lt;=$O$7,$N$7,IF(inventory[[#This Row],[c Units %]]&lt;=$O$8,$N$8,$N$9))</f>
        <v>C</v>
      </c>
    </row>
    <row r="2227" spans="2:12" x14ac:dyDescent="0.25">
      <c r="B2227" s="1">
        <v>2221</v>
      </c>
      <c r="C2227" t="s">
        <v>2221</v>
      </c>
      <c r="D2227" s="2">
        <v>1.9</v>
      </c>
      <c r="E2227" s="15">
        <v>16</v>
      </c>
      <c r="F2227" s="14">
        <f>inventory[[#This Row],[Unit Cost]]*inventory[[#This Row],['# Units]]</f>
        <v>30.4</v>
      </c>
      <c r="G2227" s="8">
        <f>_xlfn.RANK.EQ(inventory[[#This Row],[Total Cost]],inventory[Total Cost],0)</f>
        <v>2285</v>
      </c>
      <c r="H2227" s="8">
        <f>SUMIFS(inventory['# Units],inventory[Rank],"&lt;="&amp;inventory[[#This Row],['#]])</f>
        <v>58040</v>
      </c>
      <c r="I2227" s="9">
        <f>inventory[[#This Row],[c Units]]/MAX(inventory[c Units])</f>
        <v>0.7045570419286703</v>
      </c>
      <c r="J2227" s="10">
        <f>SUMIFS(inventory[Total Cost],inventory[Rank],"&lt;="&amp;inventory[[#This Row],['#]])</f>
        <v>2620554.9999999986</v>
      </c>
      <c r="K2227" s="9">
        <f>inventory[[#This Row],[c Cost]]/MAX(inventory[c Cost])</f>
        <v>0.98989515981834231</v>
      </c>
      <c r="L2227" s="11" t="str">
        <f>IF(inventory[[#This Row],[c Units %]]&lt;=$O$7,$N$7,IF(inventory[[#This Row],[c Units %]]&lt;=$O$8,$N$8,$N$9))</f>
        <v>C</v>
      </c>
    </row>
    <row r="2228" spans="2:12" x14ac:dyDescent="0.25">
      <c r="B2228" s="1">
        <v>2222</v>
      </c>
      <c r="C2228" t="s">
        <v>2222</v>
      </c>
      <c r="D2228" s="2">
        <v>2.2000000000000002</v>
      </c>
      <c r="E2228" s="15">
        <v>12</v>
      </c>
      <c r="F2228" s="14">
        <f>inventory[[#This Row],[Unit Cost]]*inventory[[#This Row],['# Units]]</f>
        <v>26.400000000000002</v>
      </c>
      <c r="G2228" s="8">
        <f>_xlfn.RANK.EQ(inventory[[#This Row],[Total Cost]],inventory[Total Cost],0)</f>
        <v>2408</v>
      </c>
      <c r="H2228" s="8">
        <f>SUMIFS(inventory['# Units],inventory[Rank],"&lt;="&amp;inventory[[#This Row],['#]])</f>
        <v>58040</v>
      </c>
      <c r="I2228" s="9">
        <f>inventory[[#This Row],[c Units]]/MAX(inventory[c Units])</f>
        <v>0.7045570419286703</v>
      </c>
      <c r="J2228" s="10">
        <f>SUMIFS(inventory[Total Cost],inventory[Rank],"&lt;="&amp;inventory[[#This Row],['#]])</f>
        <v>2620554.9999999986</v>
      </c>
      <c r="K2228" s="9">
        <f>inventory[[#This Row],[c Cost]]/MAX(inventory[c Cost])</f>
        <v>0.98989515981834231</v>
      </c>
      <c r="L2228" s="11" t="str">
        <f>IF(inventory[[#This Row],[c Units %]]&lt;=$O$7,$N$7,IF(inventory[[#This Row],[c Units %]]&lt;=$O$8,$N$8,$N$9))</f>
        <v>C</v>
      </c>
    </row>
    <row r="2229" spans="2:12" x14ac:dyDescent="0.25">
      <c r="B2229" s="1">
        <v>2223</v>
      </c>
      <c r="C2229" t="s">
        <v>2223</v>
      </c>
      <c r="D2229" s="2">
        <v>2</v>
      </c>
      <c r="E2229" s="15">
        <v>32</v>
      </c>
      <c r="F2229" s="14">
        <f>inventory[[#This Row],[Unit Cost]]*inventory[[#This Row],['# Units]]</f>
        <v>64</v>
      </c>
      <c r="G2229" s="8">
        <f>_xlfn.RANK.EQ(inventory[[#This Row],[Total Cost]],inventory[Total Cost],0)</f>
        <v>1636</v>
      </c>
      <c r="H2229" s="8">
        <f>SUMIFS(inventory['# Units],inventory[Rank],"&lt;="&amp;inventory[[#This Row],['#]])</f>
        <v>58040</v>
      </c>
      <c r="I2229" s="9">
        <f>inventory[[#This Row],[c Units]]/MAX(inventory[c Units])</f>
        <v>0.7045570419286703</v>
      </c>
      <c r="J2229" s="10">
        <f>SUMIFS(inventory[Total Cost],inventory[Rank],"&lt;="&amp;inventory[[#This Row],['#]])</f>
        <v>2620554.9999999986</v>
      </c>
      <c r="K2229" s="9">
        <f>inventory[[#This Row],[c Cost]]/MAX(inventory[c Cost])</f>
        <v>0.98989515981834231</v>
      </c>
      <c r="L2229" s="11" t="str">
        <f>IF(inventory[[#This Row],[c Units %]]&lt;=$O$7,$N$7,IF(inventory[[#This Row],[c Units %]]&lt;=$O$8,$N$8,$N$9))</f>
        <v>C</v>
      </c>
    </row>
    <row r="2230" spans="2:12" x14ac:dyDescent="0.25">
      <c r="B2230" s="1">
        <v>2224</v>
      </c>
      <c r="C2230" t="s">
        <v>2224</v>
      </c>
      <c r="D2230" s="2">
        <v>2.4</v>
      </c>
      <c r="E2230" s="15">
        <v>18</v>
      </c>
      <c r="F2230" s="14">
        <f>inventory[[#This Row],[Unit Cost]]*inventory[[#This Row],['# Units]]</f>
        <v>43.199999999999996</v>
      </c>
      <c r="G2230" s="8">
        <f>_xlfn.RANK.EQ(inventory[[#This Row],[Total Cost]],inventory[Total Cost],0)</f>
        <v>1979</v>
      </c>
      <c r="H2230" s="8">
        <f>SUMIFS(inventory['# Units],inventory[Rank],"&lt;="&amp;inventory[[#This Row],['#]])</f>
        <v>58229</v>
      </c>
      <c r="I2230" s="9">
        <f>inventory[[#This Row],[c Units]]/MAX(inventory[c Units])</f>
        <v>0.70685134380538495</v>
      </c>
      <c r="J2230" s="10">
        <f>SUMIFS(inventory[Total Cost],inventory[Rank],"&lt;="&amp;inventory[[#This Row],['#]])</f>
        <v>2620781.799999998</v>
      </c>
      <c r="K2230" s="9">
        <f>inventory[[#This Row],[c Cost]]/MAX(inventory[c Cost])</f>
        <v>0.98998083183142582</v>
      </c>
      <c r="L2230" s="11" t="str">
        <f>IF(inventory[[#This Row],[c Units %]]&lt;=$O$7,$N$7,IF(inventory[[#This Row],[c Units %]]&lt;=$O$8,$N$8,$N$9))</f>
        <v>C</v>
      </c>
    </row>
    <row r="2231" spans="2:12" x14ac:dyDescent="0.25">
      <c r="B2231" s="1">
        <v>2225</v>
      </c>
      <c r="C2231" t="s">
        <v>2225</v>
      </c>
      <c r="D2231" s="2">
        <v>2.1</v>
      </c>
      <c r="E2231" s="15">
        <v>11</v>
      </c>
      <c r="F2231" s="14">
        <f>inventory[[#This Row],[Unit Cost]]*inventory[[#This Row],['# Units]]</f>
        <v>23.1</v>
      </c>
      <c r="G2231" s="8">
        <f>_xlfn.RANK.EQ(inventory[[#This Row],[Total Cost]],inventory[Total Cost],0)</f>
        <v>2547</v>
      </c>
      <c r="H2231" s="8">
        <f>SUMIFS(inventory['# Units],inventory[Rank],"&lt;="&amp;inventory[[#This Row],['#]])</f>
        <v>58229</v>
      </c>
      <c r="I2231" s="9">
        <f>inventory[[#This Row],[c Units]]/MAX(inventory[c Units])</f>
        <v>0.70685134380538495</v>
      </c>
      <c r="J2231" s="10">
        <f>SUMIFS(inventory[Total Cost],inventory[Rank],"&lt;="&amp;inventory[[#This Row],['#]])</f>
        <v>2620781.799999998</v>
      </c>
      <c r="K2231" s="9">
        <f>inventory[[#This Row],[c Cost]]/MAX(inventory[c Cost])</f>
        <v>0.98998083183142582</v>
      </c>
      <c r="L2231" s="11" t="str">
        <f>IF(inventory[[#This Row],[c Units %]]&lt;=$O$7,$N$7,IF(inventory[[#This Row],[c Units %]]&lt;=$O$8,$N$8,$N$9))</f>
        <v>C</v>
      </c>
    </row>
    <row r="2232" spans="2:12" x14ac:dyDescent="0.25">
      <c r="B2232" s="1">
        <v>2226</v>
      </c>
      <c r="C2232" t="s">
        <v>2226</v>
      </c>
      <c r="D2232" s="2">
        <v>2.2000000000000002</v>
      </c>
      <c r="E2232" s="15">
        <v>15</v>
      </c>
      <c r="F2232" s="14">
        <f>inventory[[#This Row],[Unit Cost]]*inventory[[#This Row],['# Units]]</f>
        <v>33</v>
      </c>
      <c r="G2232" s="8">
        <f>_xlfn.RANK.EQ(inventory[[#This Row],[Total Cost]],inventory[Total Cost],0)</f>
        <v>2207</v>
      </c>
      <c r="H2232" s="8">
        <f>SUMIFS(inventory['# Units],inventory[Rank],"&lt;="&amp;inventory[[#This Row],['#]])</f>
        <v>58229</v>
      </c>
      <c r="I2232" s="9">
        <f>inventory[[#This Row],[c Units]]/MAX(inventory[c Units])</f>
        <v>0.70685134380538495</v>
      </c>
      <c r="J2232" s="10">
        <f>SUMIFS(inventory[Total Cost],inventory[Rank],"&lt;="&amp;inventory[[#This Row],['#]])</f>
        <v>2620781.799999998</v>
      </c>
      <c r="K2232" s="9">
        <f>inventory[[#This Row],[c Cost]]/MAX(inventory[c Cost])</f>
        <v>0.98998083183142582</v>
      </c>
      <c r="L2232" s="11" t="str">
        <f>IF(inventory[[#This Row],[c Units %]]&lt;=$O$7,$N$7,IF(inventory[[#This Row],[c Units %]]&lt;=$O$8,$N$8,$N$9))</f>
        <v>C</v>
      </c>
    </row>
    <row r="2233" spans="2:12" x14ac:dyDescent="0.25">
      <c r="B2233" s="1">
        <v>2227</v>
      </c>
      <c r="C2233" t="s">
        <v>2227</v>
      </c>
      <c r="D2233" s="2">
        <v>2.4</v>
      </c>
      <c r="E2233" s="15">
        <v>17</v>
      </c>
      <c r="F2233" s="14">
        <f>inventory[[#This Row],[Unit Cost]]*inventory[[#This Row],['# Units]]</f>
        <v>40.799999999999997</v>
      </c>
      <c r="G2233" s="8">
        <f>_xlfn.RANK.EQ(inventory[[#This Row],[Total Cost]],inventory[Total Cost],0)</f>
        <v>2031</v>
      </c>
      <c r="H2233" s="8">
        <f>SUMIFS(inventory['# Units],inventory[Rank],"&lt;="&amp;inventory[[#This Row],['#]])</f>
        <v>58229</v>
      </c>
      <c r="I2233" s="9">
        <f>inventory[[#This Row],[c Units]]/MAX(inventory[c Units])</f>
        <v>0.70685134380538495</v>
      </c>
      <c r="J2233" s="10">
        <f>SUMIFS(inventory[Total Cost],inventory[Rank],"&lt;="&amp;inventory[[#This Row],['#]])</f>
        <v>2620781.799999998</v>
      </c>
      <c r="K2233" s="9">
        <f>inventory[[#This Row],[c Cost]]/MAX(inventory[c Cost])</f>
        <v>0.98998083183142582</v>
      </c>
      <c r="L2233" s="11" t="str">
        <f>IF(inventory[[#This Row],[c Units %]]&lt;=$O$7,$N$7,IF(inventory[[#This Row],[c Units %]]&lt;=$O$8,$N$8,$N$9))</f>
        <v>C</v>
      </c>
    </row>
    <row r="2234" spans="2:12" x14ac:dyDescent="0.25">
      <c r="B2234" s="1">
        <v>2228</v>
      </c>
      <c r="C2234" t="s">
        <v>2228</v>
      </c>
      <c r="D2234" s="2">
        <v>2.2999999999999998</v>
      </c>
      <c r="E2234" s="15">
        <v>14</v>
      </c>
      <c r="F2234" s="14">
        <f>inventory[[#This Row],[Unit Cost]]*inventory[[#This Row],['# Units]]</f>
        <v>32.199999999999996</v>
      </c>
      <c r="G2234" s="8">
        <f>_xlfn.RANK.EQ(inventory[[#This Row],[Total Cost]],inventory[Total Cost],0)</f>
        <v>2234</v>
      </c>
      <c r="H2234" s="8">
        <f>SUMIFS(inventory['# Units],inventory[Rank],"&lt;="&amp;inventory[[#This Row],['#]])</f>
        <v>58229</v>
      </c>
      <c r="I2234" s="9">
        <f>inventory[[#This Row],[c Units]]/MAX(inventory[c Units])</f>
        <v>0.70685134380538495</v>
      </c>
      <c r="J2234" s="10">
        <f>SUMIFS(inventory[Total Cost],inventory[Rank],"&lt;="&amp;inventory[[#This Row],['#]])</f>
        <v>2620781.799999998</v>
      </c>
      <c r="K2234" s="9">
        <f>inventory[[#This Row],[c Cost]]/MAX(inventory[c Cost])</f>
        <v>0.98998083183142582</v>
      </c>
      <c r="L2234" s="11" t="str">
        <f>IF(inventory[[#This Row],[c Units %]]&lt;=$O$7,$N$7,IF(inventory[[#This Row],[c Units %]]&lt;=$O$8,$N$8,$N$9))</f>
        <v>C</v>
      </c>
    </row>
    <row r="2235" spans="2:12" x14ac:dyDescent="0.25">
      <c r="B2235" s="1">
        <v>2229</v>
      </c>
      <c r="C2235" t="s">
        <v>2229</v>
      </c>
      <c r="D2235" s="2">
        <v>1.7</v>
      </c>
      <c r="E2235" s="15">
        <v>17</v>
      </c>
      <c r="F2235" s="14">
        <f>inventory[[#This Row],[Unit Cost]]*inventory[[#This Row],['# Units]]</f>
        <v>28.9</v>
      </c>
      <c r="G2235" s="8">
        <f>_xlfn.RANK.EQ(inventory[[#This Row],[Total Cost]],inventory[Total Cost],0)</f>
        <v>2327</v>
      </c>
      <c r="H2235" s="8">
        <f>SUMIFS(inventory['# Units],inventory[Rank],"&lt;="&amp;inventory[[#This Row],['#]])</f>
        <v>58229</v>
      </c>
      <c r="I2235" s="9">
        <f>inventory[[#This Row],[c Units]]/MAX(inventory[c Units])</f>
        <v>0.70685134380538495</v>
      </c>
      <c r="J2235" s="10">
        <f>SUMIFS(inventory[Total Cost],inventory[Rank],"&lt;="&amp;inventory[[#This Row],['#]])</f>
        <v>2620781.799999998</v>
      </c>
      <c r="K2235" s="9">
        <f>inventory[[#This Row],[c Cost]]/MAX(inventory[c Cost])</f>
        <v>0.98998083183142582</v>
      </c>
      <c r="L2235" s="11" t="str">
        <f>IF(inventory[[#This Row],[c Units %]]&lt;=$O$7,$N$7,IF(inventory[[#This Row],[c Units %]]&lt;=$O$8,$N$8,$N$9))</f>
        <v>C</v>
      </c>
    </row>
    <row r="2236" spans="2:12" x14ac:dyDescent="0.25">
      <c r="B2236" s="1">
        <v>2230</v>
      </c>
      <c r="C2236" t="s">
        <v>2230</v>
      </c>
      <c r="D2236" s="2">
        <v>1.7</v>
      </c>
      <c r="E2236" s="15">
        <v>16</v>
      </c>
      <c r="F2236" s="14">
        <f>inventory[[#This Row],[Unit Cost]]*inventory[[#This Row],['# Units]]</f>
        <v>27.2</v>
      </c>
      <c r="G2236" s="8">
        <f>_xlfn.RANK.EQ(inventory[[#This Row],[Total Cost]],inventory[Total Cost],0)</f>
        <v>2392</v>
      </c>
      <c r="H2236" s="8">
        <f>SUMIFS(inventory['# Units],inventory[Rank],"&lt;="&amp;inventory[[#This Row],['#]])</f>
        <v>58229</v>
      </c>
      <c r="I2236" s="9">
        <f>inventory[[#This Row],[c Units]]/MAX(inventory[c Units])</f>
        <v>0.70685134380538495</v>
      </c>
      <c r="J2236" s="10">
        <f>SUMIFS(inventory[Total Cost],inventory[Rank],"&lt;="&amp;inventory[[#This Row],['#]])</f>
        <v>2620781.799999998</v>
      </c>
      <c r="K2236" s="9">
        <f>inventory[[#This Row],[c Cost]]/MAX(inventory[c Cost])</f>
        <v>0.98998083183142582</v>
      </c>
      <c r="L2236" s="11" t="str">
        <f>IF(inventory[[#This Row],[c Units %]]&lt;=$O$7,$N$7,IF(inventory[[#This Row],[c Units %]]&lt;=$O$8,$N$8,$N$9))</f>
        <v>C</v>
      </c>
    </row>
    <row r="2237" spans="2:12" x14ac:dyDescent="0.25">
      <c r="B2237" s="1">
        <v>2231</v>
      </c>
      <c r="C2237" t="s">
        <v>2231</v>
      </c>
      <c r="D2237" s="2">
        <v>2</v>
      </c>
      <c r="E2237" s="15">
        <v>23</v>
      </c>
      <c r="F2237" s="14">
        <f>inventory[[#This Row],[Unit Cost]]*inventory[[#This Row],['# Units]]</f>
        <v>46</v>
      </c>
      <c r="G2237" s="8">
        <f>_xlfn.RANK.EQ(inventory[[#This Row],[Total Cost]],inventory[Total Cost],0)</f>
        <v>1914</v>
      </c>
      <c r="H2237" s="8">
        <f>SUMIFS(inventory['# Units],inventory[Rank],"&lt;="&amp;inventory[[#This Row],['#]])</f>
        <v>58282</v>
      </c>
      <c r="I2237" s="9">
        <f>inventory[[#This Row],[c Units]]/MAX(inventory[c Units])</f>
        <v>0.7074947194639345</v>
      </c>
      <c r="J2237" s="10">
        <f>SUMIFS(inventory[Total Cost],inventory[Rank],"&lt;="&amp;inventory[[#This Row],['#]])</f>
        <v>2620878.6999999974</v>
      </c>
      <c r="K2237" s="9">
        <f>inventory[[#This Row],[c Cost]]/MAX(inventory[c Cost])</f>
        <v>0.99001743508569295</v>
      </c>
      <c r="L2237" s="11" t="str">
        <f>IF(inventory[[#This Row],[c Units %]]&lt;=$O$7,$N$7,IF(inventory[[#This Row],[c Units %]]&lt;=$O$8,$N$8,$N$9))</f>
        <v>C</v>
      </c>
    </row>
    <row r="2238" spans="2:12" x14ac:dyDescent="0.25">
      <c r="B2238" s="1">
        <v>2232</v>
      </c>
      <c r="C2238" t="s">
        <v>2232</v>
      </c>
      <c r="D2238" s="2">
        <v>1.9</v>
      </c>
      <c r="E2238" s="15">
        <v>4</v>
      </c>
      <c r="F2238" s="14">
        <f>inventory[[#This Row],[Unit Cost]]*inventory[[#This Row],['# Units]]</f>
        <v>7.6</v>
      </c>
      <c r="G2238" s="8">
        <f>_xlfn.RANK.EQ(inventory[[#This Row],[Total Cost]],inventory[Total Cost],0)</f>
        <v>3516</v>
      </c>
      <c r="H2238" s="8">
        <f>SUMIFS(inventory['# Units],inventory[Rank],"&lt;="&amp;inventory[[#This Row],['#]])</f>
        <v>58282</v>
      </c>
      <c r="I2238" s="9">
        <f>inventory[[#This Row],[c Units]]/MAX(inventory[c Units])</f>
        <v>0.7074947194639345</v>
      </c>
      <c r="J2238" s="10">
        <f>SUMIFS(inventory[Total Cost],inventory[Rank],"&lt;="&amp;inventory[[#This Row],['#]])</f>
        <v>2620878.6999999974</v>
      </c>
      <c r="K2238" s="9">
        <f>inventory[[#This Row],[c Cost]]/MAX(inventory[c Cost])</f>
        <v>0.99001743508569295</v>
      </c>
      <c r="L2238" s="11" t="str">
        <f>IF(inventory[[#This Row],[c Units %]]&lt;=$O$7,$N$7,IF(inventory[[#This Row],[c Units %]]&lt;=$O$8,$N$8,$N$9))</f>
        <v>C</v>
      </c>
    </row>
    <row r="2239" spans="2:12" x14ac:dyDescent="0.25">
      <c r="B2239" s="1">
        <v>2233</v>
      </c>
      <c r="C2239" t="s">
        <v>2233</v>
      </c>
      <c r="D2239" s="2">
        <v>2</v>
      </c>
      <c r="E2239" s="15">
        <v>13</v>
      </c>
      <c r="F2239" s="14">
        <f>inventory[[#This Row],[Unit Cost]]*inventory[[#This Row],['# Units]]</f>
        <v>26</v>
      </c>
      <c r="G2239" s="8">
        <f>_xlfn.RANK.EQ(inventory[[#This Row],[Total Cost]],inventory[Total Cost],0)</f>
        <v>2422</v>
      </c>
      <c r="H2239" s="8">
        <f>SUMIFS(inventory['# Units],inventory[Rank],"&lt;="&amp;inventory[[#This Row],['#]])</f>
        <v>58282</v>
      </c>
      <c r="I2239" s="9">
        <f>inventory[[#This Row],[c Units]]/MAX(inventory[c Units])</f>
        <v>0.7074947194639345</v>
      </c>
      <c r="J2239" s="10">
        <f>SUMIFS(inventory[Total Cost],inventory[Rank],"&lt;="&amp;inventory[[#This Row],['#]])</f>
        <v>2620878.6999999974</v>
      </c>
      <c r="K2239" s="9">
        <f>inventory[[#This Row],[c Cost]]/MAX(inventory[c Cost])</f>
        <v>0.99001743508569295</v>
      </c>
      <c r="L2239" s="11" t="str">
        <f>IF(inventory[[#This Row],[c Units %]]&lt;=$O$7,$N$7,IF(inventory[[#This Row],[c Units %]]&lt;=$O$8,$N$8,$N$9))</f>
        <v>C</v>
      </c>
    </row>
    <row r="2240" spans="2:12" x14ac:dyDescent="0.25">
      <c r="B2240" s="1">
        <v>2234</v>
      </c>
      <c r="C2240" t="s">
        <v>2234</v>
      </c>
      <c r="D2240" s="2">
        <v>2.2000000000000002</v>
      </c>
      <c r="E2240" s="15">
        <v>21</v>
      </c>
      <c r="F2240" s="14">
        <f>inventory[[#This Row],[Unit Cost]]*inventory[[#This Row],['# Units]]</f>
        <v>46.2</v>
      </c>
      <c r="G2240" s="8">
        <f>_xlfn.RANK.EQ(inventory[[#This Row],[Total Cost]],inventory[Total Cost],0)</f>
        <v>1907</v>
      </c>
      <c r="H2240" s="8">
        <f>SUMIFS(inventory['# Units],inventory[Rank],"&lt;="&amp;inventory[[#This Row],['#]])</f>
        <v>58416</v>
      </c>
      <c r="I2240" s="9">
        <f>inventory[[#This Row],[c Units]]/MAX(inventory[c Units])</f>
        <v>0.70912136735536191</v>
      </c>
      <c r="J2240" s="10">
        <f>SUMIFS(inventory[Total Cost],inventory[Rank],"&lt;="&amp;inventory[[#This Row],['#]])</f>
        <v>2621039.6999999983</v>
      </c>
      <c r="K2240" s="9">
        <f>inventory[[#This Row],[c Cost]]/MAX(inventory[c Cost])</f>
        <v>0.99007825163819096</v>
      </c>
      <c r="L2240" s="11" t="str">
        <f>IF(inventory[[#This Row],[c Units %]]&lt;=$O$7,$N$7,IF(inventory[[#This Row],[c Units %]]&lt;=$O$8,$N$8,$N$9))</f>
        <v>C</v>
      </c>
    </row>
    <row r="2241" spans="2:12" x14ac:dyDescent="0.25">
      <c r="B2241" s="1">
        <v>2235</v>
      </c>
      <c r="C2241" t="s">
        <v>2235</v>
      </c>
      <c r="D2241" s="2">
        <v>2</v>
      </c>
      <c r="E2241" s="15">
        <v>21</v>
      </c>
      <c r="F2241" s="14">
        <f>inventory[[#This Row],[Unit Cost]]*inventory[[#This Row],['# Units]]</f>
        <v>42</v>
      </c>
      <c r="G2241" s="8">
        <f>_xlfn.RANK.EQ(inventory[[#This Row],[Total Cost]],inventory[Total Cost],0)</f>
        <v>1994</v>
      </c>
      <c r="H2241" s="8">
        <f>SUMIFS(inventory['# Units],inventory[Rank],"&lt;="&amp;inventory[[#This Row],['#]])</f>
        <v>58416</v>
      </c>
      <c r="I2241" s="9">
        <f>inventory[[#This Row],[c Units]]/MAX(inventory[c Units])</f>
        <v>0.70912136735536191</v>
      </c>
      <c r="J2241" s="10">
        <f>SUMIFS(inventory[Total Cost],inventory[Rank],"&lt;="&amp;inventory[[#This Row],['#]])</f>
        <v>2621039.6999999983</v>
      </c>
      <c r="K2241" s="9">
        <f>inventory[[#This Row],[c Cost]]/MAX(inventory[c Cost])</f>
        <v>0.99007825163819096</v>
      </c>
      <c r="L2241" s="11" t="str">
        <f>IF(inventory[[#This Row],[c Units %]]&lt;=$O$7,$N$7,IF(inventory[[#This Row],[c Units %]]&lt;=$O$8,$N$8,$N$9))</f>
        <v>C</v>
      </c>
    </row>
    <row r="2242" spans="2:12" x14ac:dyDescent="0.25">
      <c r="B2242" s="1">
        <v>2236</v>
      </c>
      <c r="C2242" t="s">
        <v>2236</v>
      </c>
      <c r="D2242" s="2">
        <v>2.4</v>
      </c>
      <c r="E2242" s="15">
        <v>8</v>
      </c>
      <c r="F2242" s="14">
        <f>inventory[[#This Row],[Unit Cost]]*inventory[[#This Row],['# Units]]</f>
        <v>19.2</v>
      </c>
      <c r="G2242" s="8">
        <f>_xlfn.RANK.EQ(inventory[[#This Row],[Total Cost]],inventory[Total Cost],0)</f>
        <v>2745</v>
      </c>
      <c r="H2242" s="8">
        <f>SUMIFS(inventory['# Units],inventory[Rank],"&lt;="&amp;inventory[[#This Row],['#]])</f>
        <v>58416</v>
      </c>
      <c r="I2242" s="9">
        <f>inventory[[#This Row],[c Units]]/MAX(inventory[c Units])</f>
        <v>0.70912136735536191</v>
      </c>
      <c r="J2242" s="10">
        <f>SUMIFS(inventory[Total Cost],inventory[Rank],"&lt;="&amp;inventory[[#This Row],['#]])</f>
        <v>2621039.6999999983</v>
      </c>
      <c r="K2242" s="9">
        <f>inventory[[#This Row],[c Cost]]/MAX(inventory[c Cost])</f>
        <v>0.99007825163819096</v>
      </c>
      <c r="L2242" s="11" t="str">
        <f>IF(inventory[[#This Row],[c Units %]]&lt;=$O$7,$N$7,IF(inventory[[#This Row],[c Units %]]&lt;=$O$8,$N$8,$N$9))</f>
        <v>C</v>
      </c>
    </row>
    <row r="2243" spans="2:12" x14ac:dyDescent="0.25">
      <c r="B2243" s="1">
        <v>2237</v>
      </c>
      <c r="C2243" t="s">
        <v>2237</v>
      </c>
      <c r="D2243" s="2">
        <v>2.4</v>
      </c>
      <c r="E2243" s="15">
        <v>22</v>
      </c>
      <c r="F2243" s="14">
        <f>inventory[[#This Row],[Unit Cost]]*inventory[[#This Row],['# Units]]</f>
        <v>52.8</v>
      </c>
      <c r="G2243" s="8">
        <f>_xlfn.RANK.EQ(inventory[[#This Row],[Total Cost]],inventory[Total Cost],0)</f>
        <v>1795</v>
      </c>
      <c r="H2243" s="8">
        <f>SUMIFS(inventory['# Units],inventory[Rank],"&lt;="&amp;inventory[[#This Row],['#]])</f>
        <v>58416</v>
      </c>
      <c r="I2243" s="9">
        <f>inventory[[#This Row],[c Units]]/MAX(inventory[c Units])</f>
        <v>0.70912136735536191</v>
      </c>
      <c r="J2243" s="10">
        <f>SUMIFS(inventory[Total Cost],inventory[Rank],"&lt;="&amp;inventory[[#This Row],['#]])</f>
        <v>2621039.6999999983</v>
      </c>
      <c r="K2243" s="9">
        <f>inventory[[#This Row],[c Cost]]/MAX(inventory[c Cost])</f>
        <v>0.99007825163819096</v>
      </c>
      <c r="L2243" s="11" t="str">
        <f>IF(inventory[[#This Row],[c Units %]]&lt;=$O$7,$N$7,IF(inventory[[#This Row],[c Units %]]&lt;=$O$8,$N$8,$N$9))</f>
        <v>C</v>
      </c>
    </row>
    <row r="2244" spans="2:12" x14ac:dyDescent="0.25">
      <c r="B2244" s="1">
        <v>2238</v>
      </c>
      <c r="C2244" t="s">
        <v>2238</v>
      </c>
      <c r="D2244" s="2">
        <v>2</v>
      </c>
      <c r="E2244" s="15">
        <v>20</v>
      </c>
      <c r="F2244" s="14">
        <f>inventory[[#This Row],[Unit Cost]]*inventory[[#This Row],['# Units]]</f>
        <v>40</v>
      </c>
      <c r="G2244" s="8">
        <f>_xlfn.RANK.EQ(inventory[[#This Row],[Total Cost]],inventory[Total Cost],0)</f>
        <v>2045</v>
      </c>
      <c r="H2244" s="8">
        <f>SUMIFS(inventory['# Units],inventory[Rank],"&lt;="&amp;inventory[[#This Row],['#]])</f>
        <v>58416</v>
      </c>
      <c r="I2244" s="9">
        <f>inventory[[#This Row],[c Units]]/MAX(inventory[c Units])</f>
        <v>0.70912136735536191</v>
      </c>
      <c r="J2244" s="10">
        <f>SUMIFS(inventory[Total Cost],inventory[Rank],"&lt;="&amp;inventory[[#This Row],['#]])</f>
        <v>2621039.6999999983</v>
      </c>
      <c r="K2244" s="9">
        <f>inventory[[#This Row],[c Cost]]/MAX(inventory[c Cost])</f>
        <v>0.99007825163819096</v>
      </c>
      <c r="L2244" s="11" t="str">
        <f>IF(inventory[[#This Row],[c Units %]]&lt;=$O$7,$N$7,IF(inventory[[#This Row],[c Units %]]&lt;=$O$8,$N$8,$N$9))</f>
        <v>C</v>
      </c>
    </row>
    <row r="2245" spans="2:12" x14ac:dyDescent="0.25">
      <c r="B2245" s="1">
        <v>2239</v>
      </c>
      <c r="C2245" t="s">
        <v>2239</v>
      </c>
      <c r="D2245" s="2">
        <v>2.2000000000000002</v>
      </c>
      <c r="E2245" s="15">
        <v>14</v>
      </c>
      <c r="F2245" s="14">
        <f>inventory[[#This Row],[Unit Cost]]*inventory[[#This Row],['# Units]]</f>
        <v>30.800000000000004</v>
      </c>
      <c r="G2245" s="8">
        <f>_xlfn.RANK.EQ(inventory[[#This Row],[Total Cost]],inventory[Total Cost],0)</f>
        <v>2268</v>
      </c>
      <c r="H2245" s="8">
        <f>SUMIFS(inventory['# Units],inventory[Rank],"&lt;="&amp;inventory[[#This Row],['#]])</f>
        <v>58563</v>
      </c>
      <c r="I2245" s="9">
        <f>inventory[[#This Row],[c Units]]/MAX(inventory[c Units])</f>
        <v>0.71090582437058436</v>
      </c>
      <c r="J2245" s="10">
        <f>SUMIFS(inventory[Total Cost],inventory[Rank],"&lt;="&amp;inventory[[#This Row],['#]])</f>
        <v>2621295.6999999983</v>
      </c>
      <c r="K2245" s="9">
        <f>inventory[[#This Row],[c Cost]]/MAX(inventory[c Cost])</f>
        <v>0.99017495373408804</v>
      </c>
      <c r="L2245" s="11" t="str">
        <f>IF(inventory[[#This Row],[c Units %]]&lt;=$O$7,$N$7,IF(inventory[[#This Row],[c Units %]]&lt;=$O$8,$N$8,$N$9))</f>
        <v>C</v>
      </c>
    </row>
    <row r="2246" spans="2:12" x14ac:dyDescent="0.25">
      <c r="B2246" s="1">
        <v>2240</v>
      </c>
      <c r="C2246" t="s">
        <v>2240</v>
      </c>
      <c r="D2246" s="2">
        <v>1.1000000000000001</v>
      </c>
      <c r="E2246" s="15">
        <v>2</v>
      </c>
      <c r="F2246" s="14">
        <f>inventory[[#This Row],[Unit Cost]]*inventory[[#This Row],['# Units]]</f>
        <v>2.2000000000000002</v>
      </c>
      <c r="G2246" s="8">
        <f>_xlfn.RANK.EQ(inventory[[#This Row],[Total Cost]],inventory[Total Cost],0)</f>
        <v>4255</v>
      </c>
      <c r="H2246" s="8">
        <f>SUMIFS(inventory['# Units],inventory[Rank],"&lt;="&amp;inventory[[#This Row],['#]])</f>
        <v>58563</v>
      </c>
      <c r="I2246" s="9">
        <f>inventory[[#This Row],[c Units]]/MAX(inventory[c Units])</f>
        <v>0.71090582437058436</v>
      </c>
      <c r="J2246" s="10">
        <f>SUMIFS(inventory[Total Cost],inventory[Rank],"&lt;="&amp;inventory[[#This Row],['#]])</f>
        <v>2621295.6999999983</v>
      </c>
      <c r="K2246" s="9">
        <f>inventory[[#This Row],[c Cost]]/MAX(inventory[c Cost])</f>
        <v>0.99017495373408804</v>
      </c>
      <c r="L2246" s="11" t="str">
        <f>IF(inventory[[#This Row],[c Units %]]&lt;=$O$7,$N$7,IF(inventory[[#This Row],[c Units %]]&lt;=$O$8,$N$8,$N$9))</f>
        <v>C</v>
      </c>
    </row>
    <row r="2247" spans="2:12" x14ac:dyDescent="0.25">
      <c r="B2247" s="1">
        <v>2241</v>
      </c>
      <c r="C2247" t="s">
        <v>2241</v>
      </c>
      <c r="D2247" s="2">
        <v>2.2999999999999998</v>
      </c>
      <c r="E2247" s="15">
        <v>67</v>
      </c>
      <c r="F2247" s="14">
        <f>inventory[[#This Row],[Unit Cost]]*inventory[[#This Row],['# Units]]</f>
        <v>154.1</v>
      </c>
      <c r="G2247" s="8">
        <f>_xlfn.RANK.EQ(inventory[[#This Row],[Total Cost]],inventory[Total Cost],0)</f>
        <v>1130</v>
      </c>
      <c r="H2247" s="8">
        <f>SUMIFS(inventory['# Units],inventory[Rank],"&lt;="&amp;inventory[[#This Row],['#]])</f>
        <v>58563</v>
      </c>
      <c r="I2247" s="9">
        <f>inventory[[#This Row],[c Units]]/MAX(inventory[c Units])</f>
        <v>0.71090582437058436</v>
      </c>
      <c r="J2247" s="10">
        <f>SUMIFS(inventory[Total Cost],inventory[Rank],"&lt;="&amp;inventory[[#This Row],['#]])</f>
        <v>2621295.6999999983</v>
      </c>
      <c r="K2247" s="9">
        <f>inventory[[#This Row],[c Cost]]/MAX(inventory[c Cost])</f>
        <v>0.99017495373408804</v>
      </c>
      <c r="L2247" s="11" t="str">
        <f>IF(inventory[[#This Row],[c Units %]]&lt;=$O$7,$N$7,IF(inventory[[#This Row],[c Units %]]&lt;=$O$8,$N$8,$N$9))</f>
        <v>C</v>
      </c>
    </row>
    <row r="2248" spans="2:12" x14ac:dyDescent="0.25">
      <c r="B2248" s="1">
        <v>2242</v>
      </c>
      <c r="C2248" t="s">
        <v>2242</v>
      </c>
      <c r="D2248" s="2">
        <v>2.2000000000000002</v>
      </c>
      <c r="E2248" s="15">
        <v>25</v>
      </c>
      <c r="F2248" s="14">
        <f>inventory[[#This Row],[Unit Cost]]*inventory[[#This Row],['# Units]]</f>
        <v>55.000000000000007</v>
      </c>
      <c r="G2248" s="8">
        <f>_xlfn.RANK.EQ(inventory[[#This Row],[Total Cost]],inventory[Total Cost],0)</f>
        <v>1766</v>
      </c>
      <c r="H2248" s="8">
        <f>SUMIFS(inventory['# Units],inventory[Rank],"&lt;="&amp;inventory[[#This Row],['#]])</f>
        <v>58563</v>
      </c>
      <c r="I2248" s="9">
        <f>inventory[[#This Row],[c Units]]/MAX(inventory[c Units])</f>
        <v>0.71090582437058436</v>
      </c>
      <c r="J2248" s="10">
        <f>SUMIFS(inventory[Total Cost],inventory[Rank],"&lt;="&amp;inventory[[#This Row],['#]])</f>
        <v>2621295.6999999983</v>
      </c>
      <c r="K2248" s="9">
        <f>inventory[[#This Row],[c Cost]]/MAX(inventory[c Cost])</f>
        <v>0.99017495373408804</v>
      </c>
      <c r="L2248" s="11" t="str">
        <f>IF(inventory[[#This Row],[c Units %]]&lt;=$O$7,$N$7,IF(inventory[[#This Row],[c Units %]]&lt;=$O$8,$N$8,$N$9))</f>
        <v>C</v>
      </c>
    </row>
    <row r="2249" spans="2:12" x14ac:dyDescent="0.25">
      <c r="B2249" s="1">
        <v>2243</v>
      </c>
      <c r="C2249" t="s">
        <v>2243</v>
      </c>
      <c r="D2249" s="2">
        <v>2.4</v>
      </c>
      <c r="E2249" s="15">
        <v>53</v>
      </c>
      <c r="F2249" s="14">
        <f>inventory[[#This Row],[Unit Cost]]*inventory[[#This Row],['# Units]]</f>
        <v>127.19999999999999</v>
      </c>
      <c r="G2249" s="8">
        <f>_xlfn.RANK.EQ(inventory[[#This Row],[Total Cost]],inventory[Total Cost],0)</f>
        <v>1216</v>
      </c>
      <c r="H2249" s="8">
        <f>SUMIFS(inventory['# Units],inventory[Rank],"&lt;="&amp;inventory[[#This Row],['#]])</f>
        <v>58563</v>
      </c>
      <c r="I2249" s="9">
        <f>inventory[[#This Row],[c Units]]/MAX(inventory[c Units])</f>
        <v>0.71090582437058436</v>
      </c>
      <c r="J2249" s="10">
        <f>SUMIFS(inventory[Total Cost],inventory[Rank],"&lt;="&amp;inventory[[#This Row],['#]])</f>
        <v>2621295.6999999983</v>
      </c>
      <c r="K2249" s="9">
        <f>inventory[[#This Row],[c Cost]]/MAX(inventory[c Cost])</f>
        <v>0.99017495373408804</v>
      </c>
      <c r="L2249" s="11" t="str">
        <f>IF(inventory[[#This Row],[c Units %]]&lt;=$O$7,$N$7,IF(inventory[[#This Row],[c Units %]]&lt;=$O$8,$N$8,$N$9))</f>
        <v>C</v>
      </c>
    </row>
    <row r="2250" spans="2:12" x14ac:dyDescent="0.25">
      <c r="B2250" s="1">
        <v>2244</v>
      </c>
      <c r="C2250" t="s">
        <v>2244</v>
      </c>
      <c r="D2250" s="2">
        <v>2.4</v>
      </c>
      <c r="E2250" s="15">
        <v>4</v>
      </c>
      <c r="F2250" s="14">
        <f>inventory[[#This Row],[Unit Cost]]*inventory[[#This Row],['# Units]]</f>
        <v>9.6</v>
      </c>
      <c r="G2250" s="8">
        <f>_xlfn.RANK.EQ(inventory[[#This Row],[Total Cost]],inventory[Total Cost],0)</f>
        <v>3357</v>
      </c>
      <c r="H2250" s="8">
        <f>SUMIFS(inventory['# Units],inventory[Rank],"&lt;="&amp;inventory[[#This Row],['#]])</f>
        <v>58563</v>
      </c>
      <c r="I2250" s="9">
        <f>inventory[[#This Row],[c Units]]/MAX(inventory[c Units])</f>
        <v>0.71090582437058436</v>
      </c>
      <c r="J2250" s="10">
        <f>SUMIFS(inventory[Total Cost],inventory[Rank],"&lt;="&amp;inventory[[#This Row],['#]])</f>
        <v>2621295.6999999983</v>
      </c>
      <c r="K2250" s="9">
        <f>inventory[[#This Row],[c Cost]]/MAX(inventory[c Cost])</f>
        <v>0.99017495373408804</v>
      </c>
      <c r="L2250" s="11" t="str">
        <f>IF(inventory[[#This Row],[c Units %]]&lt;=$O$7,$N$7,IF(inventory[[#This Row],[c Units %]]&lt;=$O$8,$N$8,$N$9))</f>
        <v>C</v>
      </c>
    </row>
    <row r="2251" spans="2:12" x14ac:dyDescent="0.25">
      <c r="B2251" s="1">
        <v>2245</v>
      </c>
      <c r="C2251" t="s">
        <v>2245</v>
      </c>
      <c r="D2251" s="2">
        <v>2.2999999999999998</v>
      </c>
      <c r="E2251" s="15">
        <v>39</v>
      </c>
      <c r="F2251" s="14">
        <f>inventory[[#This Row],[Unit Cost]]*inventory[[#This Row],['# Units]]</f>
        <v>89.699999999999989</v>
      </c>
      <c r="G2251" s="8">
        <f>_xlfn.RANK.EQ(inventory[[#This Row],[Total Cost]],inventory[Total Cost],0)</f>
        <v>1406</v>
      </c>
      <c r="H2251" s="8">
        <f>SUMIFS(inventory['# Units],inventory[Rank],"&lt;="&amp;inventory[[#This Row],['#]])</f>
        <v>58563</v>
      </c>
      <c r="I2251" s="9">
        <f>inventory[[#This Row],[c Units]]/MAX(inventory[c Units])</f>
        <v>0.71090582437058436</v>
      </c>
      <c r="J2251" s="10">
        <f>SUMIFS(inventory[Total Cost],inventory[Rank],"&lt;="&amp;inventory[[#This Row],['#]])</f>
        <v>2621295.6999999983</v>
      </c>
      <c r="K2251" s="9">
        <f>inventory[[#This Row],[c Cost]]/MAX(inventory[c Cost])</f>
        <v>0.99017495373408804</v>
      </c>
      <c r="L2251" s="11" t="str">
        <f>IF(inventory[[#This Row],[c Units %]]&lt;=$O$7,$N$7,IF(inventory[[#This Row],[c Units %]]&lt;=$O$8,$N$8,$N$9))</f>
        <v>C</v>
      </c>
    </row>
    <row r="2252" spans="2:12" x14ac:dyDescent="0.25">
      <c r="B2252" s="1">
        <v>2246</v>
      </c>
      <c r="C2252" t="s">
        <v>2246</v>
      </c>
      <c r="D2252" s="2">
        <v>2.4</v>
      </c>
      <c r="E2252" s="15">
        <v>6</v>
      </c>
      <c r="F2252" s="14">
        <f>inventory[[#This Row],[Unit Cost]]*inventory[[#This Row],['# Units]]</f>
        <v>14.399999999999999</v>
      </c>
      <c r="G2252" s="8">
        <f>_xlfn.RANK.EQ(inventory[[#This Row],[Total Cost]],inventory[Total Cost],0)</f>
        <v>3010</v>
      </c>
      <c r="H2252" s="8">
        <f>SUMIFS(inventory['# Units],inventory[Rank],"&lt;="&amp;inventory[[#This Row],['#]])</f>
        <v>58563</v>
      </c>
      <c r="I2252" s="9">
        <f>inventory[[#This Row],[c Units]]/MAX(inventory[c Units])</f>
        <v>0.71090582437058436</v>
      </c>
      <c r="J2252" s="10">
        <f>SUMIFS(inventory[Total Cost],inventory[Rank],"&lt;="&amp;inventory[[#This Row],['#]])</f>
        <v>2621295.6999999983</v>
      </c>
      <c r="K2252" s="9">
        <f>inventory[[#This Row],[c Cost]]/MAX(inventory[c Cost])</f>
        <v>0.99017495373408804</v>
      </c>
      <c r="L2252" s="11" t="str">
        <f>IF(inventory[[#This Row],[c Units %]]&lt;=$O$7,$N$7,IF(inventory[[#This Row],[c Units %]]&lt;=$O$8,$N$8,$N$9))</f>
        <v>C</v>
      </c>
    </row>
    <row r="2253" spans="2:12" x14ac:dyDescent="0.25">
      <c r="B2253" s="1">
        <v>2247</v>
      </c>
      <c r="C2253" t="s">
        <v>2247</v>
      </c>
      <c r="D2253" s="2">
        <v>2.2999999999999998</v>
      </c>
      <c r="E2253" s="15">
        <v>70</v>
      </c>
      <c r="F2253" s="14">
        <f>inventory[[#This Row],[Unit Cost]]*inventory[[#This Row],['# Units]]</f>
        <v>161</v>
      </c>
      <c r="G2253" s="8">
        <f>_xlfn.RANK.EQ(inventory[[#This Row],[Total Cost]],inventory[Total Cost],0)</f>
        <v>1109</v>
      </c>
      <c r="H2253" s="8">
        <f>SUMIFS(inventory['# Units],inventory[Rank],"&lt;="&amp;inventory[[#This Row],['#]])</f>
        <v>58585</v>
      </c>
      <c r="I2253" s="9">
        <f>inventory[[#This Row],[c Units]]/MAX(inventory[c Units])</f>
        <v>0.7111728859646993</v>
      </c>
      <c r="J2253" s="10">
        <f>SUMIFS(inventory[Total Cost],inventory[Rank],"&lt;="&amp;inventory[[#This Row],['#]])</f>
        <v>2621359.4999999981</v>
      </c>
      <c r="K2253" s="9">
        <f>inventory[[#This Row],[c Cost]]/MAX(inventory[c Cost])</f>
        <v>0.99019905370954986</v>
      </c>
      <c r="L2253" s="11" t="str">
        <f>IF(inventory[[#This Row],[c Units %]]&lt;=$O$7,$N$7,IF(inventory[[#This Row],[c Units %]]&lt;=$O$8,$N$8,$N$9))</f>
        <v>C</v>
      </c>
    </row>
    <row r="2254" spans="2:12" x14ac:dyDescent="0.25">
      <c r="B2254" s="1">
        <v>2248</v>
      </c>
      <c r="C2254" t="s">
        <v>2248</v>
      </c>
      <c r="D2254" s="2">
        <v>2.4</v>
      </c>
      <c r="E2254" s="15">
        <v>158</v>
      </c>
      <c r="F2254" s="14">
        <f>inventory[[#This Row],[Unit Cost]]*inventory[[#This Row],['# Units]]</f>
        <v>379.2</v>
      </c>
      <c r="G2254" s="8">
        <f>_xlfn.RANK.EQ(inventory[[#This Row],[Total Cost]],inventory[Total Cost],0)</f>
        <v>763</v>
      </c>
      <c r="H2254" s="8">
        <f>SUMIFS(inventory['# Units],inventory[Rank],"&lt;="&amp;inventory[[#This Row],['#]])</f>
        <v>58585</v>
      </c>
      <c r="I2254" s="9">
        <f>inventory[[#This Row],[c Units]]/MAX(inventory[c Units])</f>
        <v>0.7111728859646993</v>
      </c>
      <c r="J2254" s="10">
        <f>SUMIFS(inventory[Total Cost],inventory[Rank],"&lt;="&amp;inventory[[#This Row],['#]])</f>
        <v>2621359.4999999981</v>
      </c>
      <c r="K2254" s="9">
        <f>inventory[[#This Row],[c Cost]]/MAX(inventory[c Cost])</f>
        <v>0.99019905370954986</v>
      </c>
      <c r="L2254" s="11" t="str">
        <f>IF(inventory[[#This Row],[c Units %]]&lt;=$O$7,$N$7,IF(inventory[[#This Row],[c Units %]]&lt;=$O$8,$N$8,$N$9))</f>
        <v>C</v>
      </c>
    </row>
    <row r="2255" spans="2:12" x14ac:dyDescent="0.25">
      <c r="B2255" s="1">
        <v>2249</v>
      </c>
      <c r="C2255" t="s">
        <v>2249</v>
      </c>
      <c r="D2255" s="2">
        <v>2.2999999999999998</v>
      </c>
      <c r="E2255" s="15">
        <v>37</v>
      </c>
      <c r="F2255" s="14">
        <f>inventory[[#This Row],[Unit Cost]]*inventory[[#This Row],['# Units]]</f>
        <v>85.1</v>
      </c>
      <c r="G2255" s="8">
        <f>_xlfn.RANK.EQ(inventory[[#This Row],[Total Cost]],inventory[Total Cost],0)</f>
        <v>1446</v>
      </c>
      <c r="H2255" s="8">
        <f>SUMIFS(inventory['# Units],inventory[Rank],"&lt;="&amp;inventory[[#This Row],['#]])</f>
        <v>58742</v>
      </c>
      <c r="I2255" s="9">
        <f>inventory[[#This Row],[c Units]]/MAX(inventory[c Units])</f>
        <v>0.71307873461361038</v>
      </c>
      <c r="J2255" s="10">
        <f>SUMIFS(inventory[Total Cost],inventory[Rank],"&lt;="&amp;inventory[[#This Row],['#]])</f>
        <v>2621579.9999999981</v>
      </c>
      <c r="K2255" s="9">
        <f>inventory[[#This Row],[c Cost]]/MAX(inventory[c Cost])</f>
        <v>0.99028234594449238</v>
      </c>
      <c r="L2255" s="11" t="str">
        <f>IF(inventory[[#This Row],[c Units %]]&lt;=$O$7,$N$7,IF(inventory[[#This Row],[c Units %]]&lt;=$O$8,$N$8,$N$9))</f>
        <v>C</v>
      </c>
    </row>
    <row r="2256" spans="2:12" x14ac:dyDescent="0.25">
      <c r="B2256" s="1">
        <v>2250</v>
      </c>
      <c r="C2256" t="s">
        <v>2250</v>
      </c>
      <c r="D2256" s="2">
        <v>2.5</v>
      </c>
      <c r="E2256" s="15">
        <v>106</v>
      </c>
      <c r="F2256" s="14">
        <f>inventory[[#This Row],[Unit Cost]]*inventory[[#This Row],['# Units]]</f>
        <v>265</v>
      </c>
      <c r="G2256" s="8">
        <f>_xlfn.RANK.EQ(inventory[[#This Row],[Total Cost]],inventory[Total Cost],0)</f>
        <v>911</v>
      </c>
      <c r="H2256" s="8">
        <f>SUMIFS(inventory['# Units],inventory[Rank],"&lt;="&amp;inventory[[#This Row],['#]])</f>
        <v>58742</v>
      </c>
      <c r="I2256" s="9">
        <f>inventory[[#This Row],[c Units]]/MAX(inventory[c Units])</f>
        <v>0.71307873461361038</v>
      </c>
      <c r="J2256" s="10">
        <f>SUMIFS(inventory[Total Cost],inventory[Rank],"&lt;="&amp;inventory[[#This Row],['#]])</f>
        <v>2621579.9999999981</v>
      </c>
      <c r="K2256" s="9">
        <f>inventory[[#This Row],[c Cost]]/MAX(inventory[c Cost])</f>
        <v>0.99028234594449238</v>
      </c>
      <c r="L2256" s="11" t="str">
        <f>IF(inventory[[#This Row],[c Units %]]&lt;=$O$7,$N$7,IF(inventory[[#This Row],[c Units %]]&lt;=$O$8,$N$8,$N$9))</f>
        <v>C</v>
      </c>
    </row>
    <row r="2257" spans="2:12" x14ac:dyDescent="0.25">
      <c r="B2257" s="1">
        <v>2251</v>
      </c>
      <c r="C2257" t="s">
        <v>2251</v>
      </c>
      <c r="D2257" s="2">
        <v>1.2</v>
      </c>
      <c r="E2257" s="15">
        <v>18</v>
      </c>
      <c r="F2257" s="14">
        <f>inventory[[#This Row],[Unit Cost]]*inventory[[#This Row],['# Units]]</f>
        <v>21.599999999999998</v>
      </c>
      <c r="G2257" s="8">
        <f>_xlfn.RANK.EQ(inventory[[#This Row],[Total Cost]],inventory[Total Cost],0)</f>
        <v>2621</v>
      </c>
      <c r="H2257" s="8">
        <f>SUMIFS(inventory['# Units],inventory[Rank],"&lt;="&amp;inventory[[#This Row],['#]])</f>
        <v>58742</v>
      </c>
      <c r="I2257" s="9">
        <f>inventory[[#This Row],[c Units]]/MAX(inventory[c Units])</f>
        <v>0.71307873461361038</v>
      </c>
      <c r="J2257" s="10">
        <f>SUMIFS(inventory[Total Cost],inventory[Rank],"&lt;="&amp;inventory[[#This Row],['#]])</f>
        <v>2621579.9999999981</v>
      </c>
      <c r="K2257" s="9">
        <f>inventory[[#This Row],[c Cost]]/MAX(inventory[c Cost])</f>
        <v>0.99028234594449238</v>
      </c>
      <c r="L2257" s="11" t="str">
        <f>IF(inventory[[#This Row],[c Units %]]&lt;=$O$7,$N$7,IF(inventory[[#This Row],[c Units %]]&lt;=$O$8,$N$8,$N$9))</f>
        <v>C</v>
      </c>
    </row>
    <row r="2258" spans="2:12" x14ac:dyDescent="0.25">
      <c r="B2258" s="1">
        <v>2252</v>
      </c>
      <c r="C2258" t="s">
        <v>2252</v>
      </c>
      <c r="D2258" s="2">
        <v>2.2000000000000002</v>
      </c>
      <c r="E2258" s="15">
        <v>48</v>
      </c>
      <c r="F2258" s="14">
        <f>inventory[[#This Row],[Unit Cost]]*inventory[[#This Row],['# Units]]</f>
        <v>105.60000000000001</v>
      </c>
      <c r="G2258" s="8">
        <f>_xlfn.RANK.EQ(inventory[[#This Row],[Total Cost]],inventory[Total Cost],0)</f>
        <v>1313</v>
      </c>
      <c r="H2258" s="8">
        <f>SUMIFS(inventory['# Units],inventory[Rank],"&lt;="&amp;inventory[[#This Row],['#]])</f>
        <v>58742</v>
      </c>
      <c r="I2258" s="9">
        <f>inventory[[#This Row],[c Units]]/MAX(inventory[c Units])</f>
        <v>0.71307873461361038</v>
      </c>
      <c r="J2258" s="10">
        <f>SUMIFS(inventory[Total Cost],inventory[Rank],"&lt;="&amp;inventory[[#This Row],['#]])</f>
        <v>2621579.9999999981</v>
      </c>
      <c r="K2258" s="9">
        <f>inventory[[#This Row],[c Cost]]/MAX(inventory[c Cost])</f>
        <v>0.99028234594449238</v>
      </c>
      <c r="L2258" s="11" t="str">
        <f>IF(inventory[[#This Row],[c Units %]]&lt;=$O$7,$N$7,IF(inventory[[#This Row],[c Units %]]&lt;=$O$8,$N$8,$N$9))</f>
        <v>C</v>
      </c>
    </row>
    <row r="2259" spans="2:12" x14ac:dyDescent="0.25">
      <c r="B2259" s="1">
        <v>2253</v>
      </c>
      <c r="C2259" t="s">
        <v>2253</v>
      </c>
      <c r="D2259" s="2">
        <v>1.6</v>
      </c>
      <c r="E2259" s="15">
        <v>30</v>
      </c>
      <c r="F2259" s="14">
        <f>inventory[[#This Row],[Unit Cost]]*inventory[[#This Row],['# Units]]</f>
        <v>48</v>
      </c>
      <c r="G2259" s="8">
        <f>_xlfn.RANK.EQ(inventory[[#This Row],[Total Cost]],inventory[Total Cost],0)</f>
        <v>1882</v>
      </c>
      <c r="H2259" s="8">
        <f>SUMIFS(inventory['# Units],inventory[Rank],"&lt;="&amp;inventory[[#This Row],['#]])</f>
        <v>58742</v>
      </c>
      <c r="I2259" s="9">
        <f>inventory[[#This Row],[c Units]]/MAX(inventory[c Units])</f>
        <v>0.71307873461361038</v>
      </c>
      <c r="J2259" s="10">
        <f>SUMIFS(inventory[Total Cost],inventory[Rank],"&lt;="&amp;inventory[[#This Row],['#]])</f>
        <v>2621579.9999999981</v>
      </c>
      <c r="K2259" s="9">
        <f>inventory[[#This Row],[c Cost]]/MAX(inventory[c Cost])</f>
        <v>0.99028234594449238</v>
      </c>
      <c r="L2259" s="11" t="str">
        <f>IF(inventory[[#This Row],[c Units %]]&lt;=$O$7,$N$7,IF(inventory[[#This Row],[c Units %]]&lt;=$O$8,$N$8,$N$9))</f>
        <v>C</v>
      </c>
    </row>
    <row r="2260" spans="2:12" x14ac:dyDescent="0.25">
      <c r="B2260" s="1">
        <v>2254</v>
      </c>
      <c r="C2260" t="s">
        <v>2254</v>
      </c>
      <c r="D2260" s="2">
        <v>2.4</v>
      </c>
      <c r="E2260" s="15">
        <v>29</v>
      </c>
      <c r="F2260" s="14">
        <f>inventory[[#This Row],[Unit Cost]]*inventory[[#This Row],['# Units]]</f>
        <v>69.599999999999994</v>
      </c>
      <c r="G2260" s="8">
        <f>_xlfn.RANK.EQ(inventory[[#This Row],[Total Cost]],inventory[Total Cost],0)</f>
        <v>1582</v>
      </c>
      <c r="H2260" s="8">
        <f>SUMIFS(inventory['# Units],inventory[Rank],"&lt;="&amp;inventory[[#This Row],['#]])</f>
        <v>58742</v>
      </c>
      <c r="I2260" s="9">
        <f>inventory[[#This Row],[c Units]]/MAX(inventory[c Units])</f>
        <v>0.71307873461361038</v>
      </c>
      <c r="J2260" s="10">
        <f>SUMIFS(inventory[Total Cost],inventory[Rank],"&lt;="&amp;inventory[[#This Row],['#]])</f>
        <v>2621579.9999999981</v>
      </c>
      <c r="K2260" s="9">
        <f>inventory[[#This Row],[c Cost]]/MAX(inventory[c Cost])</f>
        <v>0.99028234594449238</v>
      </c>
      <c r="L2260" s="11" t="str">
        <f>IF(inventory[[#This Row],[c Units %]]&lt;=$O$7,$N$7,IF(inventory[[#This Row],[c Units %]]&lt;=$O$8,$N$8,$N$9))</f>
        <v>C</v>
      </c>
    </row>
    <row r="2261" spans="2:12" x14ac:dyDescent="0.25">
      <c r="B2261" s="1">
        <v>2255</v>
      </c>
      <c r="C2261" t="s">
        <v>2255</v>
      </c>
      <c r="D2261" s="2">
        <v>2.2999999999999998</v>
      </c>
      <c r="E2261" s="15">
        <v>7</v>
      </c>
      <c r="F2261" s="14">
        <f>inventory[[#This Row],[Unit Cost]]*inventory[[#This Row],['# Units]]</f>
        <v>16.099999999999998</v>
      </c>
      <c r="G2261" s="8">
        <f>_xlfn.RANK.EQ(inventory[[#This Row],[Total Cost]],inventory[Total Cost],0)</f>
        <v>2901</v>
      </c>
      <c r="H2261" s="8">
        <f>SUMIFS(inventory['# Units],inventory[Rank],"&lt;="&amp;inventory[[#This Row],['#]])</f>
        <v>58742</v>
      </c>
      <c r="I2261" s="9">
        <f>inventory[[#This Row],[c Units]]/MAX(inventory[c Units])</f>
        <v>0.71307873461361038</v>
      </c>
      <c r="J2261" s="10">
        <f>SUMIFS(inventory[Total Cost],inventory[Rank],"&lt;="&amp;inventory[[#This Row],['#]])</f>
        <v>2621579.9999999981</v>
      </c>
      <c r="K2261" s="9">
        <f>inventory[[#This Row],[c Cost]]/MAX(inventory[c Cost])</f>
        <v>0.99028234594449238</v>
      </c>
      <c r="L2261" s="11" t="str">
        <f>IF(inventory[[#This Row],[c Units %]]&lt;=$O$7,$N$7,IF(inventory[[#This Row],[c Units %]]&lt;=$O$8,$N$8,$N$9))</f>
        <v>C</v>
      </c>
    </row>
    <row r="2262" spans="2:12" x14ac:dyDescent="0.25">
      <c r="B2262" s="1">
        <v>2256</v>
      </c>
      <c r="C2262" t="s">
        <v>2256</v>
      </c>
      <c r="D2262" s="2">
        <v>2.4</v>
      </c>
      <c r="E2262" s="15">
        <v>1</v>
      </c>
      <c r="F2262" s="14">
        <f>inventory[[#This Row],[Unit Cost]]*inventory[[#This Row],['# Units]]</f>
        <v>2.4</v>
      </c>
      <c r="G2262" s="8">
        <f>_xlfn.RANK.EQ(inventory[[#This Row],[Total Cost]],inventory[Total Cost],0)</f>
        <v>4223</v>
      </c>
      <c r="H2262" s="8">
        <f>SUMIFS(inventory['# Units],inventory[Rank],"&lt;="&amp;inventory[[#This Row],['#]])</f>
        <v>58784</v>
      </c>
      <c r="I2262" s="9">
        <f>inventory[[#This Row],[c Units]]/MAX(inventory[c Units])</f>
        <v>0.71358857947510257</v>
      </c>
      <c r="J2262" s="10">
        <f>SUMIFS(inventory[Total Cost],inventory[Rank],"&lt;="&amp;inventory[[#This Row],['#]])</f>
        <v>2621673.5999999987</v>
      </c>
      <c r="K2262" s="9">
        <f>inventory[[#This Row],[c Cost]]/MAX(inventory[c Cost])</f>
        <v>0.99031770264830499</v>
      </c>
      <c r="L2262" s="11" t="str">
        <f>IF(inventory[[#This Row],[c Units %]]&lt;=$O$7,$N$7,IF(inventory[[#This Row],[c Units %]]&lt;=$O$8,$N$8,$N$9))</f>
        <v>C</v>
      </c>
    </row>
    <row r="2263" spans="2:12" x14ac:dyDescent="0.25">
      <c r="B2263" s="1">
        <v>2257</v>
      </c>
      <c r="C2263" t="s">
        <v>2257</v>
      </c>
      <c r="D2263" s="2">
        <v>2.4</v>
      </c>
      <c r="E2263" s="15">
        <v>52</v>
      </c>
      <c r="F2263" s="14">
        <f>inventory[[#This Row],[Unit Cost]]*inventory[[#This Row],['# Units]]</f>
        <v>124.8</v>
      </c>
      <c r="G2263" s="8">
        <f>_xlfn.RANK.EQ(inventory[[#This Row],[Total Cost]],inventory[Total Cost],0)</f>
        <v>1228</v>
      </c>
      <c r="H2263" s="8">
        <f>SUMIFS(inventory['# Units],inventory[Rank],"&lt;="&amp;inventory[[#This Row],['#]])</f>
        <v>58784</v>
      </c>
      <c r="I2263" s="9">
        <f>inventory[[#This Row],[c Units]]/MAX(inventory[c Units])</f>
        <v>0.71358857947510257</v>
      </c>
      <c r="J2263" s="10">
        <f>SUMIFS(inventory[Total Cost],inventory[Rank],"&lt;="&amp;inventory[[#This Row],['#]])</f>
        <v>2621673.5999999987</v>
      </c>
      <c r="K2263" s="9">
        <f>inventory[[#This Row],[c Cost]]/MAX(inventory[c Cost])</f>
        <v>0.99031770264830499</v>
      </c>
      <c r="L2263" s="11" t="str">
        <f>IF(inventory[[#This Row],[c Units %]]&lt;=$O$7,$N$7,IF(inventory[[#This Row],[c Units %]]&lt;=$O$8,$N$8,$N$9))</f>
        <v>C</v>
      </c>
    </row>
    <row r="2264" spans="2:12" x14ac:dyDescent="0.25">
      <c r="B2264" s="1">
        <v>2258</v>
      </c>
      <c r="C2264" t="s">
        <v>2258</v>
      </c>
      <c r="D2264" s="2">
        <v>2.5</v>
      </c>
      <c r="E2264" s="15">
        <v>21</v>
      </c>
      <c r="F2264" s="14">
        <f>inventory[[#This Row],[Unit Cost]]*inventory[[#This Row],['# Units]]</f>
        <v>52.5</v>
      </c>
      <c r="G2264" s="8">
        <f>_xlfn.RANK.EQ(inventory[[#This Row],[Total Cost]],inventory[Total Cost],0)</f>
        <v>1803</v>
      </c>
      <c r="H2264" s="8">
        <f>SUMIFS(inventory['# Units],inventory[Rank],"&lt;="&amp;inventory[[#This Row],['#]])</f>
        <v>58784</v>
      </c>
      <c r="I2264" s="9">
        <f>inventory[[#This Row],[c Units]]/MAX(inventory[c Units])</f>
        <v>0.71358857947510257</v>
      </c>
      <c r="J2264" s="10">
        <f>SUMIFS(inventory[Total Cost],inventory[Rank],"&lt;="&amp;inventory[[#This Row],['#]])</f>
        <v>2621673.5999999987</v>
      </c>
      <c r="K2264" s="9">
        <f>inventory[[#This Row],[c Cost]]/MAX(inventory[c Cost])</f>
        <v>0.99031770264830499</v>
      </c>
      <c r="L2264" s="11" t="str">
        <f>IF(inventory[[#This Row],[c Units %]]&lt;=$O$7,$N$7,IF(inventory[[#This Row],[c Units %]]&lt;=$O$8,$N$8,$N$9))</f>
        <v>C</v>
      </c>
    </row>
    <row r="2265" spans="2:12" x14ac:dyDescent="0.25">
      <c r="B2265" s="1">
        <v>2259</v>
      </c>
      <c r="C2265" t="s">
        <v>2259</v>
      </c>
      <c r="D2265" s="2">
        <v>1.8</v>
      </c>
      <c r="E2265" s="15">
        <v>39</v>
      </c>
      <c r="F2265" s="14">
        <f>inventory[[#This Row],[Unit Cost]]*inventory[[#This Row],['# Units]]</f>
        <v>70.2</v>
      </c>
      <c r="G2265" s="8">
        <f>_xlfn.RANK.EQ(inventory[[#This Row],[Total Cost]],inventory[Total Cost],0)</f>
        <v>1575</v>
      </c>
      <c r="H2265" s="8">
        <f>SUMIFS(inventory['# Units],inventory[Rank],"&lt;="&amp;inventory[[#This Row],['#]])</f>
        <v>58948</v>
      </c>
      <c r="I2265" s="9">
        <f>inventory[[#This Row],[c Units]]/MAX(inventory[c Units])</f>
        <v>0.71557940226759575</v>
      </c>
      <c r="J2265" s="10">
        <f>SUMIFS(inventory[Total Cost],inventory[Rank],"&lt;="&amp;inventory[[#This Row],['#]])</f>
        <v>2621923.2000000002</v>
      </c>
      <c r="K2265" s="9">
        <f>inventory[[#This Row],[c Cost]]/MAX(inventory[c Cost])</f>
        <v>0.99041198719180512</v>
      </c>
      <c r="L2265" s="11" t="str">
        <f>IF(inventory[[#This Row],[c Units %]]&lt;=$O$7,$N$7,IF(inventory[[#This Row],[c Units %]]&lt;=$O$8,$N$8,$N$9))</f>
        <v>C</v>
      </c>
    </row>
    <row r="2266" spans="2:12" x14ac:dyDescent="0.25">
      <c r="B2266" s="1">
        <v>2260</v>
      </c>
      <c r="C2266" t="s">
        <v>2260</v>
      </c>
      <c r="D2266" s="2">
        <v>2</v>
      </c>
      <c r="E2266" s="15">
        <v>8</v>
      </c>
      <c r="F2266" s="14">
        <f>inventory[[#This Row],[Unit Cost]]*inventory[[#This Row],['# Units]]</f>
        <v>16</v>
      </c>
      <c r="G2266" s="8">
        <f>_xlfn.RANK.EQ(inventory[[#This Row],[Total Cost]],inventory[Total Cost],0)</f>
        <v>2907</v>
      </c>
      <c r="H2266" s="8">
        <f>SUMIFS(inventory['# Units],inventory[Rank],"&lt;="&amp;inventory[[#This Row],['#]])</f>
        <v>58948</v>
      </c>
      <c r="I2266" s="9">
        <f>inventory[[#This Row],[c Units]]/MAX(inventory[c Units])</f>
        <v>0.71557940226759575</v>
      </c>
      <c r="J2266" s="10">
        <f>SUMIFS(inventory[Total Cost],inventory[Rank],"&lt;="&amp;inventory[[#This Row],['#]])</f>
        <v>2621923.2000000002</v>
      </c>
      <c r="K2266" s="9">
        <f>inventory[[#This Row],[c Cost]]/MAX(inventory[c Cost])</f>
        <v>0.99041198719180512</v>
      </c>
      <c r="L2266" s="11" t="str">
        <f>IF(inventory[[#This Row],[c Units %]]&lt;=$O$7,$N$7,IF(inventory[[#This Row],[c Units %]]&lt;=$O$8,$N$8,$N$9))</f>
        <v>C</v>
      </c>
    </row>
    <row r="2267" spans="2:12" x14ac:dyDescent="0.25">
      <c r="B2267" s="1">
        <v>2261</v>
      </c>
      <c r="C2267" t="s">
        <v>2261</v>
      </c>
      <c r="D2267" s="2">
        <v>2.2999999999999998</v>
      </c>
      <c r="E2267" s="15">
        <v>18</v>
      </c>
      <c r="F2267" s="14">
        <f>inventory[[#This Row],[Unit Cost]]*inventory[[#This Row],['# Units]]</f>
        <v>41.4</v>
      </c>
      <c r="G2267" s="8">
        <f>_xlfn.RANK.EQ(inventory[[#This Row],[Total Cost]],inventory[Total Cost],0)</f>
        <v>2022</v>
      </c>
      <c r="H2267" s="8">
        <f>SUMIFS(inventory['# Units],inventory[Rank],"&lt;="&amp;inventory[[#This Row],['#]])</f>
        <v>58948</v>
      </c>
      <c r="I2267" s="9">
        <f>inventory[[#This Row],[c Units]]/MAX(inventory[c Units])</f>
        <v>0.71557940226759575</v>
      </c>
      <c r="J2267" s="10">
        <f>SUMIFS(inventory[Total Cost],inventory[Rank],"&lt;="&amp;inventory[[#This Row],['#]])</f>
        <v>2621923.2000000002</v>
      </c>
      <c r="K2267" s="9">
        <f>inventory[[#This Row],[c Cost]]/MAX(inventory[c Cost])</f>
        <v>0.99041198719180512</v>
      </c>
      <c r="L2267" s="11" t="str">
        <f>IF(inventory[[#This Row],[c Units %]]&lt;=$O$7,$N$7,IF(inventory[[#This Row],[c Units %]]&lt;=$O$8,$N$8,$N$9))</f>
        <v>C</v>
      </c>
    </row>
    <row r="2268" spans="2:12" x14ac:dyDescent="0.25">
      <c r="B2268" s="1">
        <v>2262</v>
      </c>
      <c r="C2268" t="s">
        <v>2262</v>
      </c>
      <c r="D2268" s="2">
        <v>2.2000000000000002</v>
      </c>
      <c r="E2268" s="15">
        <v>41</v>
      </c>
      <c r="F2268" s="14">
        <f>inventory[[#This Row],[Unit Cost]]*inventory[[#This Row],['# Units]]</f>
        <v>90.2</v>
      </c>
      <c r="G2268" s="8">
        <f>_xlfn.RANK.EQ(inventory[[#This Row],[Total Cost]],inventory[Total Cost],0)</f>
        <v>1402</v>
      </c>
      <c r="H2268" s="8">
        <f>SUMIFS(inventory['# Units],inventory[Rank],"&lt;="&amp;inventory[[#This Row],['#]])</f>
        <v>58948</v>
      </c>
      <c r="I2268" s="9">
        <f>inventory[[#This Row],[c Units]]/MAX(inventory[c Units])</f>
        <v>0.71557940226759575</v>
      </c>
      <c r="J2268" s="10">
        <f>SUMIFS(inventory[Total Cost],inventory[Rank],"&lt;="&amp;inventory[[#This Row],['#]])</f>
        <v>2621923.2000000002</v>
      </c>
      <c r="K2268" s="9">
        <f>inventory[[#This Row],[c Cost]]/MAX(inventory[c Cost])</f>
        <v>0.99041198719180512</v>
      </c>
      <c r="L2268" s="11" t="str">
        <f>IF(inventory[[#This Row],[c Units %]]&lt;=$O$7,$N$7,IF(inventory[[#This Row],[c Units %]]&lt;=$O$8,$N$8,$N$9))</f>
        <v>C</v>
      </c>
    </row>
    <row r="2269" spans="2:12" x14ac:dyDescent="0.25">
      <c r="B2269" s="1">
        <v>2263</v>
      </c>
      <c r="C2269" t="s">
        <v>2263</v>
      </c>
      <c r="D2269" s="2">
        <v>2.5</v>
      </c>
      <c r="E2269" s="15">
        <v>5</v>
      </c>
      <c r="F2269" s="14">
        <f>inventory[[#This Row],[Unit Cost]]*inventory[[#This Row],['# Units]]</f>
        <v>12.5</v>
      </c>
      <c r="G2269" s="8">
        <f>_xlfn.RANK.EQ(inventory[[#This Row],[Total Cost]],inventory[Total Cost],0)</f>
        <v>3134</v>
      </c>
      <c r="H2269" s="8">
        <f>SUMIFS(inventory['# Units],inventory[Rank],"&lt;="&amp;inventory[[#This Row],['#]])</f>
        <v>58948</v>
      </c>
      <c r="I2269" s="9">
        <f>inventory[[#This Row],[c Units]]/MAX(inventory[c Units])</f>
        <v>0.71557940226759575</v>
      </c>
      <c r="J2269" s="10">
        <f>SUMIFS(inventory[Total Cost],inventory[Rank],"&lt;="&amp;inventory[[#This Row],['#]])</f>
        <v>2621923.2000000002</v>
      </c>
      <c r="K2269" s="9">
        <f>inventory[[#This Row],[c Cost]]/MAX(inventory[c Cost])</f>
        <v>0.99041198719180512</v>
      </c>
      <c r="L2269" s="11" t="str">
        <f>IF(inventory[[#This Row],[c Units %]]&lt;=$O$7,$N$7,IF(inventory[[#This Row],[c Units %]]&lt;=$O$8,$N$8,$N$9))</f>
        <v>C</v>
      </c>
    </row>
    <row r="2270" spans="2:12" x14ac:dyDescent="0.25">
      <c r="B2270" s="1">
        <v>2264</v>
      </c>
      <c r="C2270" t="s">
        <v>2264</v>
      </c>
      <c r="D2270" s="2">
        <v>2.4</v>
      </c>
      <c r="E2270" s="15">
        <v>14</v>
      </c>
      <c r="F2270" s="14">
        <f>inventory[[#This Row],[Unit Cost]]*inventory[[#This Row],['# Units]]</f>
        <v>33.6</v>
      </c>
      <c r="G2270" s="8">
        <f>_xlfn.RANK.EQ(inventory[[#This Row],[Total Cost]],inventory[Total Cost],0)</f>
        <v>2189</v>
      </c>
      <c r="H2270" s="8">
        <f>SUMIFS(inventory['# Units],inventory[Rank],"&lt;="&amp;inventory[[#This Row],['#]])</f>
        <v>58948</v>
      </c>
      <c r="I2270" s="9">
        <f>inventory[[#This Row],[c Units]]/MAX(inventory[c Units])</f>
        <v>0.71557940226759575</v>
      </c>
      <c r="J2270" s="10">
        <f>SUMIFS(inventory[Total Cost],inventory[Rank],"&lt;="&amp;inventory[[#This Row],['#]])</f>
        <v>2621923.2000000002</v>
      </c>
      <c r="K2270" s="9">
        <f>inventory[[#This Row],[c Cost]]/MAX(inventory[c Cost])</f>
        <v>0.99041198719180512</v>
      </c>
      <c r="L2270" s="11" t="str">
        <f>IF(inventory[[#This Row],[c Units %]]&lt;=$O$7,$N$7,IF(inventory[[#This Row],[c Units %]]&lt;=$O$8,$N$8,$N$9))</f>
        <v>C</v>
      </c>
    </row>
    <row r="2271" spans="2:12" x14ac:dyDescent="0.25">
      <c r="B2271" s="1">
        <v>2265</v>
      </c>
      <c r="C2271" t="s">
        <v>2265</v>
      </c>
      <c r="D2271" s="2">
        <v>2.2000000000000002</v>
      </c>
      <c r="E2271" s="15">
        <v>3</v>
      </c>
      <c r="F2271" s="14">
        <f>inventory[[#This Row],[Unit Cost]]*inventory[[#This Row],['# Units]]</f>
        <v>6.6000000000000005</v>
      </c>
      <c r="G2271" s="8">
        <f>_xlfn.RANK.EQ(inventory[[#This Row],[Total Cost]],inventory[Total Cost],0)</f>
        <v>3604</v>
      </c>
      <c r="H2271" s="8">
        <f>SUMIFS(inventory['# Units],inventory[Rank],"&lt;="&amp;inventory[[#This Row],['#]])</f>
        <v>58948</v>
      </c>
      <c r="I2271" s="9">
        <f>inventory[[#This Row],[c Units]]/MAX(inventory[c Units])</f>
        <v>0.71557940226759575</v>
      </c>
      <c r="J2271" s="10">
        <f>SUMIFS(inventory[Total Cost],inventory[Rank],"&lt;="&amp;inventory[[#This Row],['#]])</f>
        <v>2621923.2000000002</v>
      </c>
      <c r="K2271" s="9">
        <f>inventory[[#This Row],[c Cost]]/MAX(inventory[c Cost])</f>
        <v>0.99041198719180512</v>
      </c>
      <c r="L2271" s="11" t="str">
        <f>IF(inventory[[#This Row],[c Units %]]&lt;=$O$7,$N$7,IF(inventory[[#This Row],[c Units %]]&lt;=$O$8,$N$8,$N$9))</f>
        <v>C</v>
      </c>
    </row>
    <row r="2272" spans="2:12" x14ac:dyDescent="0.25">
      <c r="B2272" s="1">
        <v>2266</v>
      </c>
      <c r="C2272" t="s">
        <v>2266</v>
      </c>
      <c r="D2272" s="2">
        <v>1.9</v>
      </c>
      <c r="E2272" s="15">
        <v>13</v>
      </c>
      <c r="F2272" s="14">
        <f>inventory[[#This Row],[Unit Cost]]*inventory[[#This Row],['# Units]]</f>
        <v>24.7</v>
      </c>
      <c r="G2272" s="8">
        <f>_xlfn.RANK.EQ(inventory[[#This Row],[Total Cost]],inventory[Total Cost],0)</f>
        <v>2480</v>
      </c>
      <c r="H2272" s="8">
        <f>SUMIFS(inventory['# Units],inventory[Rank],"&lt;="&amp;inventory[[#This Row],['#]])</f>
        <v>58948</v>
      </c>
      <c r="I2272" s="9">
        <f>inventory[[#This Row],[c Units]]/MAX(inventory[c Units])</f>
        <v>0.71557940226759575</v>
      </c>
      <c r="J2272" s="10">
        <f>SUMIFS(inventory[Total Cost],inventory[Rank],"&lt;="&amp;inventory[[#This Row],['#]])</f>
        <v>2621923.2000000002</v>
      </c>
      <c r="K2272" s="9">
        <f>inventory[[#This Row],[c Cost]]/MAX(inventory[c Cost])</f>
        <v>0.99041198719180512</v>
      </c>
      <c r="L2272" s="11" t="str">
        <f>IF(inventory[[#This Row],[c Units %]]&lt;=$O$7,$N$7,IF(inventory[[#This Row],[c Units %]]&lt;=$O$8,$N$8,$N$9))</f>
        <v>C</v>
      </c>
    </row>
    <row r="2273" spans="2:12" x14ac:dyDescent="0.25">
      <c r="B2273" s="1">
        <v>2267</v>
      </c>
      <c r="C2273" t="s">
        <v>2267</v>
      </c>
      <c r="D2273" s="2">
        <v>2.2999999999999998</v>
      </c>
      <c r="E2273" s="15">
        <v>26</v>
      </c>
      <c r="F2273" s="14">
        <f>inventory[[#This Row],[Unit Cost]]*inventory[[#This Row],['# Units]]</f>
        <v>59.8</v>
      </c>
      <c r="G2273" s="8">
        <f>_xlfn.RANK.EQ(inventory[[#This Row],[Total Cost]],inventory[Total Cost],0)</f>
        <v>1685</v>
      </c>
      <c r="H2273" s="8">
        <f>SUMIFS(inventory['# Units],inventory[Rank],"&lt;="&amp;inventory[[#This Row],['#]])</f>
        <v>58979</v>
      </c>
      <c r="I2273" s="9">
        <f>inventory[[#This Row],[c Units]]/MAX(inventory[c Units])</f>
        <v>0.71595571633203037</v>
      </c>
      <c r="J2273" s="10">
        <f>SUMIFS(inventory[Total Cost],inventory[Rank],"&lt;="&amp;inventory[[#This Row],['#]])</f>
        <v>2621954.2000000002</v>
      </c>
      <c r="K2273" s="9">
        <f>inventory[[#This Row],[c Cost]]/MAX(inventory[c Cost])</f>
        <v>0.99042369721123025</v>
      </c>
      <c r="L2273" s="11" t="str">
        <f>IF(inventory[[#This Row],[c Units %]]&lt;=$O$7,$N$7,IF(inventory[[#This Row],[c Units %]]&lt;=$O$8,$N$8,$N$9))</f>
        <v>C</v>
      </c>
    </row>
    <row r="2274" spans="2:12" x14ac:dyDescent="0.25">
      <c r="B2274" s="1">
        <v>2268</v>
      </c>
      <c r="C2274" t="s">
        <v>2268</v>
      </c>
      <c r="D2274" s="2">
        <v>2.4</v>
      </c>
      <c r="E2274" s="15">
        <v>2</v>
      </c>
      <c r="F2274" s="14">
        <f>inventory[[#This Row],[Unit Cost]]*inventory[[#This Row],['# Units]]</f>
        <v>4.8</v>
      </c>
      <c r="G2274" s="8">
        <f>_xlfn.RANK.EQ(inventory[[#This Row],[Total Cost]],inventory[Total Cost],0)</f>
        <v>3814</v>
      </c>
      <c r="H2274" s="8">
        <f>SUMIFS(inventory['# Units],inventory[Rank],"&lt;="&amp;inventory[[#This Row],['#]])</f>
        <v>59070</v>
      </c>
      <c r="I2274" s="9">
        <f>inventory[[#This Row],[c Units]]/MAX(inventory[c Units])</f>
        <v>0.71706038019859675</v>
      </c>
      <c r="J2274" s="10">
        <f>SUMIFS(inventory[Total Cost],inventory[Rank],"&lt;="&amp;inventory[[#This Row],['#]])</f>
        <v>2622108.1999999993</v>
      </c>
      <c r="K2274" s="9">
        <f>inventory[[#This Row],[c Cost]]/MAX(inventory[c Cost])</f>
        <v>0.99048186956579287</v>
      </c>
      <c r="L2274" s="11" t="str">
        <f>IF(inventory[[#This Row],[c Units %]]&lt;=$O$7,$N$7,IF(inventory[[#This Row],[c Units %]]&lt;=$O$8,$N$8,$N$9))</f>
        <v>C</v>
      </c>
    </row>
    <row r="2275" spans="2:12" x14ac:dyDescent="0.25">
      <c r="B2275" s="1">
        <v>2269</v>
      </c>
      <c r="C2275" t="s">
        <v>2269</v>
      </c>
      <c r="D2275" s="2">
        <v>2.4</v>
      </c>
      <c r="E2275" s="15">
        <v>1</v>
      </c>
      <c r="F2275" s="14">
        <f>inventory[[#This Row],[Unit Cost]]*inventory[[#This Row],['# Units]]</f>
        <v>2.4</v>
      </c>
      <c r="G2275" s="8">
        <f>_xlfn.RANK.EQ(inventory[[#This Row],[Total Cost]],inventory[Total Cost],0)</f>
        <v>4223</v>
      </c>
      <c r="H2275" s="8">
        <f>SUMIFS(inventory['# Units],inventory[Rank],"&lt;="&amp;inventory[[#This Row],['#]])</f>
        <v>59070</v>
      </c>
      <c r="I2275" s="9">
        <f>inventory[[#This Row],[c Units]]/MAX(inventory[c Units])</f>
        <v>0.71706038019859675</v>
      </c>
      <c r="J2275" s="10">
        <f>SUMIFS(inventory[Total Cost],inventory[Rank],"&lt;="&amp;inventory[[#This Row],['#]])</f>
        <v>2622108.1999999993</v>
      </c>
      <c r="K2275" s="9">
        <f>inventory[[#This Row],[c Cost]]/MAX(inventory[c Cost])</f>
        <v>0.99048186956579287</v>
      </c>
      <c r="L2275" s="11" t="str">
        <f>IF(inventory[[#This Row],[c Units %]]&lt;=$O$7,$N$7,IF(inventory[[#This Row],[c Units %]]&lt;=$O$8,$N$8,$N$9))</f>
        <v>C</v>
      </c>
    </row>
    <row r="2276" spans="2:12" x14ac:dyDescent="0.25">
      <c r="B2276" s="1">
        <v>2270</v>
      </c>
      <c r="C2276" t="s">
        <v>2270</v>
      </c>
      <c r="D2276" s="2">
        <v>1.9</v>
      </c>
      <c r="E2276" s="15">
        <v>5</v>
      </c>
      <c r="F2276" s="14">
        <f>inventory[[#This Row],[Unit Cost]]*inventory[[#This Row],['# Units]]</f>
        <v>9.5</v>
      </c>
      <c r="G2276" s="8">
        <f>_xlfn.RANK.EQ(inventory[[#This Row],[Total Cost]],inventory[Total Cost],0)</f>
        <v>3368</v>
      </c>
      <c r="H2276" s="8">
        <f>SUMIFS(inventory['# Units],inventory[Rank],"&lt;="&amp;inventory[[#This Row],['#]])</f>
        <v>59070</v>
      </c>
      <c r="I2276" s="9">
        <f>inventory[[#This Row],[c Units]]/MAX(inventory[c Units])</f>
        <v>0.71706038019859675</v>
      </c>
      <c r="J2276" s="10">
        <f>SUMIFS(inventory[Total Cost],inventory[Rank],"&lt;="&amp;inventory[[#This Row],['#]])</f>
        <v>2622108.1999999993</v>
      </c>
      <c r="K2276" s="9">
        <f>inventory[[#This Row],[c Cost]]/MAX(inventory[c Cost])</f>
        <v>0.99048186956579287</v>
      </c>
      <c r="L2276" s="11" t="str">
        <f>IF(inventory[[#This Row],[c Units %]]&lt;=$O$7,$N$7,IF(inventory[[#This Row],[c Units %]]&lt;=$O$8,$N$8,$N$9))</f>
        <v>C</v>
      </c>
    </row>
    <row r="2277" spans="2:12" x14ac:dyDescent="0.25">
      <c r="B2277" s="1">
        <v>2271</v>
      </c>
      <c r="C2277" t="s">
        <v>2271</v>
      </c>
      <c r="D2277" s="2">
        <v>1.5</v>
      </c>
      <c r="E2277" s="15">
        <v>13</v>
      </c>
      <c r="F2277" s="14">
        <f>inventory[[#This Row],[Unit Cost]]*inventory[[#This Row],['# Units]]</f>
        <v>19.5</v>
      </c>
      <c r="G2277" s="8">
        <f>_xlfn.RANK.EQ(inventory[[#This Row],[Total Cost]],inventory[Total Cost],0)</f>
        <v>2729</v>
      </c>
      <c r="H2277" s="8">
        <f>SUMIFS(inventory['# Units],inventory[Rank],"&lt;="&amp;inventory[[#This Row],['#]])</f>
        <v>59070</v>
      </c>
      <c r="I2277" s="9">
        <f>inventory[[#This Row],[c Units]]/MAX(inventory[c Units])</f>
        <v>0.71706038019859675</v>
      </c>
      <c r="J2277" s="10">
        <f>SUMIFS(inventory[Total Cost],inventory[Rank],"&lt;="&amp;inventory[[#This Row],['#]])</f>
        <v>2622108.1999999993</v>
      </c>
      <c r="K2277" s="9">
        <f>inventory[[#This Row],[c Cost]]/MAX(inventory[c Cost])</f>
        <v>0.99048186956579287</v>
      </c>
      <c r="L2277" s="11" t="str">
        <f>IF(inventory[[#This Row],[c Units %]]&lt;=$O$7,$N$7,IF(inventory[[#This Row],[c Units %]]&lt;=$O$8,$N$8,$N$9))</f>
        <v>C</v>
      </c>
    </row>
    <row r="2278" spans="2:12" x14ac:dyDescent="0.25">
      <c r="B2278" s="1">
        <v>2272</v>
      </c>
      <c r="C2278" t="s">
        <v>2272</v>
      </c>
      <c r="D2278" s="2">
        <v>2.4</v>
      </c>
      <c r="E2278" s="15">
        <v>13</v>
      </c>
      <c r="F2278" s="14">
        <f>inventory[[#This Row],[Unit Cost]]*inventory[[#This Row],['# Units]]</f>
        <v>31.2</v>
      </c>
      <c r="G2278" s="8">
        <f>_xlfn.RANK.EQ(inventory[[#This Row],[Total Cost]],inventory[Total Cost],0)</f>
        <v>2259</v>
      </c>
      <c r="H2278" s="8">
        <f>SUMIFS(inventory['# Units],inventory[Rank],"&lt;="&amp;inventory[[#This Row],['#]])</f>
        <v>59070</v>
      </c>
      <c r="I2278" s="9">
        <f>inventory[[#This Row],[c Units]]/MAX(inventory[c Units])</f>
        <v>0.71706038019859675</v>
      </c>
      <c r="J2278" s="10">
        <f>SUMIFS(inventory[Total Cost],inventory[Rank],"&lt;="&amp;inventory[[#This Row],['#]])</f>
        <v>2622108.1999999993</v>
      </c>
      <c r="K2278" s="9">
        <f>inventory[[#This Row],[c Cost]]/MAX(inventory[c Cost])</f>
        <v>0.99048186956579287</v>
      </c>
      <c r="L2278" s="11" t="str">
        <f>IF(inventory[[#This Row],[c Units %]]&lt;=$O$7,$N$7,IF(inventory[[#This Row],[c Units %]]&lt;=$O$8,$N$8,$N$9))</f>
        <v>C</v>
      </c>
    </row>
    <row r="2279" spans="2:12" x14ac:dyDescent="0.25">
      <c r="B2279" s="1">
        <v>2273</v>
      </c>
      <c r="C2279" t="s">
        <v>2273</v>
      </c>
      <c r="D2279" s="2">
        <v>2.2999999999999998</v>
      </c>
      <c r="E2279" s="15">
        <v>5</v>
      </c>
      <c r="F2279" s="14">
        <f>inventory[[#This Row],[Unit Cost]]*inventory[[#This Row],['# Units]]</f>
        <v>11.5</v>
      </c>
      <c r="G2279" s="8">
        <f>_xlfn.RANK.EQ(inventory[[#This Row],[Total Cost]],inventory[Total Cost],0)</f>
        <v>3203</v>
      </c>
      <c r="H2279" s="8">
        <f>SUMIFS(inventory['# Units],inventory[Rank],"&lt;="&amp;inventory[[#This Row],['#]])</f>
        <v>59074</v>
      </c>
      <c r="I2279" s="9">
        <f>inventory[[#This Row],[c Units]]/MAX(inventory[c Units])</f>
        <v>0.71710893685207211</v>
      </c>
      <c r="J2279" s="10">
        <f>SUMIFS(inventory[Total Cost],inventory[Rank],"&lt;="&amp;inventory[[#This Row],['#]])</f>
        <v>2622138.9999999991</v>
      </c>
      <c r="K2279" s="9">
        <f>inventory[[#This Row],[c Cost]]/MAX(inventory[c Cost])</f>
        <v>0.99049350403670544</v>
      </c>
      <c r="L2279" s="11" t="str">
        <f>IF(inventory[[#This Row],[c Units %]]&lt;=$O$7,$N$7,IF(inventory[[#This Row],[c Units %]]&lt;=$O$8,$N$8,$N$9))</f>
        <v>C</v>
      </c>
    </row>
    <row r="2280" spans="2:12" x14ac:dyDescent="0.25">
      <c r="B2280" s="1">
        <v>2274</v>
      </c>
      <c r="C2280" t="s">
        <v>2274</v>
      </c>
      <c r="D2280" s="2">
        <v>1.9</v>
      </c>
      <c r="E2280" s="15">
        <v>25</v>
      </c>
      <c r="F2280" s="14">
        <f>inventory[[#This Row],[Unit Cost]]*inventory[[#This Row],['# Units]]</f>
        <v>47.5</v>
      </c>
      <c r="G2280" s="8">
        <f>_xlfn.RANK.EQ(inventory[[#This Row],[Total Cost]],inventory[Total Cost],0)</f>
        <v>1891</v>
      </c>
      <c r="H2280" s="8">
        <f>SUMIFS(inventory['# Units],inventory[Rank],"&lt;="&amp;inventory[[#This Row],['#]])</f>
        <v>59096</v>
      </c>
      <c r="I2280" s="9">
        <f>inventory[[#This Row],[c Units]]/MAX(inventory[c Units])</f>
        <v>0.71737599844618705</v>
      </c>
      <c r="J2280" s="10">
        <f>SUMIFS(inventory[Total Cost],inventory[Rank],"&lt;="&amp;inventory[[#This Row],['#]])</f>
        <v>2622200.5999999987</v>
      </c>
      <c r="K2280" s="9">
        <f>inventory[[#This Row],[c Cost]]/MAX(inventory[c Cost])</f>
        <v>0.99051677297853058</v>
      </c>
      <c r="L2280" s="11" t="str">
        <f>IF(inventory[[#This Row],[c Units %]]&lt;=$O$7,$N$7,IF(inventory[[#This Row],[c Units %]]&lt;=$O$8,$N$8,$N$9))</f>
        <v>C</v>
      </c>
    </row>
    <row r="2281" spans="2:12" x14ac:dyDescent="0.25">
      <c r="B2281" s="1">
        <v>2275</v>
      </c>
      <c r="C2281" t="s">
        <v>2275</v>
      </c>
      <c r="D2281" s="2">
        <v>1.6</v>
      </c>
      <c r="E2281" s="15">
        <v>12</v>
      </c>
      <c r="F2281" s="14">
        <f>inventory[[#This Row],[Unit Cost]]*inventory[[#This Row],['# Units]]</f>
        <v>19.200000000000003</v>
      </c>
      <c r="G2281" s="8">
        <f>_xlfn.RANK.EQ(inventory[[#This Row],[Total Cost]],inventory[Total Cost],0)</f>
        <v>2738</v>
      </c>
      <c r="H2281" s="8">
        <f>SUMIFS(inventory['# Units],inventory[Rank],"&lt;="&amp;inventory[[#This Row],['#]])</f>
        <v>59096</v>
      </c>
      <c r="I2281" s="9">
        <f>inventory[[#This Row],[c Units]]/MAX(inventory[c Units])</f>
        <v>0.71737599844618705</v>
      </c>
      <c r="J2281" s="10">
        <f>SUMIFS(inventory[Total Cost],inventory[Rank],"&lt;="&amp;inventory[[#This Row],['#]])</f>
        <v>2622200.5999999987</v>
      </c>
      <c r="K2281" s="9">
        <f>inventory[[#This Row],[c Cost]]/MAX(inventory[c Cost])</f>
        <v>0.99051677297853058</v>
      </c>
      <c r="L2281" s="11" t="str">
        <f>IF(inventory[[#This Row],[c Units %]]&lt;=$O$7,$N$7,IF(inventory[[#This Row],[c Units %]]&lt;=$O$8,$N$8,$N$9))</f>
        <v>C</v>
      </c>
    </row>
    <row r="2282" spans="2:12" x14ac:dyDescent="0.25">
      <c r="B2282" s="1">
        <v>2276</v>
      </c>
      <c r="C2282" t="s">
        <v>2276</v>
      </c>
      <c r="D2282" s="2">
        <v>2.2999999999999998</v>
      </c>
      <c r="E2282" s="15">
        <v>8</v>
      </c>
      <c r="F2282" s="14">
        <f>inventory[[#This Row],[Unit Cost]]*inventory[[#This Row],['# Units]]</f>
        <v>18.399999999999999</v>
      </c>
      <c r="G2282" s="8">
        <f>_xlfn.RANK.EQ(inventory[[#This Row],[Total Cost]],inventory[Total Cost],0)</f>
        <v>2785</v>
      </c>
      <c r="H2282" s="8">
        <f>SUMIFS(inventory['# Units],inventory[Rank],"&lt;="&amp;inventory[[#This Row],['#]])</f>
        <v>59164</v>
      </c>
      <c r="I2282" s="9">
        <f>inventory[[#This Row],[c Units]]/MAX(inventory[c Units])</f>
        <v>0.71820146155526965</v>
      </c>
      <c r="J2282" s="10">
        <f>SUMIFS(inventory[Total Cost],inventory[Rank],"&lt;="&amp;inventory[[#This Row],['#]])</f>
        <v>2622292.399999999</v>
      </c>
      <c r="K2282" s="9">
        <f>inventory[[#This Row],[c Cost]]/MAX(inventory[c Cost])</f>
        <v>0.99055144974573128</v>
      </c>
      <c r="L2282" s="11" t="str">
        <f>IF(inventory[[#This Row],[c Units %]]&lt;=$O$7,$N$7,IF(inventory[[#This Row],[c Units %]]&lt;=$O$8,$N$8,$N$9))</f>
        <v>C</v>
      </c>
    </row>
    <row r="2283" spans="2:12" x14ac:dyDescent="0.25">
      <c r="B2283" s="1">
        <v>2277</v>
      </c>
      <c r="C2283" t="s">
        <v>2277</v>
      </c>
      <c r="D2283" s="2">
        <v>2.2999999999999998</v>
      </c>
      <c r="E2283" s="15">
        <v>14</v>
      </c>
      <c r="F2283" s="14">
        <f>inventory[[#This Row],[Unit Cost]]*inventory[[#This Row],['# Units]]</f>
        <v>32.199999999999996</v>
      </c>
      <c r="G2283" s="8">
        <f>_xlfn.RANK.EQ(inventory[[#This Row],[Total Cost]],inventory[Total Cost],0)</f>
        <v>2234</v>
      </c>
      <c r="H2283" s="8">
        <f>SUMIFS(inventory['# Units],inventory[Rank],"&lt;="&amp;inventory[[#This Row],['#]])</f>
        <v>59164</v>
      </c>
      <c r="I2283" s="9">
        <f>inventory[[#This Row],[c Units]]/MAX(inventory[c Units])</f>
        <v>0.71820146155526965</v>
      </c>
      <c r="J2283" s="10">
        <f>SUMIFS(inventory[Total Cost],inventory[Rank],"&lt;="&amp;inventory[[#This Row],['#]])</f>
        <v>2622292.399999999</v>
      </c>
      <c r="K2283" s="9">
        <f>inventory[[#This Row],[c Cost]]/MAX(inventory[c Cost])</f>
        <v>0.99055144974573128</v>
      </c>
      <c r="L2283" s="11" t="str">
        <f>IF(inventory[[#This Row],[c Units %]]&lt;=$O$7,$N$7,IF(inventory[[#This Row],[c Units %]]&lt;=$O$8,$N$8,$N$9))</f>
        <v>C</v>
      </c>
    </row>
    <row r="2284" spans="2:12" x14ac:dyDescent="0.25">
      <c r="B2284" s="1">
        <v>2278</v>
      </c>
      <c r="C2284" t="s">
        <v>2278</v>
      </c>
      <c r="D2284" s="2">
        <v>1.5</v>
      </c>
      <c r="E2284" s="15">
        <v>17</v>
      </c>
      <c r="F2284" s="14">
        <f>inventory[[#This Row],[Unit Cost]]*inventory[[#This Row],['# Units]]</f>
        <v>25.5</v>
      </c>
      <c r="G2284" s="8">
        <f>_xlfn.RANK.EQ(inventory[[#This Row],[Total Cost]],inventory[Total Cost],0)</f>
        <v>2441</v>
      </c>
      <c r="H2284" s="8">
        <f>SUMIFS(inventory['# Units],inventory[Rank],"&lt;="&amp;inventory[[#This Row],['#]])</f>
        <v>59164</v>
      </c>
      <c r="I2284" s="9">
        <f>inventory[[#This Row],[c Units]]/MAX(inventory[c Units])</f>
        <v>0.71820146155526965</v>
      </c>
      <c r="J2284" s="10">
        <f>SUMIFS(inventory[Total Cost],inventory[Rank],"&lt;="&amp;inventory[[#This Row],['#]])</f>
        <v>2622292.399999999</v>
      </c>
      <c r="K2284" s="9">
        <f>inventory[[#This Row],[c Cost]]/MAX(inventory[c Cost])</f>
        <v>0.99055144974573128</v>
      </c>
      <c r="L2284" s="11" t="str">
        <f>IF(inventory[[#This Row],[c Units %]]&lt;=$O$7,$N$7,IF(inventory[[#This Row],[c Units %]]&lt;=$O$8,$N$8,$N$9))</f>
        <v>C</v>
      </c>
    </row>
    <row r="2285" spans="2:12" x14ac:dyDescent="0.25">
      <c r="B2285" s="1">
        <v>2279</v>
      </c>
      <c r="C2285" t="s">
        <v>2279</v>
      </c>
      <c r="D2285" s="2">
        <v>2.2999999999999998</v>
      </c>
      <c r="E2285" s="15">
        <v>16</v>
      </c>
      <c r="F2285" s="14">
        <f>inventory[[#This Row],[Unit Cost]]*inventory[[#This Row],['# Units]]</f>
        <v>36.799999999999997</v>
      </c>
      <c r="G2285" s="8">
        <f>_xlfn.RANK.EQ(inventory[[#This Row],[Total Cost]],inventory[Total Cost],0)</f>
        <v>2119</v>
      </c>
      <c r="H2285" s="8">
        <f>SUMIFS(inventory['# Units],inventory[Rank],"&lt;="&amp;inventory[[#This Row],['#]])</f>
        <v>59290</v>
      </c>
      <c r="I2285" s="9">
        <f>inventory[[#This Row],[c Units]]/MAX(inventory[c Units])</f>
        <v>0.719730996139746</v>
      </c>
      <c r="J2285" s="10">
        <f>SUMIFS(inventory[Total Cost],inventory[Rank],"&lt;="&amp;inventory[[#This Row],['#]])</f>
        <v>2622414.7999999993</v>
      </c>
      <c r="K2285" s="9">
        <f>inventory[[#This Row],[c Cost]]/MAX(inventory[c Cost])</f>
        <v>0.99059768543533211</v>
      </c>
      <c r="L2285" s="11" t="str">
        <f>IF(inventory[[#This Row],[c Units %]]&lt;=$O$7,$N$7,IF(inventory[[#This Row],[c Units %]]&lt;=$O$8,$N$8,$N$9))</f>
        <v>C</v>
      </c>
    </row>
    <row r="2286" spans="2:12" x14ac:dyDescent="0.25">
      <c r="B2286" s="1">
        <v>2280</v>
      </c>
      <c r="C2286" t="s">
        <v>2280</v>
      </c>
      <c r="D2286" s="2">
        <v>1.5</v>
      </c>
      <c r="E2286" s="15">
        <v>13</v>
      </c>
      <c r="F2286" s="14">
        <f>inventory[[#This Row],[Unit Cost]]*inventory[[#This Row],['# Units]]</f>
        <v>19.5</v>
      </c>
      <c r="G2286" s="8">
        <f>_xlfn.RANK.EQ(inventory[[#This Row],[Total Cost]],inventory[Total Cost],0)</f>
        <v>2729</v>
      </c>
      <c r="H2286" s="8">
        <f>SUMIFS(inventory['# Units],inventory[Rank],"&lt;="&amp;inventory[[#This Row],['#]])</f>
        <v>59290</v>
      </c>
      <c r="I2286" s="9">
        <f>inventory[[#This Row],[c Units]]/MAX(inventory[c Units])</f>
        <v>0.719730996139746</v>
      </c>
      <c r="J2286" s="10">
        <f>SUMIFS(inventory[Total Cost],inventory[Rank],"&lt;="&amp;inventory[[#This Row],['#]])</f>
        <v>2622414.7999999993</v>
      </c>
      <c r="K2286" s="9">
        <f>inventory[[#This Row],[c Cost]]/MAX(inventory[c Cost])</f>
        <v>0.99059768543533211</v>
      </c>
      <c r="L2286" s="11" t="str">
        <f>IF(inventory[[#This Row],[c Units %]]&lt;=$O$7,$N$7,IF(inventory[[#This Row],[c Units %]]&lt;=$O$8,$N$8,$N$9))</f>
        <v>C</v>
      </c>
    </row>
    <row r="2287" spans="2:12" x14ac:dyDescent="0.25">
      <c r="B2287" s="1">
        <v>2281</v>
      </c>
      <c r="C2287" t="s">
        <v>2281</v>
      </c>
      <c r="D2287" s="2">
        <v>1.7</v>
      </c>
      <c r="E2287" s="15">
        <v>24</v>
      </c>
      <c r="F2287" s="14">
        <f>inventory[[#This Row],[Unit Cost]]*inventory[[#This Row],['# Units]]</f>
        <v>40.799999999999997</v>
      </c>
      <c r="G2287" s="8">
        <f>_xlfn.RANK.EQ(inventory[[#This Row],[Total Cost]],inventory[Total Cost],0)</f>
        <v>2031</v>
      </c>
      <c r="H2287" s="8">
        <f>SUMIFS(inventory['# Units],inventory[Rank],"&lt;="&amp;inventory[[#This Row],['#]])</f>
        <v>59290</v>
      </c>
      <c r="I2287" s="9">
        <f>inventory[[#This Row],[c Units]]/MAX(inventory[c Units])</f>
        <v>0.719730996139746</v>
      </c>
      <c r="J2287" s="10">
        <f>SUMIFS(inventory[Total Cost],inventory[Rank],"&lt;="&amp;inventory[[#This Row],['#]])</f>
        <v>2622414.7999999993</v>
      </c>
      <c r="K2287" s="9">
        <f>inventory[[#This Row],[c Cost]]/MAX(inventory[c Cost])</f>
        <v>0.99059768543533211</v>
      </c>
      <c r="L2287" s="11" t="str">
        <f>IF(inventory[[#This Row],[c Units %]]&lt;=$O$7,$N$7,IF(inventory[[#This Row],[c Units %]]&lt;=$O$8,$N$8,$N$9))</f>
        <v>C</v>
      </c>
    </row>
    <row r="2288" spans="2:12" x14ac:dyDescent="0.25">
      <c r="B2288" s="1">
        <v>2282</v>
      </c>
      <c r="C2288" t="s">
        <v>2282</v>
      </c>
      <c r="D2288" s="2">
        <v>2.2000000000000002</v>
      </c>
      <c r="E2288" s="15">
        <v>17</v>
      </c>
      <c r="F2288" s="14">
        <f>inventory[[#This Row],[Unit Cost]]*inventory[[#This Row],['# Units]]</f>
        <v>37.400000000000006</v>
      </c>
      <c r="G2288" s="8">
        <f>_xlfn.RANK.EQ(inventory[[#This Row],[Total Cost]],inventory[Total Cost],0)</f>
        <v>2101</v>
      </c>
      <c r="H2288" s="8">
        <f>SUMIFS(inventory['# Units],inventory[Rank],"&lt;="&amp;inventory[[#This Row],['#]])</f>
        <v>59290</v>
      </c>
      <c r="I2288" s="9">
        <f>inventory[[#This Row],[c Units]]/MAX(inventory[c Units])</f>
        <v>0.719730996139746</v>
      </c>
      <c r="J2288" s="10">
        <f>SUMIFS(inventory[Total Cost],inventory[Rank],"&lt;="&amp;inventory[[#This Row],['#]])</f>
        <v>2622414.7999999993</v>
      </c>
      <c r="K2288" s="9">
        <f>inventory[[#This Row],[c Cost]]/MAX(inventory[c Cost])</f>
        <v>0.99059768543533211</v>
      </c>
      <c r="L2288" s="11" t="str">
        <f>IF(inventory[[#This Row],[c Units %]]&lt;=$O$7,$N$7,IF(inventory[[#This Row],[c Units %]]&lt;=$O$8,$N$8,$N$9))</f>
        <v>C</v>
      </c>
    </row>
    <row r="2289" spans="2:12" x14ac:dyDescent="0.25">
      <c r="B2289" s="1">
        <v>2283</v>
      </c>
      <c r="C2289" t="s">
        <v>2283</v>
      </c>
      <c r="D2289" s="2">
        <v>2.1</v>
      </c>
      <c r="E2289" s="15">
        <v>7</v>
      </c>
      <c r="F2289" s="14">
        <f>inventory[[#This Row],[Unit Cost]]*inventory[[#This Row],['# Units]]</f>
        <v>14.700000000000001</v>
      </c>
      <c r="G2289" s="8">
        <f>_xlfn.RANK.EQ(inventory[[#This Row],[Total Cost]],inventory[Total Cost],0)</f>
        <v>2987</v>
      </c>
      <c r="H2289" s="8">
        <f>SUMIFS(inventory['# Units],inventory[Rank],"&lt;="&amp;inventory[[#This Row],['#]])</f>
        <v>59328</v>
      </c>
      <c r="I2289" s="9">
        <f>inventory[[#This Row],[c Units]]/MAX(inventory[c Units])</f>
        <v>0.72019228434776272</v>
      </c>
      <c r="J2289" s="10">
        <f>SUMIFS(inventory[Total Cost],inventory[Rank],"&lt;="&amp;inventory[[#This Row],['#]])</f>
        <v>2622475.5999999992</v>
      </c>
      <c r="K2289" s="9">
        <f>inventory[[#This Row],[c Cost]]/MAX(inventory[c Cost])</f>
        <v>0.99062065218310769</v>
      </c>
      <c r="L2289" s="11" t="str">
        <f>IF(inventory[[#This Row],[c Units %]]&lt;=$O$7,$N$7,IF(inventory[[#This Row],[c Units %]]&lt;=$O$8,$N$8,$N$9))</f>
        <v>C</v>
      </c>
    </row>
    <row r="2290" spans="2:12" x14ac:dyDescent="0.25">
      <c r="B2290" s="1">
        <v>2284</v>
      </c>
      <c r="C2290" t="s">
        <v>2284</v>
      </c>
      <c r="D2290" s="2">
        <v>1.8</v>
      </c>
      <c r="E2290" s="15">
        <v>29</v>
      </c>
      <c r="F2290" s="14">
        <f>inventory[[#This Row],[Unit Cost]]*inventory[[#This Row],['# Units]]</f>
        <v>52.2</v>
      </c>
      <c r="G2290" s="8">
        <f>_xlfn.RANK.EQ(inventory[[#This Row],[Total Cost]],inventory[Total Cost],0)</f>
        <v>1807</v>
      </c>
      <c r="H2290" s="8">
        <f>SUMIFS(inventory['# Units],inventory[Rank],"&lt;="&amp;inventory[[#This Row],['#]])</f>
        <v>59328</v>
      </c>
      <c r="I2290" s="9">
        <f>inventory[[#This Row],[c Units]]/MAX(inventory[c Units])</f>
        <v>0.72019228434776272</v>
      </c>
      <c r="J2290" s="10">
        <f>SUMIFS(inventory[Total Cost],inventory[Rank],"&lt;="&amp;inventory[[#This Row],['#]])</f>
        <v>2622475.5999999992</v>
      </c>
      <c r="K2290" s="9">
        <f>inventory[[#This Row],[c Cost]]/MAX(inventory[c Cost])</f>
        <v>0.99062065218310769</v>
      </c>
      <c r="L2290" s="11" t="str">
        <f>IF(inventory[[#This Row],[c Units %]]&lt;=$O$7,$N$7,IF(inventory[[#This Row],[c Units %]]&lt;=$O$8,$N$8,$N$9))</f>
        <v>C</v>
      </c>
    </row>
    <row r="2291" spans="2:12" x14ac:dyDescent="0.25">
      <c r="B2291" s="1">
        <v>2285</v>
      </c>
      <c r="C2291" t="s">
        <v>2285</v>
      </c>
      <c r="D2291" s="2">
        <v>1.9</v>
      </c>
      <c r="E2291" s="15">
        <v>11</v>
      </c>
      <c r="F2291" s="14">
        <f>inventory[[#This Row],[Unit Cost]]*inventory[[#This Row],['# Units]]</f>
        <v>20.9</v>
      </c>
      <c r="G2291" s="8">
        <f>_xlfn.RANK.EQ(inventory[[#This Row],[Total Cost]],inventory[Total Cost],0)</f>
        <v>2648</v>
      </c>
      <c r="H2291" s="8">
        <f>SUMIFS(inventory['# Units],inventory[Rank],"&lt;="&amp;inventory[[#This Row],['#]])</f>
        <v>59376</v>
      </c>
      <c r="I2291" s="9">
        <f>inventory[[#This Row],[c Units]]/MAX(inventory[c Units])</f>
        <v>0.72077496418946807</v>
      </c>
      <c r="J2291" s="10">
        <f>SUMIFS(inventory[Total Cost],inventory[Rank],"&lt;="&amp;inventory[[#This Row],['#]])</f>
        <v>2622566.7999999989</v>
      </c>
      <c r="K2291" s="9">
        <f>inventory[[#This Row],[c Cost]]/MAX(inventory[c Cost])</f>
        <v>0.99065510230477083</v>
      </c>
      <c r="L2291" s="11" t="str">
        <f>IF(inventory[[#This Row],[c Units %]]&lt;=$O$7,$N$7,IF(inventory[[#This Row],[c Units %]]&lt;=$O$8,$N$8,$N$9))</f>
        <v>C</v>
      </c>
    </row>
    <row r="2292" spans="2:12" x14ac:dyDescent="0.25">
      <c r="B2292" s="1">
        <v>2286</v>
      </c>
      <c r="C2292" t="s">
        <v>2286</v>
      </c>
      <c r="D2292" s="2">
        <v>1.7</v>
      </c>
      <c r="E2292" s="15">
        <v>6</v>
      </c>
      <c r="F2292" s="14">
        <f>inventory[[#This Row],[Unit Cost]]*inventory[[#This Row],['# Units]]</f>
        <v>10.199999999999999</v>
      </c>
      <c r="G2292" s="8">
        <f>_xlfn.RANK.EQ(inventory[[#This Row],[Total Cost]],inventory[Total Cost],0)</f>
        <v>3295</v>
      </c>
      <c r="H2292" s="8">
        <f>SUMIFS(inventory['# Units],inventory[Rank],"&lt;="&amp;inventory[[#This Row],['#]])</f>
        <v>59376</v>
      </c>
      <c r="I2292" s="9">
        <f>inventory[[#This Row],[c Units]]/MAX(inventory[c Units])</f>
        <v>0.72077496418946807</v>
      </c>
      <c r="J2292" s="10">
        <f>SUMIFS(inventory[Total Cost],inventory[Rank],"&lt;="&amp;inventory[[#This Row],['#]])</f>
        <v>2622566.7999999989</v>
      </c>
      <c r="K2292" s="9">
        <f>inventory[[#This Row],[c Cost]]/MAX(inventory[c Cost])</f>
        <v>0.99065510230477083</v>
      </c>
      <c r="L2292" s="11" t="str">
        <f>IF(inventory[[#This Row],[c Units %]]&lt;=$O$7,$N$7,IF(inventory[[#This Row],[c Units %]]&lt;=$O$8,$N$8,$N$9))</f>
        <v>C</v>
      </c>
    </row>
    <row r="2293" spans="2:12" x14ac:dyDescent="0.25">
      <c r="B2293" s="1">
        <v>2287</v>
      </c>
      <c r="C2293" t="s">
        <v>2287</v>
      </c>
      <c r="D2293" s="2">
        <v>1.8</v>
      </c>
      <c r="E2293" s="15">
        <v>27</v>
      </c>
      <c r="F2293" s="14">
        <f>inventory[[#This Row],[Unit Cost]]*inventory[[#This Row],['# Units]]</f>
        <v>48.6</v>
      </c>
      <c r="G2293" s="8">
        <f>_xlfn.RANK.EQ(inventory[[#This Row],[Total Cost]],inventory[Total Cost],0)</f>
        <v>1870</v>
      </c>
      <c r="H2293" s="8">
        <f>SUMIFS(inventory['# Units],inventory[Rank],"&lt;="&amp;inventory[[#This Row],['#]])</f>
        <v>59376</v>
      </c>
      <c r="I2293" s="9">
        <f>inventory[[#This Row],[c Units]]/MAX(inventory[c Units])</f>
        <v>0.72077496418946807</v>
      </c>
      <c r="J2293" s="10">
        <f>SUMIFS(inventory[Total Cost],inventory[Rank],"&lt;="&amp;inventory[[#This Row],['#]])</f>
        <v>2622566.7999999989</v>
      </c>
      <c r="K2293" s="9">
        <f>inventory[[#This Row],[c Cost]]/MAX(inventory[c Cost])</f>
        <v>0.99065510230477083</v>
      </c>
      <c r="L2293" s="11" t="str">
        <f>IF(inventory[[#This Row],[c Units %]]&lt;=$O$7,$N$7,IF(inventory[[#This Row],[c Units %]]&lt;=$O$8,$N$8,$N$9))</f>
        <v>C</v>
      </c>
    </row>
    <row r="2294" spans="2:12" x14ac:dyDescent="0.25">
      <c r="B2294" s="1">
        <v>2288</v>
      </c>
      <c r="C2294" t="s">
        <v>2288</v>
      </c>
      <c r="D2294" s="2">
        <v>1.7</v>
      </c>
      <c r="E2294" s="15">
        <v>12</v>
      </c>
      <c r="F2294" s="14">
        <f>inventory[[#This Row],[Unit Cost]]*inventory[[#This Row],['# Units]]</f>
        <v>20.399999999999999</v>
      </c>
      <c r="G2294" s="8">
        <f>_xlfn.RANK.EQ(inventory[[#This Row],[Total Cost]],inventory[Total Cost],0)</f>
        <v>2672</v>
      </c>
      <c r="H2294" s="8">
        <f>SUMIFS(inventory['# Units],inventory[Rank],"&lt;="&amp;inventory[[#This Row],['#]])</f>
        <v>59378</v>
      </c>
      <c r="I2294" s="9">
        <f>inventory[[#This Row],[c Units]]/MAX(inventory[c Units])</f>
        <v>0.72079924251620575</v>
      </c>
      <c r="J2294" s="10">
        <f>SUMIFS(inventory[Total Cost],inventory[Rank],"&lt;="&amp;inventory[[#This Row],['#]])</f>
        <v>2622596.9999999991</v>
      </c>
      <c r="K2294" s="9">
        <f>inventory[[#This Row],[c Cost]]/MAX(inventory[c Cost])</f>
        <v>0.99066651013014628</v>
      </c>
      <c r="L2294" s="11" t="str">
        <f>IF(inventory[[#This Row],[c Units %]]&lt;=$O$7,$N$7,IF(inventory[[#This Row],[c Units %]]&lt;=$O$8,$N$8,$N$9))</f>
        <v>C</v>
      </c>
    </row>
    <row r="2295" spans="2:12" x14ac:dyDescent="0.25">
      <c r="B2295" s="1">
        <v>2289</v>
      </c>
      <c r="C2295" t="s">
        <v>2289</v>
      </c>
      <c r="D2295" s="2">
        <v>2.1</v>
      </c>
      <c r="E2295" s="15">
        <v>21</v>
      </c>
      <c r="F2295" s="14">
        <f>inventory[[#This Row],[Unit Cost]]*inventory[[#This Row],['# Units]]</f>
        <v>44.1</v>
      </c>
      <c r="G2295" s="8">
        <f>_xlfn.RANK.EQ(inventory[[#This Row],[Total Cost]],inventory[Total Cost],0)</f>
        <v>1954</v>
      </c>
      <c r="H2295" s="8">
        <f>SUMIFS(inventory['# Units],inventory[Rank],"&lt;="&amp;inventory[[#This Row],['#]])</f>
        <v>59471</v>
      </c>
      <c r="I2295" s="9">
        <f>inventory[[#This Row],[c Units]]/MAX(inventory[c Units])</f>
        <v>0.72192818470950981</v>
      </c>
      <c r="J2295" s="10">
        <f>SUMIFS(inventory[Total Cost],inventory[Rank],"&lt;="&amp;inventory[[#This Row],['#]])</f>
        <v>2622687.2999999993</v>
      </c>
      <c r="K2295" s="9">
        <f>inventory[[#This Row],[c Cost]]/MAX(inventory[c Cost])</f>
        <v>0.99070062028350381</v>
      </c>
      <c r="L2295" s="11" t="str">
        <f>IF(inventory[[#This Row],[c Units %]]&lt;=$O$7,$N$7,IF(inventory[[#This Row],[c Units %]]&lt;=$O$8,$N$8,$N$9))</f>
        <v>C</v>
      </c>
    </row>
    <row r="2296" spans="2:12" x14ac:dyDescent="0.25">
      <c r="B2296" s="1">
        <v>2290</v>
      </c>
      <c r="C2296" t="s">
        <v>2290</v>
      </c>
      <c r="D2296" s="2">
        <v>1.9</v>
      </c>
      <c r="E2296" s="15">
        <v>6</v>
      </c>
      <c r="F2296" s="14">
        <f>inventory[[#This Row],[Unit Cost]]*inventory[[#This Row],['# Units]]</f>
        <v>11.399999999999999</v>
      </c>
      <c r="G2296" s="8">
        <f>_xlfn.RANK.EQ(inventory[[#This Row],[Total Cost]],inventory[Total Cost],0)</f>
        <v>3210</v>
      </c>
      <c r="H2296" s="8">
        <f>SUMIFS(inventory['# Units],inventory[Rank],"&lt;="&amp;inventory[[#This Row],['#]])</f>
        <v>59471</v>
      </c>
      <c r="I2296" s="9">
        <f>inventory[[#This Row],[c Units]]/MAX(inventory[c Units])</f>
        <v>0.72192818470950981</v>
      </c>
      <c r="J2296" s="10">
        <f>SUMIFS(inventory[Total Cost],inventory[Rank],"&lt;="&amp;inventory[[#This Row],['#]])</f>
        <v>2622687.2999999993</v>
      </c>
      <c r="K2296" s="9">
        <f>inventory[[#This Row],[c Cost]]/MAX(inventory[c Cost])</f>
        <v>0.99070062028350381</v>
      </c>
      <c r="L2296" s="11" t="str">
        <f>IF(inventory[[#This Row],[c Units %]]&lt;=$O$7,$N$7,IF(inventory[[#This Row],[c Units %]]&lt;=$O$8,$N$8,$N$9))</f>
        <v>C</v>
      </c>
    </row>
    <row r="2297" spans="2:12" x14ac:dyDescent="0.25">
      <c r="B2297" s="1">
        <v>2291</v>
      </c>
      <c r="C2297" t="s">
        <v>2291</v>
      </c>
      <c r="D2297" s="2">
        <v>2.2000000000000002</v>
      </c>
      <c r="E2297" s="15">
        <v>15</v>
      </c>
      <c r="F2297" s="14">
        <f>inventory[[#This Row],[Unit Cost]]*inventory[[#This Row],['# Units]]</f>
        <v>33</v>
      </c>
      <c r="G2297" s="8">
        <f>_xlfn.RANK.EQ(inventory[[#This Row],[Total Cost]],inventory[Total Cost],0)</f>
        <v>2207</v>
      </c>
      <c r="H2297" s="8">
        <f>SUMIFS(inventory['# Units],inventory[Rank],"&lt;="&amp;inventory[[#This Row],['#]])</f>
        <v>59471</v>
      </c>
      <c r="I2297" s="9">
        <f>inventory[[#This Row],[c Units]]/MAX(inventory[c Units])</f>
        <v>0.72192818470950981</v>
      </c>
      <c r="J2297" s="10">
        <f>SUMIFS(inventory[Total Cost],inventory[Rank],"&lt;="&amp;inventory[[#This Row],['#]])</f>
        <v>2622687.2999999993</v>
      </c>
      <c r="K2297" s="9">
        <f>inventory[[#This Row],[c Cost]]/MAX(inventory[c Cost])</f>
        <v>0.99070062028350381</v>
      </c>
      <c r="L2297" s="11" t="str">
        <f>IF(inventory[[#This Row],[c Units %]]&lt;=$O$7,$N$7,IF(inventory[[#This Row],[c Units %]]&lt;=$O$8,$N$8,$N$9))</f>
        <v>C</v>
      </c>
    </row>
    <row r="2298" spans="2:12" x14ac:dyDescent="0.25">
      <c r="B2298" s="1">
        <v>2292</v>
      </c>
      <c r="C2298" t="s">
        <v>2292</v>
      </c>
      <c r="D2298" s="2">
        <v>2.2000000000000002</v>
      </c>
      <c r="E2298" s="15">
        <v>5</v>
      </c>
      <c r="F2298" s="14">
        <f>inventory[[#This Row],[Unit Cost]]*inventory[[#This Row],['# Units]]</f>
        <v>11</v>
      </c>
      <c r="G2298" s="8">
        <f>_xlfn.RANK.EQ(inventory[[#This Row],[Total Cost]],inventory[Total Cost],0)</f>
        <v>3234</v>
      </c>
      <c r="H2298" s="8">
        <f>SUMIFS(inventory['# Units],inventory[Rank],"&lt;="&amp;inventory[[#This Row],['#]])</f>
        <v>59698</v>
      </c>
      <c r="I2298" s="9">
        <f>inventory[[#This Row],[c Units]]/MAX(inventory[c Units])</f>
        <v>0.72468377479424118</v>
      </c>
      <c r="J2298" s="10">
        <f>SUMIFS(inventory[Total Cost],inventory[Rank],"&lt;="&amp;inventory[[#This Row],['#]])</f>
        <v>2623017.2999999993</v>
      </c>
      <c r="K2298" s="9">
        <f>inventory[[#This Row],[c Cost]]/MAX(inventory[c Cost])</f>
        <v>0.99082527532899611</v>
      </c>
      <c r="L2298" s="11" t="str">
        <f>IF(inventory[[#This Row],[c Units %]]&lt;=$O$7,$N$7,IF(inventory[[#This Row],[c Units %]]&lt;=$O$8,$N$8,$N$9))</f>
        <v>C</v>
      </c>
    </row>
    <row r="2299" spans="2:12" x14ac:dyDescent="0.25">
      <c r="B2299" s="1">
        <v>2293</v>
      </c>
      <c r="C2299" t="s">
        <v>2293</v>
      </c>
      <c r="D2299" s="2">
        <v>2.1</v>
      </c>
      <c r="E2299" s="15">
        <v>39</v>
      </c>
      <c r="F2299" s="14">
        <f>inventory[[#This Row],[Unit Cost]]*inventory[[#This Row],['# Units]]</f>
        <v>81.900000000000006</v>
      </c>
      <c r="G2299" s="8">
        <f>_xlfn.RANK.EQ(inventory[[#This Row],[Total Cost]],inventory[Total Cost],0)</f>
        <v>1471</v>
      </c>
      <c r="H2299" s="8">
        <f>SUMIFS(inventory['# Units],inventory[Rank],"&lt;="&amp;inventory[[#This Row],['#]])</f>
        <v>59698</v>
      </c>
      <c r="I2299" s="9">
        <f>inventory[[#This Row],[c Units]]/MAX(inventory[c Units])</f>
        <v>0.72468377479424118</v>
      </c>
      <c r="J2299" s="10">
        <f>SUMIFS(inventory[Total Cost],inventory[Rank],"&lt;="&amp;inventory[[#This Row],['#]])</f>
        <v>2623017.2999999993</v>
      </c>
      <c r="K2299" s="9">
        <f>inventory[[#This Row],[c Cost]]/MAX(inventory[c Cost])</f>
        <v>0.99082527532899611</v>
      </c>
      <c r="L2299" s="11" t="str">
        <f>IF(inventory[[#This Row],[c Units %]]&lt;=$O$7,$N$7,IF(inventory[[#This Row],[c Units %]]&lt;=$O$8,$N$8,$N$9))</f>
        <v>C</v>
      </c>
    </row>
    <row r="2300" spans="2:12" x14ac:dyDescent="0.25">
      <c r="B2300" s="1">
        <v>2294</v>
      </c>
      <c r="C2300" t="s">
        <v>2294</v>
      </c>
      <c r="D2300" s="2">
        <v>2.1</v>
      </c>
      <c r="E2300" s="15">
        <v>6</v>
      </c>
      <c r="F2300" s="14">
        <f>inventory[[#This Row],[Unit Cost]]*inventory[[#This Row],['# Units]]</f>
        <v>12.600000000000001</v>
      </c>
      <c r="G2300" s="8">
        <f>_xlfn.RANK.EQ(inventory[[#This Row],[Total Cost]],inventory[Total Cost],0)</f>
        <v>3110</v>
      </c>
      <c r="H2300" s="8">
        <f>SUMIFS(inventory['# Units],inventory[Rank],"&lt;="&amp;inventory[[#This Row],['#]])</f>
        <v>59698</v>
      </c>
      <c r="I2300" s="9">
        <f>inventory[[#This Row],[c Units]]/MAX(inventory[c Units])</f>
        <v>0.72468377479424118</v>
      </c>
      <c r="J2300" s="10">
        <f>SUMIFS(inventory[Total Cost],inventory[Rank],"&lt;="&amp;inventory[[#This Row],['#]])</f>
        <v>2623017.2999999993</v>
      </c>
      <c r="K2300" s="9">
        <f>inventory[[#This Row],[c Cost]]/MAX(inventory[c Cost])</f>
        <v>0.99082527532899611</v>
      </c>
      <c r="L2300" s="11" t="str">
        <f>IF(inventory[[#This Row],[c Units %]]&lt;=$O$7,$N$7,IF(inventory[[#This Row],[c Units %]]&lt;=$O$8,$N$8,$N$9))</f>
        <v>C</v>
      </c>
    </row>
    <row r="2301" spans="2:12" x14ac:dyDescent="0.25">
      <c r="B2301" s="1">
        <v>2295</v>
      </c>
      <c r="C2301" t="s">
        <v>2295</v>
      </c>
      <c r="D2301" s="2">
        <v>2.2000000000000002</v>
      </c>
      <c r="E2301" s="15">
        <v>10</v>
      </c>
      <c r="F2301" s="14">
        <f>inventory[[#This Row],[Unit Cost]]*inventory[[#This Row],['# Units]]</f>
        <v>22</v>
      </c>
      <c r="G2301" s="8">
        <f>_xlfn.RANK.EQ(inventory[[#This Row],[Total Cost]],inventory[Total Cost],0)</f>
        <v>2593</v>
      </c>
      <c r="H2301" s="8">
        <f>SUMIFS(inventory['# Units],inventory[Rank],"&lt;="&amp;inventory[[#This Row],['#]])</f>
        <v>59698</v>
      </c>
      <c r="I2301" s="9">
        <f>inventory[[#This Row],[c Units]]/MAX(inventory[c Units])</f>
        <v>0.72468377479424118</v>
      </c>
      <c r="J2301" s="10">
        <f>SUMIFS(inventory[Total Cost],inventory[Rank],"&lt;="&amp;inventory[[#This Row],['#]])</f>
        <v>2623017.2999999993</v>
      </c>
      <c r="K2301" s="9">
        <f>inventory[[#This Row],[c Cost]]/MAX(inventory[c Cost])</f>
        <v>0.99082527532899611</v>
      </c>
      <c r="L2301" s="11" t="str">
        <f>IF(inventory[[#This Row],[c Units %]]&lt;=$O$7,$N$7,IF(inventory[[#This Row],[c Units %]]&lt;=$O$8,$N$8,$N$9))</f>
        <v>C</v>
      </c>
    </row>
    <row r="2302" spans="2:12" x14ac:dyDescent="0.25">
      <c r="B2302" s="1">
        <v>2296</v>
      </c>
      <c r="C2302" t="s">
        <v>2296</v>
      </c>
      <c r="D2302" s="2">
        <v>1.9</v>
      </c>
      <c r="E2302" s="15">
        <v>30</v>
      </c>
      <c r="F2302" s="14">
        <f>inventory[[#This Row],[Unit Cost]]*inventory[[#This Row],['# Units]]</f>
        <v>57</v>
      </c>
      <c r="G2302" s="8">
        <f>_xlfn.RANK.EQ(inventory[[#This Row],[Total Cost]],inventory[Total Cost],0)</f>
        <v>1732</v>
      </c>
      <c r="H2302" s="8">
        <f>SUMIFS(inventory['# Units],inventory[Rank],"&lt;="&amp;inventory[[#This Row],['#]])</f>
        <v>59698</v>
      </c>
      <c r="I2302" s="9">
        <f>inventory[[#This Row],[c Units]]/MAX(inventory[c Units])</f>
        <v>0.72468377479424118</v>
      </c>
      <c r="J2302" s="10">
        <f>SUMIFS(inventory[Total Cost],inventory[Rank],"&lt;="&amp;inventory[[#This Row],['#]])</f>
        <v>2623017.2999999993</v>
      </c>
      <c r="K2302" s="9">
        <f>inventory[[#This Row],[c Cost]]/MAX(inventory[c Cost])</f>
        <v>0.99082527532899611</v>
      </c>
      <c r="L2302" s="11" t="str">
        <f>IF(inventory[[#This Row],[c Units %]]&lt;=$O$7,$N$7,IF(inventory[[#This Row],[c Units %]]&lt;=$O$8,$N$8,$N$9))</f>
        <v>C</v>
      </c>
    </row>
    <row r="2303" spans="2:12" x14ac:dyDescent="0.25">
      <c r="B2303" s="1">
        <v>2297</v>
      </c>
      <c r="C2303" t="s">
        <v>2297</v>
      </c>
      <c r="D2303" s="2">
        <v>1.6</v>
      </c>
      <c r="E2303" s="15">
        <v>10</v>
      </c>
      <c r="F2303" s="14">
        <f>inventory[[#This Row],[Unit Cost]]*inventory[[#This Row],['# Units]]</f>
        <v>16</v>
      </c>
      <c r="G2303" s="8">
        <f>_xlfn.RANK.EQ(inventory[[#This Row],[Total Cost]],inventory[Total Cost],0)</f>
        <v>2907</v>
      </c>
      <c r="H2303" s="8">
        <f>SUMIFS(inventory['# Units],inventory[Rank],"&lt;="&amp;inventory[[#This Row],['#]])</f>
        <v>59698</v>
      </c>
      <c r="I2303" s="9">
        <f>inventory[[#This Row],[c Units]]/MAX(inventory[c Units])</f>
        <v>0.72468377479424118</v>
      </c>
      <c r="J2303" s="10">
        <f>SUMIFS(inventory[Total Cost],inventory[Rank],"&lt;="&amp;inventory[[#This Row],['#]])</f>
        <v>2623017.2999999993</v>
      </c>
      <c r="K2303" s="9">
        <f>inventory[[#This Row],[c Cost]]/MAX(inventory[c Cost])</f>
        <v>0.99082527532899611</v>
      </c>
      <c r="L2303" s="11" t="str">
        <f>IF(inventory[[#This Row],[c Units %]]&lt;=$O$7,$N$7,IF(inventory[[#This Row],[c Units %]]&lt;=$O$8,$N$8,$N$9))</f>
        <v>C</v>
      </c>
    </row>
    <row r="2304" spans="2:12" x14ac:dyDescent="0.25">
      <c r="B2304" s="1">
        <v>2298</v>
      </c>
      <c r="C2304" t="s">
        <v>2298</v>
      </c>
      <c r="D2304" s="2">
        <v>1.5</v>
      </c>
      <c r="E2304" s="15">
        <v>17</v>
      </c>
      <c r="F2304" s="14">
        <f>inventory[[#This Row],[Unit Cost]]*inventory[[#This Row],['# Units]]</f>
        <v>25.5</v>
      </c>
      <c r="G2304" s="8">
        <f>_xlfn.RANK.EQ(inventory[[#This Row],[Total Cost]],inventory[Total Cost],0)</f>
        <v>2441</v>
      </c>
      <c r="H2304" s="8">
        <f>SUMIFS(inventory['# Units],inventory[Rank],"&lt;="&amp;inventory[[#This Row],['#]])</f>
        <v>59698</v>
      </c>
      <c r="I2304" s="9">
        <f>inventory[[#This Row],[c Units]]/MAX(inventory[c Units])</f>
        <v>0.72468377479424118</v>
      </c>
      <c r="J2304" s="10">
        <f>SUMIFS(inventory[Total Cost],inventory[Rank],"&lt;="&amp;inventory[[#This Row],['#]])</f>
        <v>2623017.2999999993</v>
      </c>
      <c r="K2304" s="9">
        <f>inventory[[#This Row],[c Cost]]/MAX(inventory[c Cost])</f>
        <v>0.99082527532899611</v>
      </c>
      <c r="L2304" s="11" t="str">
        <f>IF(inventory[[#This Row],[c Units %]]&lt;=$O$7,$N$7,IF(inventory[[#This Row],[c Units %]]&lt;=$O$8,$N$8,$N$9))</f>
        <v>C</v>
      </c>
    </row>
    <row r="2305" spans="2:12" x14ac:dyDescent="0.25">
      <c r="B2305" s="1">
        <v>2299</v>
      </c>
      <c r="C2305" t="s">
        <v>2299</v>
      </c>
      <c r="D2305" s="2">
        <v>2.1</v>
      </c>
      <c r="E2305" s="15">
        <v>14</v>
      </c>
      <c r="F2305" s="14">
        <f>inventory[[#This Row],[Unit Cost]]*inventory[[#This Row],['# Units]]</f>
        <v>29.400000000000002</v>
      </c>
      <c r="G2305" s="8">
        <f>_xlfn.RANK.EQ(inventory[[#This Row],[Total Cost]],inventory[Total Cost],0)</f>
        <v>2316</v>
      </c>
      <c r="H2305" s="8">
        <f>SUMIFS(inventory['# Units],inventory[Rank],"&lt;="&amp;inventory[[#This Row],['#]])</f>
        <v>59698</v>
      </c>
      <c r="I2305" s="9">
        <f>inventory[[#This Row],[c Units]]/MAX(inventory[c Units])</f>
        <v>0.72468377479424118</v>
      </c>
      <c r="J2305" s="10">
        <f>SUMIFS(inventory[Total Cost],inventory[Rank],"&lt;="&amp;inventory[[#This Row],['#]])</f>
        <v>2623017.2999999993</v>
      </c>
      <c r="K2305" s="9">
        <f>inventory[[#This Row],[c Cost]]/MAX(inventory[c Cost])</f>
        <v>0.99082527532899611</v>
      </c>
      <c r="L2305" s="11" t="str">
        <f>IF(inventory[[#This Row],[c Units %]]&lt;=$O$7,$N$7,IF(inventory[[#This Row],[c Units %]]&lt;=$O$8,$N$8,$N$9))</f>
        <v>C</v>
      </c>
    </row>
    <row r="2306" spans="2:12" x14ac:dyDescent="0.25">
      <c r="B2306" s="1">
        <v>2300</v>
      </c>
      <c r="C2306" t="s">
        <v>2300</v>
      </c>
      <c r="D2306" s="2">
        <v>2.2999999999999998</v>
      </c>
      <c r="E2306" s="15">
        <v>24</v>
      </c>
      <c r="F2306" s="14">
        <f>inventory[[#This Row],[Unit Cost]]*inventory[[#This Row],['# Units]]</f>
        <v>55.199999999999996</v>
      </c>
      <c r="G2306" s="8">
        <f>_xlfn.RANK.EQ(inventory[[#This Row],[Total Cost]],inventory[Total Cost],0)</f>
        <v>1757</v>
      </c>
      <c r="H2306" s="8">
        <f>SUMIFS(inventory['# Units],inventory[Rank],"&lt;="&amp;inventory[[#This Row],['#]])</f>
        <v>59698</v>
      </c>
      <c r="I2306" s="9">
        <f>inventory[[#This Row],[c Units]]/MAX(inventory[c Units])</f>
        <v>0.72468377479424118</v>
      </c>
      <c r="J2306" s="10">
        <f>SUMIFS(inventory[Total Cost],inventory[Rank],"&lt;="&amp;inventory[[#This Row],['#]])</f>
        <v>2623017.2999999993</v>
      </c>
      <c r="K2306" s="9">
        <f>inventory[[#This Row],[c Cost]]/MAX(inventory[c Cost])</f>
        <v>0.99082527532899611</v>
      </c>
      <c r="L2306" s="11" t="str">
        <f>IF(inventory[[#This Row],[c Units %]]&lt;=$O$7,$N$7,IF(inventory[[#This Row],[c Units %]]&lt;=$O$8,$N$8,$N$9))</f>
        <v>C</v>
      </c>
    </row>
    <row r="2307" spans="2:12" x14ac:dyDescent="0.25">
      <c r="B2307" s="1">
        <v>2301</v>
      </c>
      <c r="C2307" t="s">
        <v>2301</v>
      </c>
      <c r="D2307" s="2">
        <v>2.4</v>
      </c>
      <c r="E2307" s="15">
        <v>44</v>
      </c>
      <c r="F2307" s="14">
        <f>inventory[[#This Row],[Unit Cost]]*inventory[[#This Row],['# Units]]</f>
        <v>105.6</v>
      </c>
      <c r="G2307" s="8">
        <f>_xlfn.RANK.EQ(inventory[[#This Row],[Total Cost]],inventory[Total Cost],0)</f>
        <v>1314</v>
      </c>
      <c r="H2307" s="8">
        <f>SUMIFS(inventory['# Units],inventory[Rank],"&lt;="&amp;inventory[[#This Row],['#]])</f>
        <v>59698</v>
      </c>
      <c r="I2307" s="9">
        <f>inventory[[#This Row],[c Units]]/MAX(inventory[c Units])</f>
        <v>0.72468377479424118</v>
      </c>
      <c r="J2307" s="10">
        <f>SUMIFS(inventory[Total Cost],inventory[Rank],"&lt;="&amp;inventory[[#This Row],['#]])</f>
        <v>2623017.2999999993</v>
      </c>
      <c r="K2307" s="9">
        <f>inventory[[#This Row],[c Cost]]/MAX(inventory[c Cost])</f>
        <v>0.99082527532899611</v>
      </c>
      <c r="L2307" s="11" t="str">
        <f>IF(inventory[[#This Row],[c Units %]]&lt;=$O$7,$N$7,IF(inventory[[#This Row],[c Units %]]&lt;=$O$8,$N$8,$N$9))</f>
        <v>C</v>
      </c>
    </row>
    <row r="2308" spans="2:12" x14ac:dyDescent="0.25">
      <c r="B2308" s="1">
        <v>2302</v>
      </c>
      <c r="C2308" t="s">
        <v>2302</v>
      </c>
      <c r="D2308" s="2">
        <v>2.1</v>
      </c>
      <c r="E2308" s="15">
        <v>32</v>
      </c>
      <c r="F2308" s="14">
        <f>inventory[[#This Row],[Unit Cost]]*inventory[[#This Row],['# Units]]</f>
        <v>67.2</v>
      </c>
      <c r="G2308" s="8">
        <f>_xlfn.RANK.EQ(inventory[[#This Row],[Total Cost]],inventory[Total Cost],0)</f>
        <v>1602</v>
      </c>
      <c r="H2308" s="8">
        <f>SUMIFS(inventory['# Units],inventory[Rank],"&lt;="&amp;inventory[[#This Row],['#]])</f>
        <v>59698</v>
      </c>
      <c r="I2308" s="9">
        <f>inventory[[#This Row],[c Units]]/MAX(inventory[c Units])</f>
        <v>0.72468377479424118</v>
      </c>
      <c r="J2308" s="10">
        <f>SUMIFS(inventory[Total Cost],inventory[Rank],"&lt;="&amp;inventory[[#This Row],['#]])</f>
        <v>2623017.2999999993</v>
      </c>
      <c r="K2308" s="9">
        <f>inventory[[#This Row],[c Cost]]/MAX(inventory[c Cost])</f>
        <v>0.99082527532899611</v>
      </c>
      <c r="L2308" s="11" t="str">
        <f>IF(inventory[[#This Row],[c Units %]]&lt;=$O$7,$N$7,IF(inventory[[#This Row],[c Units %]]&lt;=$O$8,$N$8,$N$9))</f>
        <v>C</v>
      </c>
    </row>
    <row r="2309" spans="2:12" x14ac:dyDescent="0.25">
      <c r="B2309" s="1">
        <v>2303</v>
      </c>
      <c r="C2309" t="s">
        <v>2303</v>
      </c>
      <c r="D2309" s="2">
        <v>1.7</v>
      </c>
      <c r="E2309" s="15">
        <v>15</v>
      </c>
      <c r="F2309" s="14">
        <f>inventory[[#This Row],[Unit Cost]]*inventory[[#This Row],['# Units]]</f>
        <v>25.5</v>
      </c>
      <c r="G2309" s="8">
        <f>_xlfn.RANK.EQ(inventory[[#This Row],[Total Cost]],inventory[Total Cost],0)</f>
        <v>2441</v>
      </c>
      <c r="H2309" s="8">
        <f>SUMIFS(inventory['# Units],inventory[Rank],"&lt;="&amp;inventory[[#This Row],['#]])</f>
        <v>59721</v>
      </c>
      <c r="I2309" s="9">
        <f>inventory[[#This Row],[c Units]]/MAX(inventory[c Units])</f>
        <v>0.72496297555172495</v>
      </c>
      <c r="J2309" s="10">
        <f>SUMIFS(inventory[Total Cost],inventory[Rank],"&lt;="&amp;inventory[[#This Row],['#]])</f>
        <v>2623047.1999999993</v>
      </c>
      <c r="K2309" s="9">
        <f>inventory[[#This Row],[c Cost]]/MAX(inventory[c Cost])</f>
        <v>0.99083656983160284</v>
      </c>
      <c r="L2309" s="11" t="str">
        <f>IF(inventory[[#This Row],[c Units %]]&lt;=$O$7,$N$7,IF(inventory[[#This Row],[c Units %]]&lt;=$O$8,$N$8,$N$9))</f>
        <v>C</v>
      </c>
    </row>
    <row r="2310" spans="2:12" x14ac:dyDescent="0.25">
      <c r="B2310" s="1">
        <v>2304</v>
      </c>
      <c r="C2310" t="s">
        <v>2304</v>
      </c>
      <c r="D2310" s="2">
        <v>2.1</v>
      </c>
      <c r="E2310" s="15">
        <v>54</v>
      </c>
      <c r="F2310" s="14">
        <f>inventory[[#This Row],[Unit Cost]]*inventory[[#This Row],['# Units]]</f>
        <v>113.4</v>
      </c>
      <c r="G2310" s="8">
        <f>_xlfn.RANK.EQ(inventory[[#This Row],[Total Cost]],inventory[Total Cost],0)</f>
        <v>1281</v>
      </c>
      <c r="H2310" s="8">
        <f>SUMIFS(inventory['# Units],inventory[Rank],"&lt;="&amp;inventory[[#This Row],['#]])</f>
        <v>59747</v>
      </c>
      <c r="I2310" s="9">
        <f>inventory[[#This Row],[c Units]]/MAX(inventory[c Units])</f>
        <v>0.72527859379931536</v>
      </c>
      <c r="J2310" s="10">
        <f>SUMIFS(inventory[Total Cost],inventory[Rank],"&lt;="&amp;inventory[[#This Row],['#]])</f>
        <v>2623106.9999999991</v>
      </c>
      <c r="K2310" s="9">
        <f>inventory[[#This Row],[c Cost]]/MAX(inventory[c Cost])</f>
        <v>0.99085915883681619</v>
      </c>
      <c r="L2310" s="11" t="str">
        <f>IF(inventory[[#This Row],[c Units %]]&lt;=$O$7,$N$7,IF(inventory[[#This Row],[c Units %]]&lt;=$O$8,$N$8,$N$9))</f>
        <v>C</v>
      </c>
    </row>
    <row r="2311" spans="2:12" x14ac:dyDescent="0.25">
      <c r="B2311" s="1">
        <v>2305</v>
      </c>
      <c r="C2311" t="s">
        <v>2305</v>
      </c>
      <c r="D2311" s="2">
        <v>2.4</v>
      </c>
      <c r="E2311" s="15">
        <v>19</v>
      </c>
      <c r="F2311" s="14">
        <f>inventory[[#This Row],[Unit Cost]]*inventory[[#This Row],['# Units]]</f>
        <v>45.6</v>
      </c>
      <c r="G2311" s="8">
        <f>_xlfn.RANK.EQ(inventory[[#This Row],[Total Cost]],inventory[Total Cost],0)</f>
        <v>1924</v>
      </c>
      <c r="H2311" s="8">
        <f>SUMIFS(inventory['# Units],inventory[Rank],"&lt;="&amp;inventory[[#This Row],['#]])</f>
        <v>59747</v>
      </c>
      <c r="I2311" s="9">
        <f>inventory[[#This Row],[c Units]]/MAX(inventory[c Units])</f>
        <v>0.72527859379931536</v>
      </c>
      <c r="J2311" s="10">
        <f>SUMIFS(inventory[Total Cost],inventory[Rank],"&lt;="&amp;inventory[[#This Row],['#]])</f>
        <v>2623106.9999999991</v>
      </c>
      <c r="K2311" s="9">
        <f>inventory[[#This Row],[c Cost]]/MAX(inventory[c Cost])</f>
        <v>0.99085915883681619</v>
      </c>
      <c r="L2311" s="11" t="str">
        <f>IF(inventory[[#This Row],[c Units %]]&lt;=$O$7,$N$7,IF(inventory[[#This Row],[c Units %]]&lt;=$O$8,$N$8,$N$9))</f>
        <v>C</v>
      </c>
    </row>
    <row r="2312" spans="2:12" x14ac:dyDescent="0.25">
      <c r="B2312" s="1">
        <v>2306</v>
      </c>
      <c r="C2312" t="s">
        <v>2306</v>
      </c>
      <c r="D2312" s="2">
        <v>2.2999999999999998</v>
      </c>
      <c r="E2312" s="15">
        <v>16</v>
      </c>
      <c r="F2312" s="14">
        <f>inventory[[#This Row],[Unit Cost]]*inventory[[#This Row],['# Units]]</f>
        <v>36.799999999999997</v>
      </c>
      <c r="G2312" s="8">
        <f>_xlfn.RANK.EQ(inventory[[#This Row],[Total Cost]],inventory[Total Cost],0)</f>
        <v>2119</v>
      </c>
      <c r="H2312" s="8">
        <f>SUMIFS(inventory['# Units],inventory[Rank],"&lt;="&amp;inventory[[#This Row],['#]])</f>
        <v>59758</v>
      </c>
      <c r="I2312" s="9">
        <f>inventory[[#This Row],[c Units]]/MAX(inventory[c Units])</f>
        <v>0.72541212459637283</v>
      </c>
      <c r="J2312" s="10">
        <f>SUMIFS(inventory[Total Cost],inventory[Rank],"&lt;="&amp;inventory[[#This Row],['#]])</f>
        <v>2623136.6999999993</v>
      </c>
      <c r="K2312" s="9">
        <f>inventory[[#This Row],[c Cost]]/MAX(inventory[c Cost])</f>
        <v>0.99087037779091058</v>
      </c>
      <c r="L2312" s="11" t="str">
        <f>IF(inventory[[#This Row],[c Units %]]&lt;=$O$7,$N$7,IF(inventory[[#This Row],[c Units %]]&lt;=$O$8,$N$8,$N$9))</f>
        <v>C</v>
      </c>
    </row>
    <row r="2313" spans="2:12" x14ac:dyDescent="0.25">
      <c r="B2313" s="1">
        <v>2307</v>
      </c>
      <c r="C2313" t="s">
        <v>2307</v>
      </c>
      <c r="D2313" s="2">
        <v>1</v>
      </c>
      <c r="E2313" s="15">
        <v>30</v>
      </c>
      <c r="F2313" s="14">
        <f>inventory[[#This Row],[Unit Cost]]*inventory[[#This Row],['# Units]]</f>
        <v>30</v>
      </c>
      <c r="G2313" s="8">
        <f>_xlfn.RANK.EQ(inventory[[#This Row],[Total Cost]],inventory[Total Cost],0)</f>
        <v>2292</v>
      </c>
      <c r="H2313" s="8">
        <f>SUMIFS(inventory['# Units],inventory[Rank],"&lt;="&amp;inventory[[#This Row],['#]])</f>
        <v>59791</v>
      </c>
      <c r="I2313" s="9">
        <f>inventory[[#This Row],[c Units]]/MAX(inventory[c Units])</f>
        <v>0.72581271698754524</v>
      </c>
      <c r="J2313" s="10">
        <f>SUMIFS(inventory[Total Cost],inventory[Rank],"&lt;="&amp;inventory[[#This Row],['#]])</f>
        <v>2623166.3999999994</v>
      </c>
      <c r="K2313" s="9">
        <f>inventory[[#This Row],[c Cost]]/MAX(inventory[c Cost])</f>
        <v>0.99088159674500498</v>
      </c>
      <c r="L2313" s="11" t="str">
        <f>IF(inventory[[#This Row],[c Units %]]&lt;=$O$7,$N$7,IF(inventory[[#This Row],[c Units %]]&lt;=$O$8,$N$8,$N$9))</f>
        <v>C</v>
      </c>
    </row>
    <row r="2314" spans="2:12" x14ac:dyDescent="0.25">
      <c r="B2314" s="1">
        <v>2308</v>
      </c>
      <c r="C2314" t="s">
        <v>2308</v>
      </c>
      <c r="D2314" s="2">
        <v>2.1</v>
      </c>
      <c r="E2314" s="15">
        <v>14</v>
      </c>
      <c r="F2314" s="14">
        <f>inventory[[#This Row],[Unit Cost]]*inventory[[#This Row],['# Units]]</f>
        <v>29.400000000000002</v>
      </c>
      <c r="G2314" s="8">
        <f>_xlfn.RANK.EQ(inventory[[#This Row],[Total Cost]],inventory[Total Cost],0)</f>
        <v>2316</v>
      </c>
      <c r="H2314" s="8">
        <f>SUMIFS(inventory['# Units],inventory[Rank],"&lt;="&amp;inventory[[#This Row],['#]])</f>
        <v>59893</v>
      </c>
      <c r="I2314" s="9">
        <f>inventory[[#This Row],[c Units]]/MAX(inventory[c Units])</f>
        <v>0.72705091165116897</v>
      </c>
      <c r="J2314" s="10">
        <f>SUMIFS(inventory[Total Cost],inventory[Rank],"&lt;="&amp;inventory[[#This Row],['#]])</f>
        <v>2623344</v>
      </c>
      <c r="K2314" s="9">
        <f>inventory[[#This Row],[c Cost]]/MAX(inventory[c Cost])</f>
        <v>0.99094868382403378</v>
      </c>
      <c r="L2314" s="11" t="str">
        <f>IF(inventory[[#This Row],[c Units %]]&lt;=$O$7,$N$7,IF(inventory[[#This Row],[c Units %]]&lt;=$O$8,$N$8,$N$9))</f>
        <v>C</v>
      </c>
    </row>
    <row r="2315" spans="2:12" x14ac:dyDescent="0.25">
      <c r="B2315" s="1">
        <v>2309</v>
      </c>
      <c r="C2315" t="s">
        <v>2309</v>
      </c>
      <c r="D2315" s="2">
        <v>2.4</v>
      </c>
      <c r="E2315" s="15">
        <v>10</v>
      </c>
      <c r="F2315" s="14">
        <f>inventory[[#This Row],[Unit Cost]]*inventory[[#This Row],['# Units]]</f>
        <v>24</v>
      </c>
      <c r="G2315" s="8">
        <f>_xlfn.RANK.EQ(inventory[[#This Row],[Total Cost]],inventory[Total Cost],0)</f>
        <v>2494</v>
      </c>
      <c r="H2315" s="8">
        <f>SUMIFS(inventory['# Units],inventory[Rank],"&lt;="&amp;inventory[[#This Row],['#]])</f>
        <v>59893</v>
      </c>
      <c r="I2315" s="9">
        <f>inventory[[#This Row],[c Units]]/MAX(inventory[c Units])</f>
        <v>0.72705091165116897</v>
      </c>
      <c r="J2315" s="10">
        <f>SUMIFS(inventory[Total Cost],inventory[Rank],"&lt;="&amp;inventory[[#This Row],['#]])</f>
        <v>2623344</v>
      </c>
      <c r="K2315" s="9">
        <f>inventory[[#This Row],[c Cost]]/MAX(inventory[c Cost])</f>
        <v>0.99094868382403378</v>
      </c>
      <c r="L2315" s="11" t="str">
        <f>IF(inventory[[#This Row],[c Units %]]&lt;=$O$7,$N$7,IF(inventory[[#This Row],[c Units %]]&lt;=$O$8,$N$8,$N$9))</f>
        <v>C</v>
      </c>
    </row>
    <row r="2316" spans="2:12" x14ac:dyDescent="0.25">
      <c r="B2316" s="1">
        <v>2310</v>
      </c>
      <c r="C2316" t="s">
        <v>2310</v>
      </c>
      <c r="D2316" s="2">
        <v>2.2999999999999998</v>
      </c>
      <c r="E2316" s="15">
        <v>4</v>
      </c>
      <c r="F2316" s="14">
        <f>inventory[[#This Row],[Unit Cost]]*inventory[[#This Row],['# Units]]</f>
        <v>9.1999999999999993</v>
      </c>
      <c r="G2316" s="8">
        <f>_xlfn.RANK.EQ(inventory[[#This Row],[Total Cost]],inventory[Total Cost],0)</f>
        <v>3378</v>
      </c>
      <c r="H2316" s="8">
        <f>SUMIFS(inventory['# Units],inventory[Rank],"&lt;="&amp;inventory[[#This Row],['#]])</f>
        <v>59893</v>
      </c>
      <c r="I2316" s="9">
        <f>inventory[[#This Row],[c Units]]/MAX(inventory[c Units])</f>
        <v>0.72705091165116897</v>
      </c>
      <c r="J2316" s="10">
        <f>SUMIFS(inventory[Total Cost],inventory[Rank],"&lt;="&amp;inventory[[#This Row],['#]])</f>
        <v>2623344</v>
      </c>
      <c r="K2316" s="9">
        <f>inventory[[#This Row],[c Cost]]/MAX(inventory[c Cost])</f>
        <v>0.99094868382403378</v>
      </c>
      <c r="L2316" s="11" t="str">
        <f>IF(inventory[[#This Row],[c Units %]]&lt;=$O$7,$N$7,IF(inventory[[#This Row],[c Units %]]&lt;=$O$8,$N$8,$N$9))</f>
        <v>C</v>
      </c>
    </row>
    <row r="2317" spans="2:12" x14ac:dyDescent="0.25">
      <c r="B2317" s="1">
        <v>2311</v>
      </c>
      <c r="C2317" t="s">
        <v>2311</v>
      </c>
      <c r="D2317" s="2">
        <v>2.1</v>
      </c>
      <c r="E2317" s="15">
        <v>8</v>
      </c>
      <c r="F2317" s="14">
        <f>inventory[[#This Row],[Unit Cost]]*inventory[[#This Row],['# Units]]</f>
        <v>16.8</v>
      </c>
      <c r="G2317" s="8">
        <f>_xlfn.RANK.EQ(inventory[[#This Row],[Total Cost]],inventory[Total Cost],0)</f>
        <v>2858</v>
      </c>
      <c r="H2317" s="8">
        <f>SUMIFS(inventory['# Units],inventory[Rank],"&lt;="&amp;inventory[[#This Row],['#]])</f>
        <v>59893</v>
      </c>
      <c r="I2317" s="9">
        <f>inventory[[#This Row],[c Units]]/MAX(inventory[c Units])</f>
        <v>0.72705091165116897</v>
      </c>
      <c r="J2317" s="10">
        <f>SUMIFS(inventory[Total Cost],inventory[Rank],"&lt;="&amp;inventory[[#This Row],['#]])</f>
        <v>2623344</v>
      </c>
      <c r="K2317" s="9">
        <f>inventory[[#This Row],[c Cost]]/MAX(inventory[c Cost])</f>
        <v>0.99094868382403378</v>
      </c>
      <c r="L2317" s="11" t="str">
        <f>IF(inventory[[#This Row],[c Units %]]&lt;=$O$7,$N$7,IF(inventory[[#This Row],[c Units %]]&lt;=$O$8,$N$8,$N$9))</f>
        <v>C</v>
      </c>
    </row>
    <row r="2318" spans="2:12" x14ac:dyDescent="0.25">
      <c r="B2318" s="1">
        <v>2312</v>
      </c>
      <c r="C2318" t="s">
        <v>2312</v>
      </c>
      <c r="D2318" s="2">
        <v>2.2000000000000002</v>
      </c>
      <c r="E2318" s="15">
        <v>15</v>
      </c>
      <c r="F2318" s="14">
        <f>inventory[[#This Row],[Unit Cost]]*inventory[[#This Row],['# Units]]</f>
        <v>33</v>
      </c>
      <c r="G2318" s="8">
        <f>_xlfn.RANK.EQ(inventory[[#This Row],[Total Cost]],inventory[Total Cost],0)</f>
        <v>2207</v>
      </c>
      <c r="H2318" s="8">
        <f>SUMIFS(inventory['# Units],inventory[Rank],"&lt;="&amp;inventory[[#This Row],['#]])</f>
        <v>59893</v>
      </c>
      <c r="I2318" s="9">
        <f>inventory[[#This Row],[c Units]]/MAX(inventory[c Units])</f>
        <v>0.72705091165116897</v>
      </c>
      <c r="J2318" s="10">
        <f>SUMIFS(inventory[Total Cost],inventory[Rank],"&lt;="&amp;inventory[[#This Row],['#]])</f>
        <v>2623344</v>
      </c>
      <c r="K2318" s="9">
        <f>inventory[[#This Row],[c Cost]]/MAX(inventory[c Cost])</f>
        <v>0.99094868382403378</v>
      </c>
      <c r="L2318" s="11" t="str">
        <f>IF(inventory[[#This Row],[c Units %]]&lt;=$O$7,$N$7,IF(inventory[[#This Row],[c Units %]]&lt;=$O$8,$N$8,$N$9))</f>
        <v>C</v>
      </c>
    </row>
    <row r="2319" spans="2:12" x14ac:dyDescent="0.25">
      <c r="B2319" s="1">
        <v>2313</v>
      </c>
      <c r="C2319" t="s">
        <v>2313</v>
      </c>
      <c r="D2319" s="2">
        <v>1.8</v>
      </c>
      <c r="E2319" s="15">
        <v>11</v>
      </c>
      <c r="F2319" s="14">
        <f>inventory[[#This Row],[Unit Cost]]*inventory[[#This Row],['# Units]]</f>
        <v>19.8</v>
      </c>
      <c r="G2319" s="8">
        <f>_xlfn.RANK.EQ(inventory[[#This Row],[Total Cost]],inventory[Total Cost],0)</f>
        <v>2703</v>
      </c>
      <c r="H2319" s="8">
        <f>SUMIFS(inventory['# Units],inventory[Rank],"&lt;="&amp;inventory[[#This Row],['#]])</f>
        <v>59893</v>
      </c>
      <c r="I2319" s="9">
        <f>inventory[[#This Row],[c Units]]/MAX(inventory[c Units])</f>
        <v>0.72705091165116897</v>
      </c>
      <c r="J2319" s="10">
        <f>SUMIFS(inventory[Total Cost],inventory[Rank],"&lt;="&amp;inventory[[#This Row],['#]])</f>
        <v>2623344</v>
      </c>
      <c r="K2319" s="9">
        <f>inventory[[#This Row],[c Cost]]/MAX(inventory[c Cost])</f>
        <v>0.99094868382403378</v>
      </c>
      <c r="L2319" s="11" t="str">
        <f>IF(inventory[[#This Row],[c Units %]]&lt;=$O$7,$N$7,IF(inventory[[#This Row],[c Units %]]&lt;=$O$8,$N$8,$N$9))</f>
        <v>C</v>
      </c>
    </row>
    <row r="2320" spans="2:12" x14ac:dyDescent="0.25">
      <c r="B2320" s="1">
        <v>2314</v>
      </c>
      <c r="C2320" t="s">
        <v>2314</v>
      </c>
      <c r="D2320" s="2">
        <v>1.6</v>
      </c>
      <c r="E2320" s="15">
        <v>71</v>
      </c>
      <c r="F2320" s="14">
        <f>inventory[[#This Row],[Unit Cost]]*inventory[[#This Row],['# Units]]</f>
        <v>113.60000000000001</v>
      </c>
      <c r="G2320" s="8">
        <f>_xlfn.RANK.EQ(inventory[[#This Row],[Total Cost]],inventory[Total Cost],0)</f>
        <v>1279</v>
      </c>
      <c r="H2320" s="8">
        <f>SUMIFS(inventory['# Units],inventory[Rank],"&lt;="&amp;inventory[[#This Row],['#]])</f>
        <v>60011</v>
      </c>
      <c r="I2320" s="9">
        <f>inventory[[#This Row],[c Units]]/MAX(inventory[c Units])</f>
        <v>0.7284833329286946</v>
      </c>
      <c r="J2320" s="10">
        <f>SUMIFS(inventory[Total Cost],inventory[Rank],"&lt;="&amp;inventory[[#This Row],['#]])</f>
        <v>2623403</v>
      </c>
      <c r="K2320" s="9">
        <f>inventory[[#This Row],[c Cost]]/MAX(inventory[c Cost])</f>
        <v>0.99097097063519746</v>
      </c>
      <c r="L2320" s="11" t="str">
        <f>IF(inventory[[#This Row],[c Units %]]&lt;=$O$7,$N$7,IF(inventory[[#This Row],[c Units %]]&lt;=$O$8,$N$8,$N$9))</f>
        <v>C</v>
      </c>
    </row>
    <row r="2321" spans="2:12" x14ac:dyDescent="0.25">
      <c r="B2321" s="1">
        <v>2315</v>
      </c>
      <c r="C2321" t="s">
        <v>2315</v>
      </c>
      <c r="D2321" s="2">
        <v>1.9</v>
      </c>
      <c r="E2321" s="15">
        <v>5</v>
      </c>
      <c r="F2321" s="14">
        <f>inventory[[#This Row],[Unit Cost]]*inventory[[#This Row],['# Units]]</f>
        <v>9.5</v>
      </c>
      <c r="G2321" s="8">
        <f>_xlfn.RANK.EQ(inventory[[#This Row],[Total Cost]],inventory[Total Cost],0)</f>
        <v>3368</v>
      </c>
      <c r="H2321" s="8">
        <f>SUMIFS(inventory['# Units],inventory[Rank],"&lt;="&amp;inventory[[#This Row],['#]])</f>
        <v>60011</v>
      </c>
      <c r="I2321" s="9">
        <f>inventory[[#This Row],[c Units]]/MAX(inventory[c Units])</f>
        <v>0.7284833329286946</v>
      </c>
      <c r="J2321" s="10">
        <f>SUMIFS(inventory[Total Cost],inventory[Rank],"&lt;="&amp;inventory[[#This Row],['#]])</f>
        <v>2623403</v>
      </c>
      <c r="K2321" s="9">
        <f>inventory[[#This Row],[c Cost]]/MAX(inventory[c Cost])</f>
        <v>0.99097097063519746</v>
      </c>
      <c r="L2321" s="11" t="str">
        <f>IF(inventory[[#This Row],[c Units %]]&lt;=$O$7,$N$7,IF(inventory[[#This Row],[c Units %]]&lt;=$O$8,$N$8,$N$9))</f>
        <v>C</v>
      </c>
    </row>
    <row r="2322" spans="2:12" x14ac:dyDescent="0.25">
      <c r="B2322" s="1">
        <v>2316</v>
      </c>
      <c r="C2322" t="s">
        <v>2316</v>
      </c>
      <c r="D2322" s="2">
        <v>2</v>
      </c>
      <c r="E2322" s="15">
        <v>6</v>
      </c>
      <c r="F2322" s="14">
        <f>inventory[[#This Row],[Unit Cost]]*inventory[[#This Row],['# Units]]</f>
        <v>12</v>
      </c>
      <c r="G2322" s="8">
        <f>_xlfn.RANK.EQ(inventory[[#This Row],[Total Cost]],inventory[Total Cost],0)</f>
        <v>3144</v>
      </c>
      <c r="H2322" s="8">
        <f>SUMIFS(inventory['# Units],inventory[Rank],"&lt;="&amp;inventory[[#This Row],['#]])</f>
        <v>60095</v>
      </c>
      <c r="I2322" s="9">
        <f>inventory[[#This Row],[c Units]]/MAX(inventory[c Units])</f>
        <v>0.72950302265167888</v>
      </c>
      <c r="J2322" s="10">
        <f>SUMIFS(inventory[Total Cost],inventory[Rank],"&lt;="&amp;inventory[[#This Row],['#]])</f>
        <v>2623608.7999999993</v>
      </c>
      <c r="K2322" s="9">
        <f>inventory[[#This Row],[c Cost]]/MAX(inventory[c Cost])</f>
        <v>0.99104871005447703</v>
      </c>
      <c r="L2322" s="11" t="str">
        <f>IF(inventory[[#This Row],[c Units %]]&lt;=$O$7,$N$7,IF(inventory[[#This Row],[c Units %]]&lt;=$O$8,$N$8,$N$9))</f>
        <v>C</v>
      </c>
    </row>
    <row r="2323" spans="2:12" x14ac:dyDescent="0.25">
      <c r="B2323" s="1">
        <v>2317</v>
      </c>
      <c r="C2323" t="s">
        <v>2317</v>
      </c>
      <c r="D2323" s="2">
        <v>1.7</v>
      </c>
      <c r="E2323" s="15">
        <v>14</v>
      </c>
      <c r="F2323" s="14">
        <f>inventory[[#This Row],[Unit Cost]]*inventory[[#This Row],['# Units]]</f>
        <v>23.8</v>
      </c>
      <c r="G2323" s="8">
        <f>_xlfn.RANK.EQ(inventory[[#This Row],[Total Cost]],inventory[Total Cost],0)</f>
        <v>2519</v>
      </c>
      <c r="H2323" s="8">
        <f>SUMIFS(inventory['# Units],inventory[Rank],"&lt;="&amp;inventory[[#This Row],['#]])</f>
        <v>60095</v>
      </c>
      <c r="I2323" s="9">
        <f>inventory[[#This Row],[c Units]]/MAX(inventory[c Units])</f>
        <v>0.72950302265167888</v>
      </c>
      <c r="J2323" s="10">
        <f>SUMIFS(inventory[Total Cost],inventory[Rank],"&lt;="&amp;inventory[[#This Row],['#]])</f>
        <v>2623608.7999999993</v>
      </c>
      <c r="K2323" s="9">
        <f>inventory[[#This Row],[c Cost]]/MAX(inventory[c Cost])</f>
        <v>0.99104871005447703</v>
      </c>
      <c r="L2323" s="11" t="str">
        <f>IF(inventory[[#This Row],[c Units %]]&lt;=$O$7,$N$7,IF(inventory[[#This Row],[c Units %]]&lt;=$O$8,$N$8,$N$9))</f>
        <v>C</v>
      </c>
    </row>
    <row r="2324" spans="2:12" x14ac:dyDescent="0.25">
      <c r="B2324" s="1">
        <v>2318</v>
      </c>
      <c r="C2324" t="s">
        <v>2318</v>
      </c>
      <c r="D2324" s="2">
        <v>2.2000000000000002</v>
      </c>
      <c r="E2324" s="15">
        <v>23</v>
      </c>
      <c r="F2324" s="14">
        <f>inventory[[#This Row],[Unit Cost]]*inventory[[#This Row],['# Units]]</f>
        <v>50.6</v>
      </c>
      <c r="G2324" s="8">
        <f>_xlfn.RANK.EQ(inventory[[#This Row],[Total Cost]],inventory[Total Cost],0)</f>
        <v>1835</v>
      </c>
      <c r="H2324" s="8">
        <f>SUMIFS(inventory['# Units],inventory[Rank],"&lt;="&amp;inventory[[#This Row],['#]])</f>
        <v>60095</v>
      </c>
      <c r="I2324" s="9">
        <f>inventory[[#This Row],[c Units]]/MAX(inventory[c Units])</f>
        <v>0.72950302265167888</v>
      </c>
      <c r="J2324" s="10">
        <f>SUMIFS(inventory[Total Cost],inventory[Rank],"&lt;="&amp;inventory[[#This Row],['#]])</f>
        <v>2623608.7999999993</v>
      </c>
      <c r="K2324" s="9">
        <f>inventory[[#This Row],[c Cost]]/MAX(inventory[c Cost])</f>
        <v>0.99104871005447703</v>
      </c>
      <c r="L2324" s="11" t="str">
        <f>IF(inventory[[#This Row],[c Units %]]&lt;=$O$7,$N$7,IF(inventory[[#This Row],[c Units %]]&lt;=$O$8,$N$8,$N$9))</f>
        <v>C</v>
      </c>
    </row>
    <row r="2325" spans="2:12" x14ac:dyDescent="0.25">
      <c r="B2325" s="1">
        <v>2319</v>
      </c>
      <c r="C2325" t="s">
        <v>2319</v>
      </c>
      <c r="D2325" s="2">
        <v>1</v>
      </c>
      <c r="E2325" s="15">
        <v>1</v>
      </c>
      <c r="F2325" s="14">
        <f>inventory[[#This Row],[Unit Cost]]*inventory[[#This Row],['# Units]]</f>
        <v>1</v>
      </c>
      <c r="G2325" s="8">
        <f>_xlfn.RANK.EQ(inventory[[#This Row],[Total Cost]],inventory[Total Cost],0)</f>
        <v>4482</v>
      </c>
      <c r="H2325" s="8">
        <f>SUMIFS(inventory['# Units],inventory[Rank],"&lt;="&amp;inventory[[#This Row],['#]])</f>
        <v>60095</v>
      </c>
      <c r="I2325" s="9">
        <f>inventory[[#This Row],[c Units]]/MAX(inventory[c Units])</f>
        <v>0.72950302265167888</v>
      </c>
      <c r="J2325" s="10">
        <f>SUMIFS(inventory[Total Cost],inventory[Rank],"&lt;="&amp;inventory[[#This Row],['#]])</f>
        <v>2623608.7999999993</v>
      </c>
      <c r="K2325" s="9">
        <f>inventory[[#This Row],[c Cost]]/MAX(inventory[c Cost])</f>
        <v>0.99104871005447703</v>
      </c>
      <c r="L2325" s="11" t="str">
        <f>IF(inventory[[#This Row],[c Units %]]&lt;=$O$7,$N$7,IF(inventory[[#This Row],[c Units %]]&lt;=$O$8,$N$8,$N$9))</f>
        <v>C</v>
      </c>
    </row>
    <row r="2326" spans="2:12" x14ac:dyDescent="0.25">
      <c r="B2326" s="1">
        <v>2320</v>
      </c>
      <c r="C2326" t="s">
        <v>2320</v>
      </c>
      <c r="D2326" s="2">
        <v>1.1000000000000001</v>
      </c>
      <c r="E2326" s="15">
        <v>1</v>
      </c>
      <c r="F2326" s="14">
        <f>inventory[[#This Row],[Unit Cost]]*inventory[[#This Row],['# Units]]</f>
        <v>1.1000000000000001</v>
      </c>
      <c r="G2326" s="8">
        <f>_xlfn.RANK.EQ(inventory[[#This Row],[Total Cost]],inventory[Total Cost],0)</f>
        <v>4473</v>
      </c>
      <c r="H2326" s="8">
        <f>SUMIFS(inventory['# Units],inventory[Rank],"&lt;="&amp;inventory[[#This Row],['#]])</f>
        <v>60095</v>
      </c>
      <c r="I2326" s="9">
        <f>inventory[[#This Row],[c Units]]/MAX(inventory[c Units])</f>
        <v>0.72950302265167888</v>
      </c>
      <c r="J2326" s="10">
        <f>SUMIFS(inventory[Total Cost],inventory[Rank],"&lt;="&amp;inventory[[#This Row],['#]])</f>
        <v>2623608.7999999993</v>
      </c>
      <c r="K2326" s="9">
        <f>inventory[[#This Row],[c Cost]]/MAX(inventory[c Cost])</f>
        <v>0.99104871005447703</v>
      </c>
      <c r="L2326" s="11" t="str">
        <f>IF(inventory[[#This Row],[c Units %]]&lt;=$O$7,$N$7,IF(inventory[[#This Row],[c Units %]]&lt;=$O$8,$N$8,$N$9))</f>
        <v>C</v>
      </c>
    </row>
    <row r="2327" spans="2:12" x14ac:dyDescent="0.25">
      <c r="B2327" s="1">
        <v>2321</v>
      </c>
      <c r="C2327" t="s">
        <v>2321</v>
      </c>
      <c r="D2327" s="2">
        <v>1.8</v>
      </c>
      <c r="E2327" s="15">
        <v>20</v>
      </c>
      <c r="F2327" s="14">
        <f>inventory[[#This Row],[Unit Cost]]*inventory[[#This Row],['# Units]]</f>
        <v>36</v>
      </c>
      <c r="G2327" s="8">
        <f>_xlfn.RANK.EQ(inventory[[#This Row],[Total Cost]],inventory[Total Cost],0)</f>
        <v>2134</v>
      </c>
      <c r="H2327" s="8">
        <f>SUMIFS(inventory['# Units],inventory[Rank],"&lt;="&amp;inventory[[#This Row],['#]])</f>
        <v>60095</v>
      </c>
      <c r="I2327" s="9">
        <f>inventory[[#This Row],[c Units]]/MAX(inventory[c Units])</f>
        <v>0.72950302265167888</v>
      </c>
      <c r="J2327" s="10">
        <f>SUMIFS(inventory[Total Cost],inventory[Rank],"&lt;="&amp;inventory[[#This Row],['#]])</f>
        <v>2623608.7999999993</v>
      </c>
      <c r="K2327" s="9">
        <f>inventory[[#This Row],[c Cost]]/MAX(inventory[c Cost])</f>
        <v>0.99104871005447703</v>
      </c>
      <c r="L2327" s="11" t="str">
        <f>IF(inventory[[#This Row],[c Units %]]&lt;=$O$7,$N$7,IF(inventory[[#This Row],[c Units %]]&lt;=$O$8,$N$8,$N$9))</f>
        <v>C</v>
      </c>
    </row>
    <row r="2328" spans="2:12" x14ac:dyDescent="0.25">
      <c r="B2328" s="1">
        <v>2322</v>
      </c>
      <c r="C2328" t="s">
        <v>2322</v>
      </c>
      <c r="D2328" s="2">
        <v>2.1</v>
      </c>
      <c r="E2328" s="15">
        <v>5</v>
      </c>
      <c r="F2328" s="14">
        <f>inventory[[#This Row],[Unit Cost]]*inventory[[#This Row],['# Units]]</f>
        <v>10.5</v>
      </c>
      <c r="G2328" s="8">
        <f>_xlfn.RANK.EQ(inventory[[#This Row],[Total Cost]],inventory[Total Cost],0)</f>
        <v>3268</v>
      </c>
      <c r="H2328" s="8">
        <f>SUMIFS(inventory['# Units],inventory[Rank],"&lt;="&amp;inventory[[#This Row],['#]])</f>
        <v>60095</v>
      </c>
      <c r="I2328" s="9">
        <f>inventory[[#This Row],[c Units]]/MAX(inventory[c Units])</f>
        <v>0.72950302265167888</v>
      </c>
      <c r="J2328" s="10">
        <f>SUMIFS(inventory[Total Cost],inventory[Rank],"&lt;="&amp;inventory[[#This Row],['#]])</f>
        <v>2623608.7999999993</v>
      </c>
      <c r="K2328" s="9">
        <f>inventory[[#This Row],[c Cost]]/MAX(inventory[c Cost])</f>
        <v>0.99104871005447703</v>
      </c>
      <c r="L2328" s="11" t="str">
        <f>IF(inventory[[#This Row],[c Units %]]&lt;=$O$7,$N$7,IF(inventory[[#This Row],[c Units %]]&lt;=$O$8,$N$8,$N$9))</f>
        <v>C</v>
      </c>
    </row>
    <row r="2329" spans="2:12" x14ac:dyDescent="0.25">
      <c r="B2329" s="1">
        <v>2323</v>
      </c>
      <c r="C2329" t="s">
        <v>2323</v>
      </c>
      <c r="D2329" s="2">
        <v>1.5</v>
      </c>
      <c r="E2329" s="15">
        <v>21</v>
      </c>
      <c r="F2329" s="14">
        <f>inventory[[#This Row],[Unit Cost]]*inventory[[#This Row],['# Units]]</f>
        <v>31.5</v>
      </c>
      <c r="G2329" s="8">
        <f>_xlfn.RANK.EQ(inventory[[#This Row],[Total Cost]],inventory[Total Cost],0)</f>
        <v>2249</v>
      </c>
      <c r="H2329" s="8">
        <f>SUMIFS(inventory['# Units],inventory[Rank],"&lt;="&amp;inventory[[#This Row],['#]])</f>
        <v>60214</v>
      </c>
      <c r="I2329" s="9">
        <f>inventory[[#This Row],[c Units]]/MAX(inventory[c Units])</f>
        <v>0.73094758309257324</v>
      </c>
      <c r="J2329" s="10">
        <f>SUMIFS(inventory[Total Cost],inventory[Rank],"&lt;="&amp;inventory[[#This Row],['#]])</f>
        <v>2623696.9999999991</v>
      </c>
      <c r="K2329" s="9">
        <f>inventory[[#This Row],[c Cost]]/MAX(inventory[c Cost])</f>
        <v>0.99108202694845393</v>
      </c>
      <c r="L2329" s="11" t="str">
        <f>IF(inventory[[#This Row],[c Units %]]&lt;=$O$7,$N$7,IF(inventory[[#This Row],[c Units %]]&lt;=$O$8,$N$8,$N$9))</f>
        <v>C</v>
      </c>
    </row>
    <row r="2330" spans="2:12" x14ac:dyDescent="0.25">
      <c r="B2330" s="1">
        <v>2324</v>
      </c>
      <c r="C2330" t="s">
        <v>2324</v>
      </c>
      <c r="D2330" s="2">
        <v>2</v>
      </c>
      <c r="E2330" s="15">
        <v>11</v>
      </c>
      <c r="F2330" s="14">
        <f>inventory[[#This Row],[Unit Cost]]*inventory[[#This Row],['# Units]]</f>
        <v>22</v>
      </c>
      <c r="G2330" s="8">
        <f>_xlfn.RANK.EQ(inventory[[#This Row],[Total Cost]],inventory[Total Cost],0)</f>
        <v>2593</v>
      </c>
      <c r="H2330" s="8">
        <f>SUMIFS(inventory['# Units],inventory[Rank],"&lt;="&amp;inventory[[#This Row],['#]])</f>
        <v>60214</v>
      </c>
      <c r="I2330" s="9">
        <f>inventory[[#This Row],[c Units]]/MAX(inventory[c Units])</f>
        <v>0.73094758309257324</v>
      </c>
      <c r="J2330" s="10">
        <f>SUMIFS(inventory[Total Cost],inventory[Rank],"&lt;="&amp;inventory[[#This Row],['#]])</f>
        <v>2623696.9999999991</v>
      </c>
      <c r="K2330" s="9">
        <f>inventory[[#This Row],[c Cost]]/MAX(inventory[c Cost])</f>
        <v>0.99108202694845393</v>
      </c>
      <c r="L2330" s="11" t="str">
        <f>IF(inventory[[#This Row],[c Units %]]&lt;=$O$7,$N$7,IF(inventory[[#This Row],[c Units %]]&lt;=$O$8,$N$8,$N$9))</f>
        <v>C</v>
      </c>
    </row>
    <row r="2331" spans="2:12" x14ac:dyDescent="0.25">
      <c r="B2331" s="1">
        <v>2325</v>
      </c>
      <c r="C2331" t="s">
        <v>2325</v>
      </c>
      <c r="D2331" s="2">
        <v>2.1</v>
      </c>
      <c r="E2331" s="15">
        <v>8</v>
      </c>
      <c r="F2331" s="14">
        <f>inventory[[#This Row],[Unit Cost]]*inventory[[#This Row],['# Units]]</f>
        <v>16.8</v>
      </c>
      <c r="G2331" s="8">
        <f>_xlfn.RANK.EQ(inventory[[#This Row],[Total Cost]],inventory[Total Cost],0)</f>
        <v>2858</v>
      </c>
      <c r="H2331" s="8">
        <f>SUMIFS(inventory['# Units],inventory[Rank],"&lt;="&amp;inventory[[#This Row],['#]])</f>
        <v>60214</v>
      </c>
      <c r="I2331" s="9">
        <f>inventory[[#This Row],[c Units]]/MAX(inventory[c Units])</f>
        <v>0.73094758309257324</v>
      </c>
      <c r="J2331" s="10">
        <f>SUMIFS(inventory[Total Cost],inventory[Rank],"&lt;="&amp;inventory[[#This Row],['#]])</f>
        <v>2623696.9999999991</v>
      </c>
      <c r="K2331" s="9">
        <f>inventory[[#This Row],[c Cost]]/MAX(inventory[c Cost])</f>
        <v>0.99108202694845393</v>
      </c>
      <c r="L2331" s="11" t="str">
        <f>IF(inventory[[#This Row],[c Units %]]&lt;=$O$7,$N$7,IF(inventory[[#This Row],[c Units %]]&lt;=$O$8,$N$8,$N$9))</f>
        <v>C</v>
      </c>
    </row>
    <row r="2332" spans="2:12" x14ac:dyDescent="0.25">
      <c r="B2332" s="1">
        <v>2326</v>
      </c>
      <c r="C2332" t="s">
        <v>2326</v>
      </c>
      <c r="D2332" s="2">
        <v>1.9</v>
      </c>
      <c r="E2332" s="15">
        <v>9</v>
      </c>
      <c r="F2332" s="14">
        <f>inventory[[#This Row],[Unit Cost]]*inventory[[#This Row],['# Units]]</f>
        <v>17.099999999999998</v>
      </c>
      <c r="G2332" s="8">
        <f>_xlfn.RANK.EQ(inventory[[#This Row],[Total Cost]],inventory[Total Cost],0)</f>
        <v>2837</v>
      </c>
      <c r="H2332" s="8">
        <f>SUMIFS(inventory['# Units],inventory[Rank],"&lt;="&amp;inventory[[#This Row],['#]])</f>
        <v>60219</v>
      </c>
      <c r="I2332" s="9">
        <f>inventory[[#This Row],[c Units]]/MAX(inventory[c Units])</f>
        <v>0.73100827890941755</v>
      </c>
      <c r="J2332" s="10">
        <f>SUMIFS(inventory[Total Cost],inventory[Rank],"&lt;="&amp;inventory[[#This Row],['#]])</f>
        <v>2623725.9999999991</v>
      </c>
      <c r="K2332" s="9">
        <f>inventory[[#This Row],[c Cost]]/MAX(inventory[c Cost])</f>
        <v>0.99109298148275471</v>
      </c>
      <c r="L2332" s="11" t="str">
        <f>IF(inventory[[#This Row],[c Units %]]&lt;=$O$7,$N$7,IF(inventory[[#This Row],[c Units %]]&lt;=$O$8,$N$8,$N$9))</f>
        <v>C</v>
      </c>
    </row>
    <row r="2333" spans="2:12" x14ac:dyDescent="0.25">
      <c r="B2333" s="1">
        <v>2327</v>
      </c>
      <c r="C2333" t="s">
        <v>2327</v>
      </c>
      <c r="D2333" s="2">
        <v>1.6</v>
      </c>
      <c r="E2333" s="15">
        <v>6</v>
      </c>
      <c r="F2333" s="14">
        <f>inventory[[#This Row],[Unit Cost]]*inventory[[#This Row],['# Units]]</f>
        <v>9.6000000000000014</v>
      </c>
      <c r="G2333" s="8">
        <f>_xlfn.RANK.EQ(inventory[[#This Row],[Total Cost]],inventory[Total Cost],0)</f>
        <v>3343</v>
      </c>
      <c r="H2333" s="8">
        <f>SUMIFS(inventory['# Units],inventory[Rank],"&lt;="&amp;inventory[[#This Row],['#]])</f>
        <v>60304</v>
      </c>
      <c r="I2333" s="9">
        <f>inventory[[#This Row],[c Units]]/MAX(inventory[c Units])</f>
        <v>0.73204010779577067</v>
      </c>
      <c r="J2333" s="10">
        <f>SUMIFS(inventory[Total Cost],inventory[Rank],"&lt;="&amp;inventory[[#This Row],['#]])</f>
        <v>2623870.4999999986</v>
      </c>
      <c r="K2333" s="9">
        <f>inventory[[#This Row],[c Cost]]/MAX(inventory[c Cost])</f>
        <v>0.99114756528297776</v>
      </c>
      <c r="L2333" s="11" t="str">
        <f>IF(inventory[[#This Row],[c Units %]]&lt;=$O$7,$N$7,IF(inventory[[#This Row],[c Units %]]&lt;=$O$8,$N$8,$N$9))</f>
        <v>C</v>
      </c>
    </row>
    <row r="2334" spans="2:12" x14ac:dyDescent="0.25">
      <c r="B2334" s="1">
        <v>2328</v>
      </c>
      <c r="C2334" t="s">
        <v>2328</v>
      </c>
      <c r="D2334" s="2">
        <v>2</v>
      </c>
      <c r="E2334" s="15">
        <v>6</v>
      </c>
      <c r="F2334" s="14">
        <f>inventory[[#This Row],[Unit Cost]]*inventory[[#This Row],['# Units]]</f>
        <v>12</v>
      </c>
      <c r="G2334" s="8">
        <f>_xlfn.RANK.EQ(inventory[[#This Row],[Total Cost]],inventory[Total Cost],0)</f>
        <v>3144</v>
      </c>
      <c r="H2334" s="8">
        <f>SUMIFS(inventory['# Units],inventory[Rank],"&lt;="&amp;inventory[[#This Row],['#]])</f>
        <v>60304</v>
      </c>
      <c r="I2334" s="9">
        <f>inventory[[#This Row],[c Units]]/MAX(inventory[c Units])</f>
        <v>0.73204010779577067</v>
      </c>
      <c r="J2334" s="10">
        <f>SUMIFS(inventory[Total Cost],inventory[Rank],"&lt;="&amp;inventory[[#This Row],['#]])</f>
        <v>2623870.4999999986</v>
      </c>
      <c r="K2334" s="9">
        <f>inventory[[#This Row],[c Cost]]/MAX(inventory[c Cost])</f>
        <v>0.99114756528297776</v>
      </c>
      <c r="L2334" s="11" t="str">
        <f>IF(inventory[[#This Row],[c Units %]]&lt;=$O$7,$N$7,IF(inventory[[#This Row],[c Units %]]&lt;=$O$8,$N$8,$N$9))</f>
        <v>C</v>
      </c>
    </row>
    <row r="2335" spans="2:12" x14ac:dyDescent="0.25">
      <c r="B2335" s="1">
        <v>2329</v>
      </c>
      <c r="C2335" t="s">
        <v>2329</v>
      </c>
      <c r="D2335" s="2">
        <v>2.2000000000000002</v>
      </c>
      <c r="E2335" s="15">
        <v>6</v>
      </c>
      <c r="F2335" s="14">
        <f>inventory[[#This Row],[Unit Cost]]*inventory[[#This Row],['# Units]]</f>
        <v>13.200000000000001</v>
      </c>
      <c r="G2335" s="8">
        <f>_xlfn.RANK.EQ(inventory[[#This Row],[Total Cost]],inventory[Total Cost],0)</f>
        <v>3071</v>
      </c>
      <c r="H2335" s="8">
        <f>SUMIFS(inventory['# Units],inventory[Rank],"&lt;="&amp;inventory[[#This Row],['#]])</f>
        <v>60304</v>
      </c>
      <c r="I2335" s="9">
        <f>inventory[[#This Row],[c Units]]/MAX(inventory[c Units])</f>
        <v>0.73204010779577067</v>
      </c>
      <c r="J2335" s="10">
        <f>SUMIFS(inventory[Total Cost],inventory[Rank],"&lt;="&amp;inventory[[#This Row],['#]])</f>
        <v>2623870.4999999986</v>
      </c>
      <c r="K2335" s="9">
        <f>inventory[[#This Row],[c Cost]]/MAX(inventory[c Cost])</f>
        <v>0.99114756528297776</v>
      </c>
      <c r="L2335" s="11" t="str">
        <f>IF(inventory[[#This Row],[c Units %]]&lt;=$O$7,$N$7,IF(inventory[[#This Row],[c Units %]]&lt;=$O$8,$N$8,$N$9))</f>
        <v>C</v>
      </c>
    </row>
    <row r="2336" spans="2:12" x14ac:dyDescent="0.25">
      <c r="B2336" s="1">
        <v>2330</v>
      </c>
      <c r="C2336" t="s">
        <v>2330</v>
      </c>
      <c r="D2336" s="2">
        <v>1.9</v>
      </c>
      <c r="E2336" s="15">
        <v>10</v>
      </c>
      <c r="F2336" s="14">
        <f>inventory[[#This Row],[Unit Cost]]*inventory[[#This Row],['# Units]]</f>
        <v>19</v>
      </c>
      <c r="G2336" s="8">
        <f>_xlfn.RANK.EQ(inventory[[#This Row],[Total Cost]],inventory[Total Cost],0)</f>
        <v>2748</v>
      </c>
      <c r="H2336" s="8">
        <f>SUMIFS(inventory['# Units],inventory[Rank],"&lt;="&amp;inventory[[#This Row],['#]])</f>
        <v>60304</v>
      </c>
      <c r="I2336" s="9">
        <f>inventory[[#This Row],[c Units]]/MAX(inventory[c Units])</f>
        <v>0.73204010779577067</v>
      </c>
      <c r="J2336" s="10">
        <f>SUMIFS(inventory[Total Cost],inventory[Rank],"&lt;="&amp;inventory[[#This Row],['#]])</f>
        <v>2623870.4999999986</v>
      </c>
      <c r="K2336" s="9">
        <f>inventory[[#This Row],[c Cost]]/MAX(inventory[c Cost])</f>
        <v>0.99114756528297776</v>
      </c>
      <c r="L2336" s="11" t="str">
        <f>IF(inventory[[#This Row],[c Units %]]&lt;=$O$7,$N$7,IF(inventory[[#This Row],[c Units %]]&lt;=$O$8,$N$8,$N$9))</f>
        <v>C</v>
      </c>
    </row>
    <row r="2337" spans="2:12" x14ac:dyDescent="0.25">
      <c r="B2337" s="1">
        <v>2331</v>
      </c>
      <c r="C2337" t="s">
        <v>2331</v>
      </c>
      <c r="D2337" s="2">
        <v>1.5</v>
      </c>
      <c r="E2337" s="15">
        <v>2</v>
      </c>
      <c r="F2337" s="14">
        <f>inventory[[#This Row],[Unit Cost]]*inventory[[#This Row],['# Units]]</f>
        <v>3</v>
      </c>
      <c r="G2337" s="8">
        <f>_xlfn.RANK.EQ(inventory[[#This Row],[Total Cost]],inventory[Total Cost],0)</f>
        <v>4077</v>
      </c>
      <c r="H2337" s="8">
        <f>SUMIFS(inventory['# Units],inventory[Rank],"&lt;="&amp;inventory[[#This Row],['#]])</f>
        <v>60304</v>
      </c>
      <c r="I2337" s="9">
        <f>inventory[[#This Row],[c Units]]/MAX(inventory[c Units])</f>
        <v>0.73204010779577067</v>
      </c>
      <c r="J2337" s="10">
        <f>SUMIFS(inventory[Total Cost],inventory[Rank],"&lt;="&amp;inventory[[#This Row],['#]])</f>
        <v>2623870.4999999986</v>
      </c>
      <c r="K2337" s="9">
        <f>inventory[[#This Row],[c Cost]]/MAX(inventory[c Cost])</f>
        <v>0.99114756528297776</v>
      </c>
      <c r="L2337" s="11" t="str">
        <f>IF(inventory[[#This Row],[c Units %]]&lt;=$O$7,$N$7,IF(inventory[[#This Row],[c Units %]]&lt;=$O$8,$N$8,$N$9))</f>
        <v>C</v>
      </c>
    </row>
    <row r="2338" spans="2:12" x14ac:dyDescent="0.25">
      <c r="B2338" s="1">
        <v>2332</v>
      </c>
      <c r="C2338" t="s">
        <v>2332</v>
      </c>
      <c r="D2338" s="2">
        <v>2</v>
      </c>
      <c r="E2338" s="15">
        <v>31</v>
      </c>
      <c r="F2338" s="14">
        <f>inventory[[#This Row],[Unit Cost]]*inventory[[#This Row],['# Units]]</f>
        <v>62</v>
      </c>
      <c r="G2338" s="8">
        <f>_xlfn.RANK.EQ(inventory[[#This Row],[Total Cost]],inventory[Total Cost],0)</f>
        <v>1659</v>
      </c>
      <c r="H2338" s="8">
        <f>SUMIFS(inventory['# Units],inventory[Rank],"&lt;="&amp;inventory[[#This Row],['#]])</f>
        <v>60404</v>
      </c>
      <c r="I2338" s="9">
        <f>inventory[[#This Row],[c Units]]/MAX(inventory[c Units])</f>
        <v>0.73325402413265672</v>
      </c>
      <c r="J2338" s="10">
        <f>SUMIFS(inventory[Total Cost],inventory[Rank],"&lt;="&amp;inventory[[#This Row],['#]])</f>
        <v>2624043.2999999975</v>
      </c>
      <c r="K2338" s="9">
        <f>inventory[[#This Row],[c Cost]]/MAX(inventory[c Cost])</f>
        <v>0.99121283919770786</v>
      </c>
      <c r="L2338" s="11" t="str">
        <f>IF(inventory[[#This Row],[c Units %]]&lt;=$O$7,$N$7,IF(inventory[[#This Row],[c Units %]]&lt;=$O$8,$N$8,$N$9))</f>
        <v>C</v>
      </c>
    </row>
    <row r="2339" spans="2:12" x14ac:dyDescent="0.25">
      <c r="B2339" s="1">
        <v>2333</v>
      </c>
      <c r="C2339" t="s">
        <v>2333</v>
      </c>
      <c r="D2339" s="2">
        <v>1.7</v>
      </c>
      <c r="E2339" s="15">
        <v>17</v>
      </c>
      <c r="F2339" s="14">
        <f>inventory[[#This Row],[Unit Cost]]*inventory[[#This Row],['# Units]]</f>
        <v>28.9</v>
      </c>
      <c r="G2339" s="8">
        <f>_xlfn.RANK.EQ(inventory[[#This Row],[Total Cost]],inventory[Total Cost],0)</f>
        <v>2327</v>
      </c>
      <c r="H2339" s="8">
        <f>SUMIFS(inventory['# Units],inventory[Rank],"&lt;="&amp;inventory[[#This Row],['#]])</f>
        <v>60404</v>
      </c>
      <c r="I2339" s="9">
        <f>inventory[[#This Row],[c Units]]/MAX(inventory[c Units])</f>
        <v>0.73325402413265672</v>
      </c>
      <c r="J2339" s="10">
        <f>SUMIFS(inventory[Total Cost],inventory[Rank],"&lt;="&amp;inventory[[#This Row],['#]])</f>
        <v>2624043.2999999975</v>
      </c>
      <c r="K2339" s="9">
        <f>inventory[[#This Row],[c Cost]]/MAX(inventory[c Cost])</f>
        <v>0.99121283919770786</v>
      </c>
      <c r="L2339" s="11" t="str">
        <f>IF(inventory[[#This Row],[c Units %]]&lt;=$O$7,$N$7,IF(inventory[[#This Row],[c Units %]]&lt;=$O$8,$N$8,$N$9))</f>
        <v>C</v>
      </c>
    </row>
    <row r="2340" spans="2:12" x14ac:dyDescent="0.25">
      <c r="B2340" s="1">
        <v>2334</v>
      </c>
      <c r="C2340" t="s">
        <v>2334</v>
      </c>
      <c r="D2340" s="2">
        <v>2.2000000000000002</v>
      </c>
      <c r="E2340" s="15">
        <v>7</v>
      </c>
      <c r="F2340" s="14">
        <f>inventory[[#This Row],[Unit Cost]]*inventory[[#This Row],['# Units]]</f>
        <v>15.400000000000002</v>
      </c>
      <c r="G2340" s="8">
        <f>_xlfn.RANK.EQ(inventory[[#This Row],[Total Cost]],inventory[Total Cost],0)</f>
        <v>2944</v>
      </c>
      <c r="H2340" s="8">
        <f>SUMIFS(inventory['# Units],inventory[Rank],"&lt;="&amp;inventory[[#This Row],['#]])</f>
        <v>60404</v>
      </c>
      <c r="I2340" s="9">
        <f>inventory[[#This Row],[c Units]]/MAX(inventory[c Units])</f>
        <v>0.73325402413265672</v>
      </c>
      <c r="J2340" s="10">
        <f>SUMIFS(inventory[Total Cost],inventory[Rank],"&lt;="&amp;inventory[[#This Row],['#]])</f>
        <v>2624043.2999999975</v>
      </c>
      <c r="K2340" s="9">
        <f>inventory[[#This Row],[c Cost]]/MAX(inventory[c Cost])</f>
        <v>0.99121283919770786</v>
      </c>
      <c r="L2340" s="11" t="str">
        <f>IF(inventory[[#This Row],[c Units %]]&lt;=$O$7,$N$7,IF(inventory[[#This Row],[c Units %]]&lt;=$O$8,$N$8,$N$9))</f>
        <v>C</v>
      </c>
    </row>
    <row r="2341" spans="2:12" x14ac:dyDescent="0.25">
      <c r="B2341" s="1">
        <v>2335</v>
      </c>
      <c r="C2341" t="s">
        <v>2335</v>
      </c>
      <c r="D2341" s="2">
        <v>2.2999999999999998</v>
      </c>
      <c r="E2341" s="15">
        <v>20</v>
      </c>
      <c r="F2341" s="14">
        <f>inventory[[#This Row],[Unit Cost]]*inventory[[#This Row],['# Units]]</f>
        <v>46</v>
      </c>
      <c r="G2341" s="8">
        <f>_xlfn.RANK.EQ(inventory[[#This Row],[Total Cost]],inventory[Total Cost],0)</f>
        <v>1914</v>
      </c>
      <c r="H2341" s="8">
        <f>SUMIFS(inventory['# Units],inventory[Rank],"&lt;="&amp;inventory[[#This Row],['#]])</f>
        <v>60404</v>
      </c>
      <c r="I2341" s="9">
        <f>inventory[[#This Row],[c Units]]/MAX(inventory[c Units])</f>
        <v>0.73325402413265672</v>
      </c>
      <c r="J2341" s="10">
        <f>SUMIFS(inventory[Total Cost],inventory[Rank],"&lt;="&amp;inventory[[#This Row],['#]])</f>
        <v>2624043.2999999975</v>
      </c>
      <c r="K2341" s="9">
        <f>inventory[[#This Row],[c Cost]]/MAX(inventory[c Cost])</f>
        <v>0.99121283919770786</v>
      </c>
      <c r="L2341" s="11" t="str">
        <f>IF(inventory[[#This Row],[c Units %]]&lt;=$O$7,$N$7,IF(inventory[[#This Row],[c Units %]]&lt;=$O$8,$N$8,$N$9))</f>
        <v>C</v>
      </c>
    </row>
    <row r="2342" spans="2:12" x14ac:dyDescent="0.25">
      <c r="B2342" s="1">
        <v>2336</v>
      </c>
      <c r="C2342" t="s">
        <v>2336</v>
      </c>
      <c r="D2342" s="2">
        <v>2</v>
      </c>
      <c r="E2342" s="15">
        <v>112</v>
      </c>
      <c r="F2342" s="14">
        <f>inventory[[#This Row],[Unit Cost]]*inventory[[#This Row],['# Units]]</f>
        <v>224</v>
      </c>
      <c r="G2342" s="8">
        <f>_xlfn.RANK.EQ(inventory[[#This Row],[Total Cost]],inventory[Total Cost],0)</f>
        <v>983</v>
      </c>
      <c r="H2342" s="8">
        <f>SUMIFS(inventory['# Units],inventory[Rank],"&lt;="&amp;inventory[[#This Row],['#]])</f>
        <v>60404</v>
      </c>
      <c r="I2342" s="9">
        <f>inventory[[#This Row],[c Units]]/MAX(inventory[c Units])</f>
        <v>0.73325402413265672</v>
      </c>
      <c r="J2342" s="10">
        <f>SUMIFS(inventory[Total Cost],inventory[Rank],"&lt;="&amp;inventory[[#This Row],['#]])</f>
        <v>2624043.2999999975</v>
      </c>
      <c r="K2342" s="9">
        <f>inventory[[#This Row],[c Cost]]/MAX(inventory[c Cost])</f>
        <v>0.99121283919770786</v>
      </c>
      <c r="L2342" s="11" t="str">
        <f>IF(inventory[[#This Row],[c Units %]]&lt;=$O$7,$N$7,IF(inventory[[#This Row],[c Units %]]&lt;=$O$8,$N$8,$N$9))</f>
        <v>C</v>
      </c>
    </row>
    <row r="2343" spans="2:12" x14ac:dyDescent="0.25">
      <c r="B2343" s="1">
        <v>2337</v>
      </c>
      <c r="C2343" t="s">
        <v>2337</v>
      </c>
      <c r="D2343" s="2">
        <v>2.2000000000000002</v>
      </c>
      <c r="E2343" s="15">
        <v>15</v>
      </c>
      <c r="F2343" s="14">
        <f>inventory[[#This Row],[Unit Cost]]*inventory[[#This Row],['# Units]]</f>
        <v>33</v>
      </c>
      <c r="G2343" s="8">
        <f>_xlfn.RANK.EQ(inventory[[#This Row],[Total Cost]],inventory[Total Cost],0)</f>
        <v>2207</v>
      </c>
      <c r="H2343" s="8">
        <f>SUMIFS(inventory['# Units],inventory[Rank],"&lt;="&amp;inventory[[#This Row],['#]])</f>
        <v>60404</v>
      </c>
      <c r="I2343" s="9">
        <f>inventory[[#This Row],[c Units]]/MAX(inventory[c Units])</f>
        <v>0.73325402413265672</v>
      </c>
      <c r="J2343" s="10">
        <f>SUMIFS(inventory[Total Cost],inventory[Rank],"&lt;="&amp;inventory[[#This Row],['#]])</f>
        <v>2624043.2999999975</v>
      </c>
      <c r="K2343" s="9">
        <f>inventory[[#This Row],[c Cost]]/MAX(inventory[c Cost])</f>
        <v>0.99121283919770786</v>
      </c>
      <c r="L2343" s="11" t="str">
        <f>IF(inventory[[#This Row],[c Units %]]&lt;=$O$7,$N$7,IF(inventory[[#This Row],[c Units %]]&lt;=$O$8,$N$8,$N$9))</f>
        <v>C</v>
      </c>
    </row>
    <row r="2344" spans="2:12" x14ac:dyDescent="0.25">
      <c r="B2344" s="1">
        <v>2338</v>
      </c>
      <c r="C2344" t="s">
        <v>2338</v>
      </c>
      <c r="D2344" s="2">
        <v>2</v>
      </c>
      <c r="E2344" s="15">
        <v>14</v>
      </c>
      <c r="F2344" s="14">
        <f>inventory[[#This Row],[Unit Cost]]*inventory[[#This Row],['# Units]]</f>
        <v>28</v>
      </c>
      <c r="G2344" s="8">
        <f>_xlfn.RANK.EQ(inventory[[#This Row],[Total Cost]],inventory[Total Cost],0)</f>
        <v>2357</v>
      </c>
      <c r="H2344" s="8">
        <f>SUMIFS(inventory['# Units],inventory[Rank],"&lt;="&amp;inventory[[#This Row],['#]])</f>
        <v>60530</v>
      </c>
      <c r="I2344" s="9">
        <f>inventory[[#This Row],[c Units]]/MAX(inventory[c Units])</f>
        <v>0.73478355871713319</v>
      </c>
      <c r="J2344" s="10">
        <f>SUMIFS(inventory[Total Cost],inventory[Rank],"&lt;="&amp;inventory[[#This Row],['#]])</f>
        <v>2624244.8999999962</v>
      </c>
      <c r="K2344" s="9">
        <f>inventory[[#This Row],[c Cost]]/MAX(inventory[c Cost])</f>
        <v>0.9912889920982263</v>
      </c>
      <c r="L2344" s="11" t="str">
        <f>IF(inventory[[#This Row],[c Units %]]&lt;=$O$7,$N$7,IF(inventory[[#This Row],[c Units %]]&lt;=$O$8,$N$8,$N$9))</f>
        <v>C</v>
      </c>
    </row>
    <row r="2345" spans="2:12" x14ac:dyDescent="0.25">
      <c r="B2345" s="1">
        <v>2339</v>
      </c>
      <c r="C2345" t="s">
        <v>2339</v>
      </c>
      <c r="D2345" s="2">
        <v>2.2000000000000002</v>
      </c>
      <c r="E2345" s="15">
        <v>15</v>
      </c>
      <c r="F2345" s="14">
        <f>inventory[[#This Row],[Unit Cost]]*inventory[[#This Row],['# Units]]</f>
        <v>33</v>
      </c>
      <c r="G2345" s="8">
        <f>_xlfn.RANK.EQ(inventory[[#This Row],[Total Cost]],inventory[Total Cost],0)</f>
        <v>2207</v>
      </c>
      <c r="H2345" s="8">
        <f>SUMIFS(inventory['# Units],inventory[Rank],"&lt;="&amp;inventory[[#This Row],['#]])</f>
        <v>60530</v>
      </c>
      <c r="I2345" s="9">
        <f>inventory[[#This Row],[c Units]]/MAX(inventory[c Units])</f>
        <v>0.73478355871713319</v>
      </c>
      <c r="J2345" s="10">
        <f>SUMIFS(inventory[Total Cost],inventory[Rank],"&lt;="&amp;inventory[[#This Row],['#]])</f>
        <v>2624244.8999999962</v>
      </c>
      <c r="K2345" s="9">
        <f>inventory[[#This Row],[c Cost]]/MAX(inventory[c Cost])</f>
        <v>0.9912889920982263</v>
      </c>
      <c r="L2345" s="11" t="str">
        <f>IF(inventory[[#This Row],[c Units %]]&lt;=$O$7,$N$7,IF(inventory[[#This Row],[c Units %]]&lt;=$O$8,$N$8,$N$9))</f>
        <v>C</v>
      </c>
    </row>
    <row r="2346" spans="2:12" x14ac:dyDescent="0.25">
      <c r="B2346" s="1">
        <v>2340</v>
      </c>
      <c r="C2346" t="s">
        <v>2340</v>
      </c>
      <c r="D2346" s="2">
        <v>1.8</v>
      </c>
      <c r="E2346" s="15">
        <v>35</v>
      </c>
      <c r="F2346" s="14">
        <f>inventory[[#This Row],[Unit Cost]]*inventory[[#This Row],['# Units]]</f>
        <v>63</v>
      </c>
      <c r="G2346" s="8">
        <f>_xlfn.RANK.EQ(inventory[[#This Row],[Total Cost]],inventory[Total Cost],0)</f>
        <v>1641</v>
      </c>
      <c r="H2346" s="8">
        <f>SUMIFS(inventory['# Units],inventory[Rank],"&lt;="&amp;inventory[[#This Row],['#]])</f>
        <v>60530</v>
      </c>
      <c r="I2346" s="9">
        <f>inventory[[#This Row],[c Units]]/MAX(inventory[c Units])</f>
        <v>0.73478355871713319</v>
      </c>
      <c r="J2346" s="10">
        <f>SUMIFS(inventory[Total Cost],inventory[Rank],"&lt;="&amp;inventory[[#This Row],['#]])</f>
        <v>2624244.8999999962</v>
      </c>
      <c r="K2346" s="9">
        <f>inventory[[#This Row],[c Cost]]/MAX(inventory[c Cost])</f>
        <v>0.9912889920982263</v>
      </c>
      <c r="L2346" s="11" t="str">
        <f>IF(inventory[[#This Row],[c Units %]]&lt;=$O$7,$N$7,IF(inventory[[#This Row],[c Units %]]&lt;=$O$8,$N$8,$N$9))</f>
        <v>C</v>
      </c>
    </row>
    <row r="2347" spans="2:12" x14ac:dyDescent="0.25">
      <c r="B2347" s="1">
        <v>2341</v>
      </c>
      <c r="C2347" t="s">
        <v>2341</v>
      </c>
      <c r="D2347" s="2">
        <v>1.7</v>
      </c>
      <c r="E2347" s="15">
        <v>8</v>
      </c>
      <c r="F2347" s="14">
        <f>inventory[[#This Row],[Unit Cost]]*inventory[[#This Row],['# Units]]</f>
        <v>13.6</v>
      </c>
      <c r="G2347" s="8">
        <f>_xlfn.RANK.EQ(inventory[[#This Row],[Total Cost]],inventory[Total Cost],0)</f>
        <v>3053</v>
      </c>
      <c r="H2347" s="8">
        <f>SUMIFS(inventory['# Units],inventory[Rank],"&lt;="&amp;inventory[[#This Row],['#]])</f>
        <v>60530</v>
      </c>
      <c r="I2347" s="9">
        <f>inventory[[#This Row],[c Units]]/MAX(inventory[c Units])</f>
        <v>0.73478355871713319</v>
      </c>
      <c r="J2347" s="10">
        <f>SUMIFS(inventory[Total Cost],inventory[Rank],"&lt;="&amp;inventory[[#This Row],['#]])</f>
        <v>2624244.8999999962</v>
      </c>
      <c r="K2347" s="9">
        <f>inventory[[#This Row],[c Cost]]/MAX(inventory[c Cost])</f>
        <v>0.9912889920982263</v>
      </c>
      <c r="L2347" s="11" t="str">
        <f>IF(inventory[[#This Row],[c Units %]]&lt;=$O$7,$N$7,IF(inventory[[#This Row],[c Units %]]&lt;=$O$8,$N$8,$N$9))</f>
        <v>C</v>
      </c>
    </row>
    <row r="2348" spans="2:12" x14ac:dyDescent="0.25">
      <c r="B2348" s="1">
        <v>2342</v>
      </c>
      <c r="C2348" t="s">
        <v>2342</v>
      </c>
      <c r="D2348" s="2">
        <v>2.1</v>
      </c>
      <c r="E2348" s="15">
        <v>17</v>
      </c>
      <c r="F2348" s="14">
        <f>inventory[[#This Row],[Unit Cost]]*inventory[[#This Row],['# Units]]</f>
        <v>35.700000000000003</v>
      </c>
      <c r="G2348" s="8">
        <f>_xlfn.RANK.EQ(inventory[[#This Row],[Total Cost]],inventory[Total Cost],0)</f>
        <v>2152</v>
      </c>
      <c r="H2348" s="8">
        <f>SUMIFS(inventory['# Units],inventory[Rank],"&lt;="&amp;inventory[[#This Row],['#]])</f>
        <v>60530</v>
      </c>
      <c r="I2348" s="9">
        <f>inventory[[#This Row],[c Units]]/MAX(inventory[c Units])</f>
        <v>0.73478355871713319</v>
      </c>
      <c r="J2348" s="10">
        <f>SUMIFS(inventory[Total Cost],inventory[Rank],"&lt;="&amp;inventory[[#This Row],['#]])</f>
        <v>2624244.8999999962</v>
      </c>
      <c r="K2348" s="9">
        <f>inventory[[#This Row],[c Cost]]/MAX(inventory[c Cost])</f>
        <v>0.9912889920982263</v>
      </c>
      <c r="L2348" s="11" t="str">
        <f>IF(inventory[[#This Row],[c Units %]]&lt;=$O$7,$N$7,IF(inventory[[#This Row],[c Units %]]&lt;=$O$8,$N$8,$N$9))</f>
        <v>C</v>
      </c>
    </row>
    <row r="2349" spans="2:12" x14ac:dyDescent="0.25">
      <c r="B2349" s="1">
        <v>2343</v>
      </c>
      <c r="C2349" t="s">
        <v>2343</v>
      </c>
      <c r="D2349" s="2">
        <v>1.7</v>
      </c>
      <c r="E2349" s="15">
        <v>12</v>
      </c>
      <c r="F2349" s="14">
        <f>inventory[[#This Row],[Unit Cost]]*inventory[[#This Row],['# Units]]</f>
        <v>20.399999999999999</v>
      </c>
      <c r="G2349" s="8">
        <f>_xlfn.RANK.EQ(inventory[[#This Row],[Total Cost]],inventory[Total Cost],0)</f>
        <v>2672</v>
      </c>
      <c r="H2349" s="8">
        <f>SUMIFS(inventory['# Units],inventory[Rank],"&lt;="&amp;inventory[[#This Row],['#]])</f>
        <v>60530</v>
      </c>
      <c r="I2349" s="9">
        <f>inventory[[#This Row],[c Units]]/MAX(inventory[c Units])</f>
        <v>0.73478355871713319</v>
      </c>
      <c r="J2349" s="10">
        <f>SUMIFS(inventory[Total Cost],inventory[Rank],"&lt;="&amp;inventory[[#This Row],['#]])</f>
        <v>2624244.8999999962</v>
      </c>
      <c r="K2349" s="9">
        <f>inventory[[#This Row],[c Cost]]/MAX(inventory[c Cost])</f>
        <v>0.9912889920982263</v>
      </c>
      <c r="L2349" s="11" t="str">
        <f>IF(inventory[[#This Row],[c Units %]]&lt;=$O$7,$N$7,IF(inventory[[#This Row],[c Units %]]&lt;=$O$8,$N$8,$N$9))</f>
        <v>C</v>
      </c>
    </row>
    <row r="2350" spans="2:12" x14ac:dyDescent="0.25">
      <c r="B2350" s="1">
        <v>2344</v>
      </c>
      <c r="C2350" t="s">
        <v>2344</v>
      </c>
      <c r="D2350" s="2">
        <v>2.2999999999999998</v>
      </c>
      <c r="E2350" s="15">
        <v>4</v>
      </c>
      <c r="F2350" s="14">
        <f>inventory[[#This Row],[Unit Cost]]*inventory[[#This Row],['# Units]]</f>
        <v>9.1999999999999993</v>
      </c>
      <c r="G2350" s="8">
        <f>_xlfn.RANK.EQ(inventory[[#This Row],[Total Cost]],inventory[Total Cost],0)</f>
        <v>3378</v>
      </c>
      <c r="H2350" s="8">
        <f>SUMIFS(inventory['# Units],inventory[Rank],"&lt;="&amp;inventory[[#This Row],['#]])</f>
        <v>60530</v>
      </c>
      <c r="I2350" s="9">
        <f>inventory[[#This Row],[c Units]]/MAX(inventory[c Units])</f>
        <v>0.73478355871713319</v>
      </c>
      <c r="J2350" s="10">
        <f>SUMIFS(inventory[Total Cost],inventory[Rank],"&lt;="&amp;inventory[[#This Row],['#]])</f>
        <v>2624244.8999999962</v>
      </c>
      <c r="K2350" s="9">
        <f>inventory[[#This Row],[c Cost]]/MAX(inventory[c Cost])</f>
        <v>0.9912889920982263</v>
      </c>
      <c r="L2350" s="11" t="str">
        <f>IF(inventory[[#This Row],[c Units %]]&lt;=$O$7,$N$7,IF(inventory[[#This Row],[c Units %]]&lt;=$O$8,$N$8,$N$9))</f>
        <v>C</v>
      </c>
    </row>
    <row r="2351" spans="2:12" x14ac:dyDescent="0.25">
      <c r="B2351" s="1">
        <v>2345</v>
      </c>
      <c r="C2351" t="s">
        <v>2345</v>
      </c>
      <c r="D2351" s="2">
        <v>1.6</v>
      </c>
      <c r="E2351" s="15">
        <v>25</v>
      </c>
      <c r="F2351" s="14">
        <f>inventory[[#This Row],[Unit Cost]]*inventory[[#This Row],['# Units]]</f>
        <v>40</v>
      </c>
      <c r="G2351" s="8">
        <f>_xlfn.RANK.EQ(inventory[[#This Row],[Total Cost]],inventory[Total Cost],0)</f>
        <v>2045</v>
      </c>
      <c r="H2351" s="8">
        <f>SUMIFS(inventory['# Units],inventory[Rank],"&lt;="&amp;inventory[[#This Row],['#]])</f>
        <v>60615</v>
      </c>
      <c r="I2351" s="9">
        <f>inventory[[#This Row],[c Units]]/MAX(inventory[c Units])</f>
        <v>0.73581538760348641</v>
      </c>
      <c r="J2351" s="10">
        <f>SUMIFS(inventory[Total Cost],inventory[Rank],"&lt;="&amp;inventory[[#This Row],['#]])</f>
        <v>2624387.8999999966</v>
      </c>
      <c r="K2351" s="9">
        <f>inventory[[#This Row],[c Cost]]/MAX(inventory[c Cost])</f>
        <v>0.99134300928460639</v>
      </c>
      <c r="L2351" s="11" t="str">
        <f>IF(inventory[[#This Row],[c Units %]]&lt;=$O$7,$N$7,IF(inventory[[#This Row],[c Units %]]&lt;=$O$8,$N$8,$N$9))</f>
        <v>C</v>
      </c>
    </row>
    <row r="2352" spans="2:12" x14ac:dyDescent="0.25">
      <c r="B2352" s="1">
        <v>2346</v>
      </c>
      <c r="C2352" t="s">
        <v>2346</v>
      </c>
      <c r="D2352" s="2">
        <v>1.7</v>
      </c>
      <c r="E2352" s="15">
        <v>30</v>
      </c>
      <c r="F2352" s="14">
        <f>inventory[[#This Row],[Unit Cost]]*inventory[[#This Row],['# Units]]</f>
        <v>51</v>
      </c>
      <c r="G2352" s="8">
        <f>_xlfn.RANK.EQ(inventory[[#This Row],[Total Cost]],inventory[Total Cost],0)</f>
        <v>1828</v>
      </c>
      <c r="H2352" s="8">
        <f>SUMIFS(inventory['# Units],inventory[Rank],"&lt;="&amp;inventory[[#This Row],['#]])</f>
        <v>60615</v>
      </c>
      <c r="I2352" s="9">
        <f>inventory[[#This Row],[c Units]]/MAX(inventory[c Units])</f>
        <v>0.73581538760348641</v>
      </c>
      <c r="J2352" s="10">
        <f>SUMIFS(inventory[Total Cost],inventory[Rank],"&lt;="&amp;inventory[[#This Row],['#]])</f>
        <v>2624387.8999999966</v>
      </c>
      <c r="K2352" s="9">
        <f>inventory[[#This Row],[c Cost]]/MAX(inventory[c Cost])</f>
        <v>0.99134300928460639</v>
      </c>
      <c r="L2352" s="11" t="str">
        <f>IF(inventory[[#This Row],[c Units %]]&lt;=$O$7,$N$7,IF(inventory[[#This Row],[c Units %]]&lt;=$O$8,$N$8,$N$9))</f>
        <v>C</v>
      </c>
    </row>
    <row r="2353" spans="2:12" x14ac:dyDescent="0.25">
      <c r="B2353" s="1">
        <v>2347</v>
      </c>
      <c r="C2353" t="s">
        <v>2347</v>
      </c>
      <c r="D2353" s="2">
        <v>0.9</v>
      </c>
      <c r="E2353" s="15">
        <v>24</v>
      </c>
      <c r="F2353" s="14">
        <f>inventory[[#This Row],[Unit Cost]]*inventory[[#This Row],['# Units]]</f>
        <v>21.6</v>
      </c>
      <c r="G2353" s="8">
        <f>_xlfn.RANK.EQ(inventory[[#This Row],[Total Cost]],inventory[Total Cost],0)</f>
        <v>2612</v>
      </c>
      <c r="H2353" s="8">
        <f>SUMIFS(inventory['# Units],inventory[Rank],"&lt;="&amp;inventory[[#This Row],['#]])</f>
        <v>60615</v>
      </c>
      <c r="I2353" s="9">
        <f>inventory[[#This Row],[c Units]]/MAX(inventory[c Units])</f>
        <v>0.73581538760348641</v>
      </c>
      <c r="J2353" s="10">
        <f>SUMIFS(inventory[Total Cost],inventory[Rank],"&lt;="&amp;inventory[[#This Row],['#]])</f>
        <v>2624387.8999999966</v>
      </c>
      <c r="K2353" s="9">
        <f>inventory[[#This Row],[c Cost]]/MAX(inventory[c Cost])</f>
        <v>0.99134300928460639</v>
      </c>
      <c r="L2353" s="11" t="str">
        <f>IF(inventory[[#This Row],[c Units %]]&lt;=$O$7,$N$7,IF(inventory[[#This Row],[c Units %]]&lt;=$O$8,$N$8,$N$9))</f>
        <v>C</v>
      </c>
    </row>
    <row r="2354" spans="2:12" x14ac:dyDescent="0.25">
      <c r="B2354" s="1">
        <v>2348</v>
      </c>
      <c r="C2354" t="s">
        <v>2348</v>
      </c>
      <c r="D2354" s="2">
        <v>1.8</v>
      </c>
      <c r="E2354" s="15">
        <v>9</v>
      </c>
      <c r="F2354" s="14">
        <f>inventory[[#This Row],[Unit Cost]]*inventory[[#This Row],['# Units]]</f>
        <v>16.2</v>
      </c>
      <c r="G2354" s="8">
        <f>_xlfn.RANK.EQ(inventory[[#This Row],[Total Cost]],inventory[Total Cost],0)</f>
        <v>2893</v>
      </c>
      <c r="H2354" s="8">
        <f>SUMIFS(inventory['# Units],inventory[Rank],"&lt;="&amp;inventory[[#This Row],['#]])</f>
        <v>60615</v>
      </c>
      <c r="I2354" s="9">
        <f>inventory[[#This Row],[c Units]]/MAX(inventory[c Units])</f>
        <v>0.73581538760348641</v>
      </c>
      <c r="J2354" s="10">
        <f>SUMIFS(inventory[Total Cost],inventory[Rank],"&lt;="&amp;inventory[[#This Row],['#]])</f>
        <v>2624387.8999999966</v>
      </c>
      <c r="K2354" s="9">
        <f>inventory[[#This Row],[c Cost]]/MAX(inventory[c Cost])</f>
        <v>0.99134300928460639</v>
      </c>
      <c r="L2354" s="11" t="str">
        <f>IF(inventory[[#This Row],[c Units %]]&lt;=$O$7,$N$7,IF(inventory[[#This Row],[c Units %]]&lt;=$O$8,$N$8,$N$9))</f>
        <v>C</v>
      </c>
    </row>
    <row r="2355" spans="2:12" x14ac:dyDescent="0.25">
      <c r="B2355" s="1">
        <v>2349</v>
      </c>
      <c r="C2355" t="s">
        <v>2349</v>
      </c>
      <c r="D2355" s="2">
        <v>2.1</v>
      </c>
      <c r="E2355" s="15">
        <v>2</v>
      </c>
      <c r="F2355" s="14">
        <f>inventory[[#This Row],[Unit Cost]]*inventory[[#This Row],['# Units]]</f>
        <v>4.2</v>
      </c>
      <c r="G2355" s="8">
        <f>_xlfn.RANK.EQ(inventory[[#This Row],[Total Cost]],inventory[Total Cost],0)</f>
        <v>3859</v>
      </c>
      <c r="H2355" s="8">
        <f>SUMIFS(inventory['# Units],inventory[Rank],"&lt;="&amp;inventory[[#This Row],['#]])</f>
        <v>60615</v>
      </c>
      <c r="I2355" s="9">
        <f>inventory[[#This Row],[c Units]]/MAX(inventory[c Units])</f>
        <v>0.73581538760348641</v>
      </c>
      <c r="J2355" s="10">
        <f>SUMIFS(inventory[Total Cost],inventory[Rank],"&lt;="&amp;inventory[[#This Row],['#]])</f>
        <v>2624387.8999999966</v>
      </c>
      <c r="K2355" s="9">
        <f>inventory[[#This Row],[c Cost]]/MAX(inventory[c Cost])</f>
        <v>0.99134300928460639</v>
      </c>
      <c r="L2355" s="11" t="str">
        <f>IF(inventory[[#This Row],[c Units %]]&lt;=$O$7,$N$7,IF(inventory[[#This Row],[c Units %]]&lt;=$O$8,$N$8,$N$9))</f>
        <v>C</v>
      </c>
    </row>
    <row r="2356" spans="2:12" x14ac:dyDescent="0.25">
      <c r="B2356" s="1">
        <v>2350</v>
      </c>
      <c r="C2356" t="s">
        <v>2350</v>
      </c>
      <c r="D2356" s="2">
        <v>2.2999999999999998</v>
      </c>
      <c r="E2356" s="15">
        <v>48</v>
      </c>
      <c r="F2356" s="14">
        <f>inventory[[#This Row],[Unit Cost]]*inventory[[#This Row],['# Units]]</f>
        <v>110.39999999999999</v>
      </c>
      <c r="G2356" s="8">
        <f>_xlfn.RANK.EQ(inventory[[#This Row],[Total Cost]],inventory[Total Cost],0)</f>
        <v>1292</v>
      </c>
      <c r="H2356" s="8">
        <f>SUMIFS(inventory['# Units],inventory[Rank],"&lt;="&amp;inventory[[#This Row],['#]])</f>
        <v>60698</v>
      </c>
      <c r="I2356" s="9">
        <f>inventory[[#This Row],[c Units]]/MAX(inventory[c Units])</f>
        <v>0.73682293816310185</v>
      </c>
      <c r="J2356" s="10">
        <f>SUMIFS(inventory[Total Cost],inventory[Rank],"&lt;="&amp;inventory[[#This Row],['#]])</f>
        <v>2624530.3999999966</v>
      </c>
      <c r="K2356" s="9">
        <f>inventory[[#This Row],[c Cost]]/MAX(inventory[c Cost])</f>
        <v>0.99139683759970532</v>
      </c>
      <c r="L2356" s="11" t="str">
        <f>IF(inventory[[#This Row],[c Units %]]&lt;=$O$7,$N$7,IF(inventory[[#This Row],[c Units %]]&lt;=$O$8,$N$8,$N$9))</f>
        <v>C</v>
      </c>
    </row>
    <row r="2357" spans="2:12" x14ac:dyDescent="0.25">
      <c r="B2357" s="1">
        <v>2351</v>
      </c>
      <c r="C2357" t="s">
        <v>2351</v>
      </c>
      <c r="D2357" s="2">
        <v>2.1</v>
      </c>
      <c r="E2357" s="15">
        <v>39</v>
      </c>
      <c r="F2357" s="14">
        <f>inventory[[#This Row],[Unit Cost]]*inventory[[#This Row],['# Units]]</f>
        <v>81.900000000000006</v>
      </c>
      <c r="G2357" s="8">
        <f>_xlfn.RANK.EQ(inventory[[#This Row],[Total Cost]],inventory[Total Cost],0)</f>
        <v>1471</v>
      </c>
      <c r="H2357" s="8">
        <f>SUMIFS(inventory['# Units],inventory[Rank],"&lt;="&amp;inventory[[#This Row],['#]])</f>
        <v>60698</v>
      </c>
      <c r="I2357" s="9">
        <f>inventory[[#This Row],[c Units]]/MAX(inventory[c Units])</f>
        <v>0.73682293816310185</v>
      </c>
      <c r="J2357" s="10">
        <f>SUMIFS(inventory[Total Cost],inventory[Rank],"&lt;="&amp;inventory[[#This Row],['#]])</f>
        <v>2624530.3999999966</v>
      </c>
      <c r="K2357" s="9">
        <f>inventory[[#This Row],[c Cost]]/MAX(inventory[c Cost])</f>
        <v>0.99139683759970532</v>
      </c>
      <c r="L2357" s="11" t="str">
        <f>IF(inventory[[#This Row],[c Units %]]&lt;=$O$7,$N$7,IF(inventory[[#This Row],[c Units %]]&lt;=$O$8,$N$8,$N$9))</f>
        <v>C</v>
      </c>
    </row>
    <row r="2358" spans="2:12" x14ac:dyDescent="0.25">
      <c r="B2358" s="1">
        <v>2352</v>
      </c>
      <c r="C2358" t="s">
        <v>2352</v>
      </c>
      <c r="D2358" s="2">
        <v>1.9</v>
      </c>
      <c r="E2358" s="15">
        <v>6</v>
      </c>
      <c r="F2358" s="14">
        <f>inventory[[#This Row],[Unit Cost]]*inventory[[#This Row],['# Units]]</f>
        <v>11.399999999999999</v>
      </c>
      <c r="G2358" s="8">
        <f>_xlfn.RANK.EQ(inventory[[#This Row],[Total Cost]],inventory[Total Cost],0)</f>
        <v>3210</v>
      </c>
      <c r="H2358" s="8">
        <f>SUMIFS(inventory['# Units],inventory[Rank],"&lt;="&amp;inventory[[#This Row],['#]])</f>
        <v>60698</v>
      </c>
      <c r="I2358" s="9">
        <f>inventory[[#This Row],[c Units]]/MAX(inventory[c Units])</f>
        <v>0.73682293816310185</v>
      </c>
      <c r="J2358" s="10">
        <f>SUMIFS(inventory[Total Cost],inventory[Rank],"&lt;="&amp;inventory[[#This Row],['#]])</f>
        <v>2624530.3999999966</v>
      </c>
      <c r="K2358" s="9">
        <f>inventory[[#This Row],[c Cost]]/MAX(inventory[c Cost])</f>
        <v>0.99139683759970532</v>
      </c>
      <c r="L2358" s="11" t="str">
        <f>IF(inventory[[#This Row],[c Units %]]&lt;=$O$7,$N$7,IF(inventory[[#This Row],[c Units %]]&lt;=$O$8,$N$8,$N$9))</f>
        <v>C</v>
      </c>
    </row>
    <row r="2359" spans="2:12" x14ac:dyDescent="0.25">
      <c r="B2359" s="1">
        <v>2353</v>
      </c>
      <c r="C2359" t="s">
        <v>2353</v>
      </c>
      <c r="D2359" s="2">
        <v>2.2999999999999998</v>
      </c>
      <c r="E2359" s="15">
        <v>9</v>
      </c>
      <c r="F2359" s="14">
        <f>inventory[[#This Row],[Unit Cost]]*inventory[[#This Row],['# Units]]</f>
        <v>20.7</v>
      </c>
      <c r="G2359" s="8">
        <f>_xlfn.RANK.EQ(inventory[[#This Row],[Total Cost]],inventory[Total Cost],0)</f>
        <v>2661</v>
      </c>
      <c r="H2359" s="8">
        <f>SUMIFS(inventory['# Units],inventory[Rank],"&lt;="&amp;inventory[[#This Row],['#]])</f>
        <v>60698</v>
      </c>
      <c r="I2359" s="9">
        <f>inventory[[#This Row],[c Units]]/MAX(inventory[c Units])</f>
        <v>0.73682293816310185</v>
      </c>
      <c r="J2359" s="10">
        <f>SUMIFS(inventory[Total Cost],inventory[Rank],"&lt;="&amp;inventory[[#This Row],['#]])</f>
        <v>2624530.3999999966</v>
      </c>
      <c r="K2359" s="9">
        <f>inventory[[#This Row],[c Cost]]/MAX(inventory[c Cost])</f>
        <v>0.99139683759970532</v>
      </c>
      <c r="L2359" s="11" t="str">
        <f>IF(inventory[[#This Row],[c Units %]]&lt;=$O$7,$N$7,IF(inventory[[#This Row],[c Units %]]&lt;=$O$8,$N$8,$N$9))</f>
        <v>C</v>
      </c>
    </row>
    <row r="2360" spans="2:12" x14ac:dyDescent="0.25">
      <c r="B2360" s="1">
        <v>2354</v>
      </c>
      <c r="C2360" t="s">
        <v>2354</v>
      </c>
      <c r="D2360" s="2">
        <v>1.7</v>
      </c>
      <c r="E2360" s="15">
        <v>25</v>
      </c>
      <c r="F2360" s="14">
        <f>inventory[[#This Row],[Unit Cost]]*inventory[[#This Row],['# Units]]</f>
        <v>42.5</v>
      </c>
      <c r="G2360" s="8">
        <f>_xlfn.RANK.EQ(inventory[[#This Row],[Total Cost]],inventory[Total Cost],0)</f>
        <v>1988</v>
      </c>
      <c r="H2360" s="8">
        <f>SUMIFS(inventory['# Units],inventory[Rank],"&lt;="&amp;inventory[[#This Row],['#]])</f>
        <v>60698</v>
      </c>
      <c r="I2360" s="9">
        <f>inventory[[#This Row],[c Units]]/MAX(inventory[c Units])</f>
        <v>0.73682293816310185</v>
      </c>
      <c r="J2360" s="10">
        <f>SUMIFS(inventory[Total Cost],inventory[Rank],"&lt;="&amp;inventory[[#This Row],['#]])</f>
        <v>2624530.3999999966</v>
      </c>
      <c r="K2360" s="9">
        <f>inventory[[#This Row],[c Cost]]/MAX(inventory[c Cost])</f>
        <v>0.99139683759970532</v>
      </c>
      <c r="L2360" s="11" t="str">
        <f>IF(inventory[[#This Row],[c Units %]]&lt;=$O$7,$N$7,IF(inventory[[#This Row],[c Units %]]&lt;=$O$8,$N$8,$N$9))</f>
        <v>C</v>
      </c>
    </row>
    <row r="2361" spans="2:12" x14ac:dyDescent="0.25">
      <c r="B2361" s="1">
        <v>2355</v>
      </c>
      <c r="C2361" t="s">
        <v>2355</v>
      </c>
      <c r="D2361" s="2">
        <v>2.2000000000000002</v>
      </c>
      <c r="E2361" s="15">
        <v>6</v>
      </c>
      <c r="F2361" s="14">
        <f>inventory[[#This Row],[Unit Cost]]*inventory[[#This Row],['# Units]]</f>
        <v>13.200000000000001</v>
      </c>
      <c r="G2361" s="8">
        <f>_xlfn.RANK.EQ(inventory[[#This Row],[Total Cost]],inventory[Total Cost],0)</f>
        <v>3071</v>
      </c>
      <c r="H2361" s="8">
        <f>SUMIFS(inventory['# Units],inventory[Rank],"&lt;="&amp;inventory[[#This Row],['#]])</f>
        <v>60704</v>
      </c>
      <c r="I2361" s="9">
        <f>inventory[[#This Row],[c Units]]/MAX(inventory[c Units])</f>
        <v>0.736895773143315</v>
      </c>
      <c r="J2361" s="10">
        <f>SUMIFS(inventory[Total Cost],inventory[Rank],"&lt;="&amp;inventory[[#This Row],['#]])</f>
        <v>2624558.5999999968</v>
      </c>
      <c r="K2361" s="9">
        <f>inventory[[#This Row],[c Cost]]/MAX(inventory[c Cost])</f>
        <v>0.99140748993995664</v>
      </c>
      <c r="L2361" s="11" t="str">
        <f>IF(inventory[[#This Row],[c Units %]]&lt;=$O$7,$N$7,IF(inventory[[#This Row],[c Units %]]&lt;=$O$8,$N$8,$N$9))</f>
        <v>C</v>
      </c>
    </row>
    <row r="2362" spans="2:12" x14ac:dyDescent="0.25">
      <c r="B2362" s="1">
        <v>2356</v>
      </c>
      <c r="C2362" t="s">
        <v>2356</v>
      </c>
      <c r="D2362" s="2">
        <v>1.2</v>
      </c>
      <c r="E2362" s="15">
        <v>12</v>
      </c>
      <c r="F2362" s="14">
        <f>inventory[[#This Row],[Unit Cost]]*inventory[[#This Row],['# Units]]</f>
        <v>14.399999999999999</v>
      </c>
      <c r="G2362" s="8">
        <f>_xlfn.RANK.EQ(inventory[[#This Row],[Total Cost]],inventory[Total Cost],0)</f>
        <v>3010</v>
      </c>
      <c r="H2362" s="8">
        <f>SUMIFS(inventory['# Units],inventory[Rank],"&lt;="&amp;inventory[[#This Row],['#]])</f>
        <v>60751</v>
      </c>
      <c r="I2362" s="9">
        <f>inventory[[#This Row],[c Units]]/MAX(inventory[c Units])</f>
        <v>0.7374663138216514</v>
      </c>
      <c r="J2362" s="10">
        <f>SUMIFS(inventory[Total Cost],inventory[Rank],"&lt;="&amp;inventory[[#This Row],['#]])</f>
        <v>2624586.799999997</v>
      </c>
      <c r="K2362" s="9">
        <f>inventory[[#This Row],[c Cost]]/MAX(inventory[c Cost])</f>
        <v>0.99141814228020786</v>
      </c>
      <c r="L2362" s="11" t="str">
        <f>IF(inventory[[#This Row],[c Units %]]&lt;=$O$7,$N$7,IF(inventory[[#This Row],[c Units %]]&lt;=$O$8,$N$8,$N$9))</f>
        <v>C</v>
      </c>
    </row>
    <row r="2363" spans="2:12" x14ac:dyDescent="0.25">
      <c r="B2363" s="1">
        <v>2357</v>
      </c>
      <c r="C2363" t="s">
        <v>2357</v>
      </c>
      <c r="D2363" s="2">
        <v>2.2000000000000002</v>
      </c>
      <c r="E2363" s="15">
        <v>6</v>
      </c>
      <c r="F2363" s="14">
        <f>inventory[[#This Row],[Unit Cost]]*inventory[[#This Row],['# Units]]</f>
        <v>13.200000000000001</v>
      </c>
      <c r="G2363" s="8">
        <f>_xlfn.RANK.EQ(inventory[[#This Row],[Total Cost]],inventory[Total Cost],0)</f>
        <v>3071</v>
      </c>
      <c r="H2363" s="8">
        <f>SUMIFS(inventory['# Units],inventory[Rank],"&lt;="&amp;inventory[[#This Row],['#]])</f>
        <v>61094</v>
      </c>
      <c r="I2363" s="9">
        <f>inventory[[#This Row],[c Units]]/MAX(inventory[c Units])</f>
        <v>0.7416300468571706</v>
      </c>
      <c r="J2363" s="10">
        <f>SUMIFS(inventory[Total Cost],inventory[Rank],"&lt;="&amp;inventory[[#This Row],['#]])</f>
        <v>2624978.799999997</v>
      </c>
      <c r="K2363" s="9">
        <f>inventory[[#This Row],[c Cost]]/MAX(inventory[c Cost])</f>
        <v>0.9915662173645502</v>
      </c>
      <c r="L2363" s="11" t="str">
        <f>IF(inventory[[#This Row],[c Units %]]&lt;=$O$7,$N$7,IF(inventory[[#This Row],[c Units %]]&lt;=$O$8,$N$8,$N$9))</f>
        <v>C</v>
      </c>
    </row>
    <row r="2364" spans="2:12" x14ac:dyDescent="0.25">
      <c r="B2364" s="1">
        <v>2358</v>
      </c>
      <c r="C2364" t="s">
        <v>2358</v>
      </c>
      <c r="D2364" s="2">
        <v>2.2999999999999998</v>
      </c>
      <c r="E2364" s="15">
        <v>1</v>
      </c>
      <c r="F2364" s="14">
        <f>inventory[[#This Row],[Unit Cost]]*inventory[[#This Row],['# Units]]</f>
        <v>2.2999999999999998</v>
      </c>
      <c r="G2364" s="8">
        <f>_xlfn.RANK.EQ(inventory[[#This Row],[Total Cost]],inventory[Total Cost],0)</f>
        <v>4254</v>
      </c>
      <c r="H2364" s="8">
        <f>SUMIFS(inventory['# Units],inventory[Rank],"&lt;="&amp;inventory[[#This Row],['#]])</f>
        <v>61094</v>
      </c>
      <c r="I2364" s="9">
        <f>inventory[[#This Row],[c Units]]/MAX(inventory[c Units])</f>
        <v>0.7416300468571706</v>
      </c>
      <c r="J2364" s="10">
        <f>SUMIFS(inventory[Total Cost],inventory[Rank],"&lt;="&amp;inventory[[#This Row],['#]])</f>
        <v>2624978.799999997</v>
      </c>
      <c r="K2364" s="9">
        <f>inventory[[#This Row],[c Cost]]/MAX(inventory[c Cost])</f>
        <v>0.9915662173645502</v>
      </c>
      <c r="L2364" s="11" t="str">
        <f>IF(inventory[[#This Row],[c Units %]]&lt;=$O$7,$N$7,IF(inventory[[#This Row],[c Units %]]&lt;=$O$8,$N$8,$N$9))</f>
        <v>C</v>
      </c>
    </row>
    <row r="2365" spans="2:12" x14ac:dyDescent="0.25">
      <c r="B2365" s="1">
        <v>2359</v>
      </c>
      <c r="C2365" t="s">
        <v>2359</v>
      </c>
      <c r="D2365" s="2">
        <v>0.7</v>
      </c>
      <c r="E2365" s="15">
        <v>43</v>
      </c>
      <c r="F2365" s="14">
        <f>inventory[[#This Row],[Unit Cost]]*inventory[[#This Row],['# Units]]</f>
        <v>30.099999999999998</v>
      </c>
      <c r="G2365" s="8">
        <f>_xlfn.RANK.EQ(inventory[[#This Row],[Total Cost]],inventory[Total Cost],0)</f>
        <v>2289</v>
      </c>
      <c r="H2365" s="8">
        <f>SUMIFS(inventory['# Units],inventory[Rank],"&lt;="&amp;inventory[[#This Row],['#]])</f>
        <v>61094</v>
      </c>
      <c r="I2365" s="9">
        <f>inventory[[#This Row],[c Units]]/MAX(inventory[c Units])</f>
        <v>0.7416300468571706</v>
      </c>
      <c r="J2365" s="10">
        <f>SUMIFS(inventory[Total Cost],inventory[Rank],"&lt;="&amp;inventory[[#This Row],['#]])</f>
        <v>2624978.799999997</v>
      </c>
      <c r="K2365" s="9">
        <f>inventory[[#This Row],[c Cost]]/MAX(inventory[c Cost])</f>
        <v>0.9915662173645502</v>
      </c>
      <c r="L2365" s="11" t="str">
        <f>IF(inventory[[#This Row],[c Units %]]&lt;=$O$7,$N$7,IF(inventory[[#This Row],[c Units %]]&lt;=$O$8,$N$8,$N$9))</f>
        <v>C</v>
      </c>
    </row>
    <row r="2366" spans="2:12" x14ac:dyDescent="0.25">
      <c r="B2366" s="1">
        <v>2360</v>
      </c>
      <c r="C2366" t="s">
        <v>2360</v>
      </c>
      <c r="D2366" s="2">
        <v>2.2000000000000002</v>
      </c>
      <c r="E2366" s="15">
        <v>5</v>
      </c>
      <c r="F2366" s="14">
        <f>inventory[[#This Row],[Unit Cost]]*inventory[[#This Row],['# Units]]</f>
        <v>11</v>
      </c>
      <c r="G2366" s="8">
        <f>_xlfn.RANK.EQ(inventory[[#This Row],[Total Cost]],inventory[Total Cost],0)</f>
        <v>3234</v>
      </c>
      <c r="H2366" s="8">
        <f>SUMIFS(inventory['# Units],inventory[Rank],"&lt;="&amp;inventory[[#This Row],['#]])</f>
        <v>61094</v>
      </c>
      <c r="I2366" s="9">
        <f>inventory[[#This Row],[c Units]]/MAX(inventory[c Units])</f>
        <v>0.7416300468571706</v>
      </c>
      <c r="J2366" s="10">
        <f>SUMIFS(inventory[Total Cost],inventory[Rank],"&lt;="&amp;inventory[[#This Row],['#]])</f>
        <v>2624978.799999997</v>
      </c>
      <c r="K2366" s="9">
        <f>inventory[[#This Row],[c Cost]]/MAX(inventory[c Cost])</f>
        <v>0.9915662173645502</v>
      </c>
      <c r="L2366" s="11" t="str">
        <f>IF(inventory[[#This Row],[c Units %]]&lt;=$O$7,$N$7,IF(inventory[[#This Row],[c Units %]]&lt;=$O$8,$N$8,$N$9))</f>
        <v>C</v>
      </c>
    </row>
    <row r="2367" spans="2:12" x14ac:dyDescent="0.25">
      <c r="B2367" s="1">
        <v>2361</v>
      </c>
      <c r="C2367" t="s">
        <v>2361</v>
      </c>
      <c r="D2367" s="2">
        <v>2.1</v>
      </c>
      <c r="E2367" s="15">
        <v>25</v>
      </c>
      <c r="F2367" s="14">
        <f>inventory[[#This Row],[Unit Cost]]*inventory[[#This Row],['# Units]]</f>
        <v>52.5</v>
      </c>
      <c r="G2367" s="8">
        <f>_xlfn.RANK.EQ(inventory[[#This Row],[Total Cost]],inventory[Total Cost],0)</f>
        <v>1803</v>
      </c>
      <c r="H2367" s="8">
        <f>SUMIFS(inventory['# Units],inventory[Rank],"&lt;="&amp;inventory[[#This Row],['#]])</f>
        <v>61094</v>
      </c>
      <c r="I2367" s="9">
        <f>inventory[[#This Row],[c Units]]/MAX(inventory[c Units])</f>
        <v>0.7416300468571706</v>
      </c>
      <c r="J2367" s="10">
        <f>SUMIFS(inventory[Total Cost],inventory[Rank],"&lt;="&amp;inventory[[#This Row],['#]])</f>
        <v>2624978.799999997</v>
      </c>
      <c r="K2367" s="9">
        <f>inventory[[#This Row],[c Cost]]/MAX(inventory[c Cost])</f>
        <v>0.9915662173645502</v>
      </c>
      <c r="L2367" s="11" t="str">
        <f>IF(inventory[[#This Row],[c Units %]]&lt;=$O$7,$N$7,IF(inventory[[#This Row],[c Units %]]&lt;=$O$8,$N$8,$N$9))</f>
        <v>C</v>
      </c>
    </row>
    <row r="2368" spans="2:12" x14ac:dyDescent="0.25">
      <c r="B2368" s="1">
        <v>2362</v>
      </c>
      <c r="C2368" t="s">
        <v>2362</v>
      </c>
      <c r="D2368" s="2">
        <v>2.2999999999999998</v>
      </c>
      <c r="E2368" s="15">
        <v>18</v>
      </c>
      <c r="F2368" s="14">
        <f>inventory[[#This Row],[Unit Cost]]*inventory[[#This Row],['# Units]]</f>
        <v>41.4</v>
      </c>
      <c r="G2368" s="8">
        <f>_xlfn.RANK.EQ(inventory[[#This Row],[Total Cost]],inventory[Total Cost],0)</f>
        <v>2022</v>
      </c>
      <c r="H2368" s="8">
        <f>SUMIFS(inventory['# Units],inventory[Rank],"&lt;="&amp;inventory[[#This Row],['#]])</f>
        <v>61094</v>
      </c>
      <c r="I2368" s="9">
        <f>inventory[[#This Row],[c Units]]/MAX(inventory[c Units])</f>
        <v>0.7416300468571706</v>
      </c>
      <c r="J2368" s="10">
        <f>SUMIFS(inventory[Total Cost],inventory[Rank],"&lt;="&amp;inventory[[#This Row],['#]])</f>
        <v>2624978.799999997</v>
      </c>
      <c r="K2368" s="9">
        <f>inventory[[#This Row],[c Cost]]/MAX(inventory[c Cost])</f>
        <v>0.9915662173645502</v>
      </c>
      <c r="L2368" s="11" t="str">
        <f>IF(inventory[[#This Row],[c Units %]]&lt;=$O$7,$N$7,IF(inventory[[#This Row],[c Units %]]&lt;=$O$8,$N$8,$N$9))</f>
        <v>C</v>
      </c>
    </row>
    <row r="2369" spans="2:12" x14ac:dyDescent="0.25">
      <c r="B2369" s="1">
        <v>2363</v>
      </c>
      <c r="C2369" t="s">
        <v>2363</v>
      </c>
      <c r="D2369" s="2">
        <v>2.1</v>
      </c>
      <c r="E2369" s="15">
        <v>7</v>
      </c>
      <c r="F2369" s="14">
        <f>inventory[[#This Row],[Unit Cost]]*inventory[[#This Row],['# Units]]</f>
        <v>14.700000000000001</v>
      </c>
      <c r="G2369" s="8">
        <f>_xlfn.RANK.EQ(inventory[[#This Row],[Total Cost]],inventory[Total Cost],0)</f>
        <v>2987</v>
      </c>
      <c r="H2369" s="8">
        <f>SUMIFS(inventory['# Units],inventory[Rank],"&lt;="&amp;inventory[[#This Row],['#]])</f>
        <v>61094</v>
      </c>
      <c r="I2369" s="9">
        <f>inventory[[#This Row],[c Units]]/MAX(inventory[c Units])</f>
        <v>0.7416300468571706</v>
      </c>
      <c r="J2369" s="10">
        <f>SUMIFS(inventory[Total Cost],inventory[Rank],"&lt;="&amp;inventory[[#This Row],['#]])</f>
        <v>2624978.799999997</v>
      </c>
      <c r="K2369" s="9">
        <f>inventory[[#This Row],[c Cost]]/MAX(inventory[c Cost])</f>
        <v>0.9915662173645502</v>
      </c>
      <c r="L2369" s="11" t="str">
        <f>IF(inventory[[#This Row],[c Units %]]&lt;=$O$7,$N$7,IF(inventory[[#This Row],[c Units %]]&lt;=$O$8,$N$8,$N$9))</f>
        <v>C</v>
      </c>
    </row>
    <row r="2370" spans="2:12" x14ac:dyDescent="0.25">
      <c r="B2370" s="1">
        <v>2364</v>
      </c>
      <c r="C2370" t="s">
        <v>2364</v>
      </c>
      <c r="D2370" s="2">
        <v>2.1</v>
      </c>
      <c r="E2370" s="15">
        <v>81</v>
      </c>
      <c r="F2370" s="14">
        <f>inventory[[#This Row],[Unit Cost]]*inventory[[#This Row],['# Units]]</f>
        <v>170.1</v>
      </c>
      <c r="G2370" s="8">
        <f>_xlfn.RANK.EQ(inventory[[#This Row],[Total Cost]],inventory[Total Cost],0)</f>
        <v>1091</v>
      </c>
      <c r="H2370" s="8">
        <f>SUMIFS(inventory['# Units],inventory[Rank],"&lt;="&amp;inventory[[#This Row],['#]])</f>
        <v>61094</v>
      </c>
      <c r="I2370" s="9">
        <f>inventory[[#This Row],[c Units]]/MAX(inventory[c Units])</f>
        <v>0.7416300468571706</v>
      </c>
      <c r="J2370" s="10">
        <f>SUMIFS(inventory[Total Cost],inventory[Rank],"&lt;="&amp;inventory[[#This Row],['#]])</f>
        <v>2624978.799999997</v>
      </c>
      <c r="K2370" s="9">
        <f>inventory[[#This Row],[c Cost]]/MAX(inventory[c Cost])</f>
        <v>0.9915662173645502</v>
      </c>
      <c r="L2370" s="11" t="str">
        <f>IF(inventory[[#This Row],[c Units %]]&lt;=$O$7,$N$7,IF(inventory[[#This Row],[c Units %]]&lt;=$O$8,$N$8,$N$9))</f>
        <v>C</v>
      </c>
    </row>
    <row r="2371" spans="2:12" x14ac:dyDescent="0.25">
      <c r="B2371" s="1">
        <v>2365</v>
      </c>
      <c r="C2371" t="s">
        <v>2365</v>
      </c>
      <c r="D2371" s="2">
        <v>1.2</v>
      </c>
      <c r="E2371" s="15">
        <v>38</v>
      </c>
      <c r="F2371" s="14">
        <f>inventory[[#This Row],[Unit Cost]]*inventory[[#This Row],['# Units]]</f>
        <v>45.6</v>
      </c>
      <c r="G2371" s="8">
        <f>_xlfn.RANK.EQ(inventory[[#This Row],[Total Cost]],inventory[Total Cost],0)</f>
        <v>1924</v>
      </c>
      <c r="H2371" s="8">
        <f>SUMIFS(inventory['# Units],inventory[Rank],"&lt;="&amp;inventory[[#This Row],['#]])</f>
        <v>61094</v>
      </c>
      <c r="I2371" s="9">
        <f>inventory[[#This Row],[c Units]]/MAX(inventory[c Units])</f>
        <v>0.7416300468571706</v>
      </c>
      <c r="J2371" s="10">
        <f>SUMIFS(inventory[Total Cost],inventory[Rank],"&lt;="&amp;inventory[[#This Row],['#]])</f>
        <v>2624978.799999997</v>
      </c>
      <c r="K2371" s="9">
        <f>inventory[[#This Row],[c Cost]]/MAX(inventory[c Cost])</f>
        <v>0.9915662173645502</v>
      </c>
      <c r="L2371" s="11" t="str">
        <f>IF(inventory[[#This Row],[c Units %]]&lt;=$O$7,$N$7,IF(inventory[[#This Row],[c Units %]]&lt;=$O$8,$N$8,$N$9))</f>
        <v>C</v>
      </c>
    </row>
    <row r="2372" spans="2:12" x14ac:dyDescent="0.25">
      <c r="B2372" s="1">
        <v>2366</v>
      </c>
      <c r="C2372" t="s">
        <v>2366</v>
      </c>
      <c r="D2372" s="2">
        <v>2.2000000000000002</v>
      </c>
      <c r="E2372" s="15">
        <v>36</v>
      </c>
      <c r="F2372" s="14">
        <f>inventory[[#This Row],[Unit Cost]]*inventory[[#This Row],['# Units]]</f>
        <v>79.2</v>
      </c>
      <c r="G2372" s="8">
        <f>_xlfn.RANK.EQ(inventory[[#This Row],[Total Cost]],inventory[Total Cost],0)</f>
        <v>1491</v>
      </c>
      <c r="H2372" s="8">
        <f>SUMIFS(inventory['# Units],inventory[Rank],"&lt;="&amp;inventory[[#This Row],['#]])</f>
        <v>61094</v>
      </c>
      <c r="I2372" s="9">
        <f>inventory[[#This Row],[c Units]]/MAX(inventory[c Units])</f>
        <v>0.7416300468571706</v>
      </c>
      <c r="J2372" s="10">
        <f>SUMIFS(inventory[Total Cost],inventory[Rank],"&lt;="&amp;inventory[[#This Row],['#]])</f>
        <v>2624978.799999997</v>
      </c>
      <c r="K2372" s="9">
        <f>inventory[[#This Row],[c Cost]]/MAX(inventory[c Cost])</f>
        <v>0.9915662173645502</v>
      </c>
      <c r="L2372" s="11" t="str">
        <f>IF(inventory[[#This Row],[c Units %]]&lt;=$O$7,$N$7,IF(inventory[[#This Row],[c Units %]]&lt;=$O$8,$N$8,$N$9))</f>
        <v>C</v>
      </c>
    </row>
    <row r="2373" spans="2:12" x14ac:dyDescent="0.25">
      <c r="B2373" s="1">
        <v>2367</v>
      </c>
      <c r="C2373" t="s">
        <v>2367</v>
      </c>
      <c r="D2373" s="2">
        <v>0.1</v>
      </c>
      <c r="E2373" s="15">
        <v>4</v>
      </c>
      <c r="F2373" s="14">
        <f>inventory[[#This Row],[Unit Cost]]*inventory[[#This Row],['# Units]]</f>
        <v>0.4</v>
      </c>
      <c r="G2373" s="8">
        <f>_xlfn.RANK.EQ(inventory[[#This Row],[Total Cost]],inventory[Total Cost],0)</f>
        <v>4637</v>
      </c>
      <c r="H2373" s="8">
        <f>SUMIFS(inventory['# Units],inventory[Rank],"&lt;="&amp;inventory[[#This Row],['#]])</f>
        <v>61094</v>
      </c>
      <c r="I2373" s="9">
        <f>inventory[[#This Row],[c Units]]/MAX(inventory[c Units])</f>
        <v>0.7416300468571706</v>
      </c>
      <c r="J2373" s="10">
        <f>SUMIFS(inventory[Total Cost],inventory[Rank],"&lt;="&amp;inventory[[#This Row],['#]])</f>
        <v>2624978.799999997</v>
      </c>
      <c r="K2373" s="9">
        <f>inventory[[#This Row],[c Cost]]/MAX(inventory[c Cost])</f>
        <v>0.9915662173645502</v>
      </c>
      <c r="L2373" s="11" t="str">
        <f>IF(inventory[[#This Row],[c Units %]]&lt;=$O$7,$N$7,IF(inventory[[#This Row],[c Units %]]&lt;=$O$8,$N$8,$N$9))</f>
        <v>C</v>
      </c>
    </row>
    <row r="2374" spans="2:12" x14ac:dyDescent="0.25">
      <c r="B2374" s="1">
        <v>2368</v>
      </c>
      <c r="C2374" t="s">
        <v>2368</v>
      </c>
      <c r="D2374" s="2">
        <v>1.9</v>
      </c>
      <c r="E2374" s="15">
        <v>8</v>
      </c>
      <c r="F2374" s="14">
        <f>inventory[[#This Row],[Unit Cost]]*inventory[[#This Row],['# Units]]</f>
        <v>15.2</v>
      </c>
      <c r="G2374" s="8">
        <f>_xlfn.RANK.EQ(inventory[[#This Row],[Total Cost]],inventory[Total Cost],0)</f>
        <v>2968</v>
      </c>
      <c r="H2374" s="8">
        <f>SUMIFS(inventory['# Units],inventory[Rank],"&lt;="&amp;inventory[[#This Row],['#]])</f>
        <v>61094</v>
      </c>
      <c r="I2374" s="9">
        <f>inventory[[#This Row],[c Units]]/MAX(inventory[c Units])</f>
        <v>0.7416300468571706</v>
      </c>
      <c r="J2374" s="10">
        <f>SUMIFS(inventory[Total Cost],inventory[Rank],"&lt;="&amp;inventory[[#This Row],['#]])</f>
        <v>2624978.799999997</v>
      </c>
      <c r="K2374" s="9">
        <f>inventory[[#This Row],[c Cost]]/MAX(inventory[c Cost])</f>
        <v>0.9915662173645502</v>
      </c>
      <c r="L2374" s="11" t="str">
        <f>IF(inventory[[#This Row],[c Units %]]&lt;=$O$7,$N$7,IF(inventory[[#This Row],[c Units %]]&lt;=$O$8,$N$8,$N$9))</f>
        <v>C</v>
      </c>
    </row>
    <row r="2375" spans="2:12" x14ac:dyDescent="0.25">
      <c r="B2375" s="1">
        <v>2369</v>
      </c>
      <c r="C2375" t="s">
        <v>2369</v>
      </c>
      <c r="D2375" s="2">
        <v>2.2999999999999998</v>
      </c>
      <c r="E2375" s="15">
        <v>25</v>
      </c>
      <c r="F2375" s="14">
        <f>inventory[[#This Row],[Unit Cost]]*inventory[[#This Row],['# Units]]</f>
        <v>57.499999999999993</v>
      </c>
      <c r="G2375" s="8">
        <f>_xlfn.RANK.EQ(inventory[[#This Row],[Total Cost]],inventory[Total Cost],0)</f>
        <v>1722</v>
      </c>
      <c r="H2375" s="8">
        <f>SUMIFS(inventory['# Units],inventory[Rank],"&lt;="&amp;inventory[[#This Row],['#]])</f>
        <v>61094</v>
      </c>
      <c r="I2375" s="9">
        <f>inventory[[#This Row],[c Units]]/MAX(inventory[c Units])</f>
        <v>0.7416300468571706</v>
      </c>
      <c r="J2375" s="10">
        <f>SUMIFS(inventory[Total Cost],inventory[Rank],"&lt;="&amp;inventory[[#This Row],['#]])</f>
        <v>2624978.799999997</v>
      </c>
      <c r="K2375" s="9">
        <f>inventory[[#This Row],[c Cost]]/MAX(inventory[c Cost])</f>
        <v>0.9915662173645502</v>
      </c>
      <c r="L2375" s="11" t="str">
        <f>IF(inventory[[#This Row],[c Units %]]&lt;=$O$7,$N$7,IF(inventory[[#This Row],[c Units %]]&lt;=$O$8,$N$8,$N$9))</f>
        <v>C</v>
      </c>
    </row>
    <row r="2376" spans="2:12" x14ac:dyDescent="0.25">
      <c r="B2376" s="1">
        <v>2370</v>
      </c>
      <c r="C2376" t="s">
        <v>2370</v>
      </c>
      <c r="D2376" s="2">
        <v>1.8</v>
      </c>
      <c r="E2376" s="15">
        <v>7</v>
      </c>
      <c r="F2376" s="14">
        <f>inventory[[#This Row],[Unit Cost]]*inventory[[#This Row],['# Units]]</f>
        <v>12.6</v>
      </c>
      <c r="G2376" s="8">
        <f>_xlfn.RANK.EQ(inventory[[#This Row],[Total Cost]],inventory[Total Cost],0)</f>
        <v>3112</v>
      </c>
      <c r="H2376" s="8">
        <f>SUMIFS(inventory['# Units],inventory[Rank],"&lt;="&amp;inventory[[#This Row],['#]])</f>
        <v>61094</v>
      </c>
      <c r="I2376" s="9">
        <f>inventory[[#This Row],[c Units]]/MAX(inventory[c Units])</f>
        <v>0.7416300468571706</v>
      </c>
      <c r="J2376" s="10">
        <f>SUMIFS(inventory[Total Cost],inventory[Rank],"&lt;="&amp;inventory[[#This Row],['#]])</f>
        <v>2624978.799999997</v>
      </c>
      <c r="K2376" s="9">
        <f>inventory[[#This Row],[c Cost]]/MAX(inventory[c Cost])</f>
        <v>0.9915662173645502</v>
      </c>
      <c r="L2376" s="11" t="str">
        <f>IF(inventory[[#This Row],[c Units %]]&lt;=$O$7,$N$7,IF(inventory[[#This Row],[c Units %]]&lt;=$O$8,$N$8,$N$9))</f>
        <v>C</v>
      </c>
    </row>
    <row r="2377" spans="2:12" x14ac:dyDescent="0.25">
      <c r="B2377" s="1">
        <v>2371</v>
      </c>
      <c r="C2377" t="s">
        <v>2371</v>
      </c>
      <c r="D2377" s="2">
        <v>2.1</v>
      </c>
      <c r="E2377" s="15">
        <v>4</v>
      </c>
      <c r="F2377" s="14">
        <f>inventory[[#This Row],[Unit Cost]]*inventory[[#This Row],['# Units]]</f>
        <v>8.4</v>
      </c>
      <c r="G2377" s="8">
        <f>_xlfn.RANK.EQ(inventory[[#This Row],[Total Cost]],inventory[Total Cost],0)</f>
        <v>3440</v>
      </c>
      <c r="H2377" s="8">
        <f>SUMIFS(inventory['# Units],inventory[Rank],"&lt;="&amp;inventory[[#This Row],['#]])</f>
        <v>61187</v>
      </c>
      <c r="I2377" s="9">
        <f>inventory[[#This Row],[c Units]]/MAX(inventory[c Units])</f>
        <v>0.74275898905047466</v>
      </c>
      <c r="J2377" s="10">
        <f>SUMIFS(inventory[Total Cost],inventory[Rank],"&lt;="&amp;inventory[[#This Row],['#]])</f>
        <v>2625062.4999999967</v>
      </c>
      <c r="K2377" s="9">
        <f>inventory[[#This Row],[c Cost]]/MAX(inventory[c Cost])</f>
        <v>0.99159783441699767</v>
      </c>
      <c r="L2377" s="11" t="str">
        <f>IF(inventory[[#This Row],[c Units %]]&lt;=$O$7,$N$7,IF(inventory[[#This Row],[c Units %]]&lt;=$O$8,$N$8,$N$9))</f>
        <v>C</v>
      </c>
    </row>
    <row r="2378" spans="2:12" x14ac:dyDescent="0.25">
      <c r="B2378" s="1">
        <v>2372</v>
      </c>
      <c r="C2378" t="s">
        <v>2372</v>
      </c>
      <c r="D2378" s="2">
        <v>2.1</v>
      </c>
      <c r="E2378" s="15">
        <v>9</v>
      </c>
      <c r="F2378" s="14">
        <f>inventory[[#This Row],[Unit Cost]]*inventory[[#This Row],['# Units]]</f>
        <v>18.900000000000002</v>
      </c>
      <c r="G2378" s="8">
        <f>_xlfn.RANK.EQ(inventory[[#This Row],[Total Cost]],inventory[Total Cost],0)</f>
        <v>2759</v>
      </c>
      <c r="H2378" s="8">
        <f>SUMIFS(inventory['# Units],inventory[Rank],"&lt;="&amp;inventory[[#This Row],['#]])</f>
        <v>61187</v>
      </c>
      <c r="I2378" s="9">
        <f>inventory[[#This Row],[c Units]]/MAX(inventory[c Units])</f>
        <v>0.74275898905047466</v>
      </c>
      <c r="J2378" s="10">
        <f>SUMIFS(inventory[Total Cost],inventory[Rank],"&lt;="&amp;inventory[[#This Row],['#]])</f>
        <v>2625062.4999999967</v>
      </c>
      <c r="K2378" s="9">
        <f>inventory[[#This Row],[c Cost]]/MAX(inventory[c Cost])</f>
        <v>0.99159783441699767</v>
      </c>
      <c r="L2378" s="11" t="str">
        <f>IF(inventory[[#This Row],[c Units %]]&lt;=$O$7,$N$7,IF(inventory[[#This Row],[c Units %]]&lt;=$O$8,$N$8,$N$9))</f>
        <v>C</v>
      </c>
    </row>
    <row r="2379" spans="2:12" x14ac:dyDescent="0.25">
      <c r="B2379" s="1">
        <v>2373</v>
      </c>
      <c r="C2379" t="s">
        <v>2373</v>
      </c>
      <c r="D2379" s="2">
        <v>2.2999999999999998</v>
      </c>
      <c r="E2379" s="15">
        <v>4</v>
      </c>
      <c r="F2379" s="14">
        <f>inventory[[#This Row],[Unit Cost]]*inventory[[#This Row],['# Units]]</f>
        <v>9.1999999999999993</v>
      </c>
      <c r="G2379" s="8">
        <f>_xlfn.RANK.EQ(inventory[[#This Row],[Total Cost]],inventory[Total Cost],0)</f>
        <v>3378</v>
      </c>
      <c r="H2379" s="8">
        <f>SUMIFS(inventory['# Units],inventory[Rank],"&lt;="&amp;inventory[[#This Row],['#]])</f>
        <v>61187</v>
      </c>
      <c r="I2379" s="9">
        <f>inventory[[#This Row],[c Units]]/MAX(inventory[c Units])</f>
        <v>0.74275898905047466</v>
      </c>
      <c r="J2379" s="10">
        <f>SUMIFS(inventory[Total Cost],inventory[Rank],"&lt;="&amp;inventory[[#This Row],['#]])</f>
        <v>2625062.4999999967</v>
      </c>
      <c r="K2379" s="9">
        <f>inventory[[#This Row],[c Cost]]/MAX(inventory[c Cost])</f>
        <v>0.99159783441699767</v>
      </c>
      <c r="L2379" s="11" t="str">
        <f>IF(inventory[[#This Row],[c Units %]]&lt;=$O$7,$N$7,IF(inventory[[#This Row],[c Units %]]&lt;=$O$8,$N$8,$N$9))</f>
        <v>C</v>
      </c>
    </row>
    <row r="2380" spans="2:12" x14ac:dyDescent="0.25">
      <c r="B2380" s="1">
        <v>2374</v>
      </c>
      <c r="C2380" t="s">
        <v>2374</v>
      </c>
      <c r="D2380" s="2">
        <v>2.2000000000000002</v>
      </c>
      <c r="E2380" s="15">
        <v>19</v>
      </c>
      <c r="F2380" s="14">
        <f>inventory[[#This Row],[Unit Cost]]*inventory[[#This Row],['# Units]]</f>
        <v>41.800000000000004</v>
      </c>
      <c r="G2380" s="8">
        <f>_xlfn.RANK.EQ(inventory[[#This Row],[Total Cost]],inventory[Total Cost],0)</f>
        <v>2011</v>
      </c>
      <c r="H2380" s="8">
        <f>SUMIFS(inventory['# Units],inventory[Rank],"&lt;="&amp;inventory[[#This Row],['#]])</f>
        <v>61297</v>
      </c>
      <c r="I2380" s="9">
        <f>inventory[[#This Row],[c Units]]/MAX(inventory[c Units])</f>
        <v>0.74409429702104934</v>
      </c>
      <c r="J2380" s="10">
        <f>SUMIFS(inventory[Total Cost],inventory[Rank],"&lt;="&amp;inventory[[#This Row],['#]])</f>
        <v>2625228.0999999973</v>
      </c>
      <c r="K2380" s="9">
        <f>inventory[[#This Row],[c Cost]]/MAX(inventory[c Cost])</f>
        <v>0.99166038858528127</v>
      </c>
      <c r="L2380" s="11" t="str">
        <f>IF(inventory[[#This Row],[c Units %]]&lt;=$O$7,$N$7,IF(inventory[[#This Row],[c Units %]]&lt;=$O$8,$N$8,$N$9))</f>
        <v>C</v>
      </c>
    </row>
    <row r="2381" spans="2:12" x14ac:dyDescent="0.25">
      <c r="B2381" s="1">
        <v>2375</v>
      </c>
      <c r="C2381" t="s">
        <v>2375</v>
      </c>
      <c r="D2381" s="2">
        <v>2.2000000000000002</v>
      </c>
      <c r="E2381" s="15">
        <v>2</v>
      </c>
      <c r="F2381" s="14">
        <f>inventory[[#This Row],[Unit Cost]]*inventory[[#This Row],['# Units]]</f>
        <v>4.4000000000000004</v>
      </c>
      <c r="G2381" s="8">
        <f>_xlfn.RANK.EQ(inventory[[#This Row],[Total Cost]],inventory[Total Cost],0)</f>
        <v>3847</v>
      </c>
      <c r="H2381" s="8">
        <f>SUMIFS(inventory['# Units],inventory[Rank],"&lt;="&amp;inventory[[#This Row],['#]])</f>
        <v>61297</v>
      </c>
      <c r="I2381" s="9">
        <f>inventory[[#This Row],[c Units]]/MAX(inventory[c Units])</f>
        <v>0.74409429702104934</v>
      </c>
      <c r="J2381" s="10">
        <f>SUMIFS(inventory[Total Cost],inventory[Rank],"&lt;="&amp;inventory[[#This Row],['#]])</f>
        <v>2625228.0999999973</v>
      </c>
      <c r="K2381" s="9">
        <f>inventory[[#This Row],[c Cost]]/MAX(inventory[c Cost])</f>
        <v>0.99166038858528127</v>
      </c>
      <c r="L2381" s="11" t="str">
        <f>IF(inventory[[#This Row],[c Units %]]&lt;=$O$7,$N$7,IF(inventory[[#This Row],[c Units %]]&lt;=$O$8,$N$8,$N$9))</f>
        <v>C</v>
      </c>
    </row>
    <row r="2382" spans="2:12" x14ac:dyDescent="0.25">
      <c r="B2382" s="1">
        <v>2376</v>
      </c>
      <c r="C2382" t="s">
        <v>2376</v>
      </c>
      <c r="D2382" s="2">
        <v>2.1</v>
      </c>
      <c r="E2382" s="15">
        <v>12</v>
      </c>
      <c r="F2382" s="14">
        <f>inventory[[#This Row],[Unit Cost]]*inventory[[#This Row],['# Units]]</f>
        <v>25.200000000000003</v>
      </c>
      <c r="G2382" s="8">
        <f>_xlfn.RANK.EQ(inventory[[#This Row],[Total Cost]],inventory[Total Cost],0)</f>
        <v>2456</v>
      </c>
      <c r="H2382" s="8">
        <f>SUMIFS(inventory['# Units],inventory[Rank],"&lt;="&amp;inventory[[#This Row],['#]])</f>
        <v>61297</v>
      </c>
      <c r="I2382" s="9">
        <f>inventory[[#This Row],[c Units]]/MAX(inventory[c Units])</f>
        <v>0.74409429702104934</v>
      </c>
      <c r="J2382" s="10">
        <f>SUMIFS(inventory[Total Cost],inventory[Rank],"&lt;="&amp;inventory[[#This Row],['#]])</f>
        <v>2625228.0999999973</v>
      </c>
      <c r="K2382" s="9">
        <f>inventory[[#This Row],[c Cost]]/MAX(inventory[c Cost])</f>
        <v>0.99166038858528127</v>
      </c>
      <c r="L2382" s="11" t="str">
        <f>IF(inventory[[#This Row],[c Units %]]&lt;=$O$7,$N$7,IF(inventory[[#This Row],[c Units %]]&lt;=$O$8,$N$8,$N$9))</f>
        <v>C</v>
      </c>
    </row>
    <row r="2383" spans="2:12" x14ac:dyDescent="0.25">
      <c r="B2383" s="1">
        <v>2377</v>
      </c>
      <c r="C2383" t="s">
        <v>2377</v>
      </c>
      <c r="D2383" s="2">
        <v>2.2000000000000002</v>
      </c>
      <c r="E2383" s="15">
        <v>13</v>
      </c>
      <c r="F2383" s="14">
        <f>inventory[[#This Row],[Unit Cost]]*inventory[[#This Row],['# Units]]</f>
        <v>28.6</v>
      </c>
      <c r="G2383" s="8">
        <f>_xlfn.RANK.EQ(inventory[[#This Row],[Total Cost]],inventory[Total Cost],0)</f>
        <v>2345</v>
      </c>
      <c r="H2383" s="8">
        <f>SUMIFS(inventory['# Units],inventory[Rank],"&lt;="&amp;inventory[[#This Row],['#]])</f>
        <v>61297</v>
      </c>
      <c r="I2383" s="9">
        <f>inventory[[#This Row],[c Units]]/MAX(inventory[c Units])</f>
        <v>0.74409429702104934</v>
      </c>
      <c r="J2383" s="10">
        <f>SUMIFS(inventory[Total Cost],inventory[Rank],"&lt;="&amp;inventory[[#This Row],['#]])</f>
        <v>2625228.0999999973</v>
      </c>
      <c r="K2383" s="9">
        <f>inventory[[#This Row],[c Cost]]/MAX(inventory[c Cost])</f>
        <v>0.99166038858528127</v>
      </c>
      <c r="L2383" s="11" t="str">
        <f>IF(inventory[[#This Row],[c Units %]]&lt;=$O$7,$N$7,IF(inventory[[#This Row],[c Units %]]&lt;=$O$8,$N$8,$N$9))</f>
        <v>C</v>
      </c>
    </row>
    <row r="2384" spans="2:12" x14ac:dyDescent="0.25">
      <c r="B2384" s="1">
        <v>2378</v>
      </c>
      <c r="C2384" t="s">
        <v>2378</v>
      </c>
      <c r="D2384" s="2">
        <v>2</v>
      </c>
      <c r="E2384" s="15">
        <v>2</v>
      </c>
      <c r="F2384" s="14">
        <f>inventory[[#This Row],[Unit Cost]]*inventory[[#This Row],['# Units]]</f>
        <v>4</v>
      </c>
      <c r="G2384" s="8">
        <f>_xlfn.RANK.EQ(inventory[[#This Row],[Total Cost]],inventory[Total Cost],0)</f>
        <v>3898</v>
      </c>
      <c r="H2384" s="8">
        <f>SUMIFS(inventory['# Units],inventory[Rank],"&lt;="&amp;inventory[[#This Row],['#]])</f>
        <v>61297</v>
      </c>
      <c r="I2384" s="9">
        <f>inventory[[#This Row],[c Units]]/MAX(inventory[c Units])</f>
        <v>0.74409429702104934</v>
      </c>
      <c r="J2384" s="10">
        <f>SUMIFS(inventory[Total Cost],inventory[Rank],"&lt;="&amp;inventory[[#This Row],['#]])</f>
        <v>2625228.0999999973</v>
      </c>
      <c r="K2384" s="9">
        <f>inventory[[#This Row],[c Cost]]/MAX(inventory[c Cost])</f>
        <v>0.99166038858528127</v>
      </c>
      <c r="L2384" s="11" t="str">
        <f>IF(inventory[[#This Row],[c Units %]]&lt;=$O$7,$N$7,IF(inventory[[#This Row],[c Units %]]&lt;=$O$8,$N$8,$N$9))</f>
        <v>C</v>
      </c>
    </row>
    <row r="2385" spans="2:12" x14ac:dyDescent="0.25">
      <c r="B2385" s="1">
        <v>2379</v>
      </c>
      <c r="C2385" t="s">
        <v>2379</v>
      </c>
      <c r="D2385" s="2">
        <v>1.9</v>
      </c>
      <c r="E2385" s="15">
        <v>14</v>
      </c>
      <c r="F2385" s="14">
        <f>inventory[[#This Row],[Unit Cost]]*inventory[[#This Row],['# Units]]</f>
        <v>26.599999999999998</v>
      </c>
      <c r="G2385" s="8">
        <f>_xlfn.RANK.EQ(inventory[[#This Row],[Total Cost]],inventory[Total Cost],0)</f>
        <v>2404</v>
      </c>
      <c r="H2385" s="8">
        <f>SUMIFS(inventory['# Units],inventory[Rank],"&lt;="&amp;inventory[[#This Row],['#]])</f>
        <v>61297</v>
      </c>
      <c r="I2385" s="9">
        <f>inventory[[#This Row],[c Units]]/MAX(inventory[c Units])</f>
        <v>0.74409429702104934</v>
      </c>
      <c r="J2385" s="10">
        <f>SUMIFS(inventory[Total Cost],inventory[Rank],"&lt;="&amp;inventory[[#This Row],['#]])</f>
        <v>2625228.0999999973</v>
      </c>
      <c r="K2385" s="9">
        <f>inventory[[#This Row],[c Cost]]/MAX(inventory[c Cost])</f>
        <v>0.99166038858528127</v>
      </c>
      <c r="L2385" s="11" t="str">
        <f>IF(inventory[[#This Row],[c Units %]]&lt;=$O$7,$N$7,IF(inventory[[#This Row],[c Units %]]&lt;=$O$8,$N$8,$N$9))</f>
        <v>C</v>
      </c>
    </row>
    <row r="2386" spans="2:12" x14ac:dyDescent="0.25">
      <c r="B2386" s="1">
        <v>2380</v>
      </c>
      <c r="C2386" t="s">
        <v>2380</v>
      </c>
      <c r="D2386" s="2">
        <v>1.9</v>
      </c>
      <c r="E2386" s="15">
        <v>4</v>
      </c>
      <c r="F2386" s="14">
        <f>inventory[[#This Row],[Unit Cost]]*inventory[[#This Row],['# Units]]</f>
        <v>7.6</v>
      </c>
      <c r="G2386" s="8">
        <f>_xlfn.RANK.EQ(inventory[[#This Row],[Total Cost]],inventory[Total Cost],0)</f>
        <v>3516</v>
      </c>
      <c r="H2386" s="8">
        <f>SUMIFS(inventory['# Units],inventory[Rank],"&lt;="&amp;inventory[[#This Row],['#]])</f>
        <v>61322</v>
      </c>
      <c r="I2386" s="9">
        <f>inventory[[#This Row],[c Units]]/MAX(inventory[c Units])</f>
        <v>0.7443977761052708</v>
      </c>
      <c r="J2386" s="10">
        <f>SUMIFS(inventory[Total Cost],inventory[Rank],"&lt;="&amp;inventory[[#This Row],['#]])</f>
        <v>2625255.5999999973</v>
      </c>
      <c r="K2386" s="9">
        <f>inventory[[#This Row],[c Cost]]/MAX(inventory[c Cost])</f>
        <v>0.99167077650573898</v>
      </c>
      <c r="L2386" s="11" t="str">
        <f>IF(inventory[[#This Row],[c Units %]]&lt;=$O$7,$N$7,IF(inventory[[#This Row],[c Units %]]&lt;=$O$8,$N$8,$N$9))</f>
        <v>C</v>
      </c>
    </row>
    <row r="2387" spans="2:12" x14ac:dyDescent="0.25">
      <c r="B2387" s="1">
        <v>2381</v>
      </c>
      <c r="C2387" t="s">
        <v>2381</v>
      </c>
      <c r="D2387" s="2">
        <v>2.1</v>
      </c>
      <c r="E2387" s="15">
        <v>1</v>
      </c>
      <c r="F2387" s="14">
        <f>inventory[[#This Row],[Unit Cost]]*inventory[[#This Row],['# Units]]</f>
        <v>2.1</v>
      </c>
      <c r="G2387" s="8">
        <f>_xlfn.RANK.EQ(inventory[[#This Row],[Total Cost]],inventory[Total Cost],0)</f>
        <v>4266</v>
      </c>
      <c r="H2387" s="8">
        <f>SUMIFS(inventory['# Units],inventory[Rank],"&lt;="&amp;inventory[[#This Row],['#]])</f>
        <v>61377</v>
      </c>
      <c r="I2387" s="9">
        <f>inventory[[#This Row],[c Units]]/MAX(inventory[c Units])</f>
        <v>0.74506543009055815</v>
      </c>
      <c r="J2387" s="10">
        <f>SUMIFS(inventory[Total Cost],inventory[Rank],"&lt;="&amp;inventory[[#This Row],['#]])</f>
        <v>2625283.0999999973</v>
      </c>
      <c r="K2387" s="9">
        <f>inventory[[#This Row],[c Cost]]/MAX(inventory[c Cost])</f>
        <v>0.99168116442619669</v>
      </c>
      <c r="L2387" s="11" t="str">
        <f>IF(inventory[[#This Row],[c Units %]]&lt;=$O$7,$N$7,IF(inventory[[#This Row],[c Units %]]&lt;=$O$8,$N$8,$N$9))</f>
        <v>C</v>
      </c>
    </row>
    <row r="2388" spans="2:12" x14ac:dyDescent="0.25">
      <c r="B2388" s="1">
        <v>2382</v>
      </c>
      <c r="C2388" t="s">
        <v>2382</v>
      </c>
      <c r="D2388" s="2">
        <v>1.8</v>
      </c>
      <c r="E2388" s="15">
        <v>9</v>
      </c>
      <c r="F2388" s="14">
        <f>inventory[[#This Row],[Unit Cost]]*inventory[[#This Row],['# Units]]</f>
        <v>16.2</v>
      </c>
      <c r="G2388" s="8">
        <f>_xlfn.RANK.EQ(inventory[[#This Row],[Total Cost]],inventory[Total Cost],0)</f>
        <v>2893</v>
      </c>
      <c r="H2388" s="8">
        <f>SUMIFS(inventory['# Units],inventory[Rank],"&lt;="&amp;inventory[[#This Row],['#]])</f>
        <v>61471</v>
      </c>
      <c r="I2388" s="9">
        <f>inventory[[#This Row],[c Units]]/MAX(inventory[c Units])</f>
        <v>0.74620651144723105</v>
      </c>
      <c r="J2388" s="10">
        <f>SUMIFS(inventory[Total Cost],inventory[Rank],"&lt;="&amp;inventory[[#This Row],['#]])</f>
        <v>2625446.8999999962</v>
      </c>
      <c r="K2388" s="9">
        <f>inventory[[#This Row],[c Cost]]/MAX(inventory[c Cost])</f>
        <v>0.99174303865786784</v>
      </c>
      <c r="L2388" s="11" t="str">
        <f>IF(inventory[[#This Row],[c Units %]]&lt;=$O$7,$N$7,IF(inventory[[#This Row],[c Units %]]&lt;=$O$8,$N$8,$N$9))</f>
        <v>C</v>
      </c>
    </row>
    <row r="2389" spans="2:12" x14ac:dyDescent="0.25">
      <c r="B2389" s="1">
        <v>2383</v>
      </c>
      <c r="C2389" t="s">
        <v>2383</v>
      </c>
      <c r="D2389" s="2">
        <v>1.8</v>
      </c>
      <c r="E2389" s="15">
        <v>17</v>
      </c>
      <c r="F2389" s="14">
        <f>inventory[[#This Row],[Unit Cost]]*inventory[[#This Row],['# Units]]</f>
        <v>30.6</v>
      </c>
      <c r="G2389" s="8">
        <f>_xlfn.RANK.EQ(inventory[[#This Row],[Total Cost]],inventory[Total Cost],0)</f>
        <v>2276</v>
      </c>
      <c r="H2389" s="8">
        <f>SUMIFS(inventory['# Units],inventory[Rank],"&lt;="&amp;inventory[[#This Row],['#]])</f>
        <v>61471</v>
      </c>
      <c r="I2389" s="9">
        <f>inventory[[#This Row],[c Units]]/MAX(inventory[c Units])</f>
        <v>0.74620651144723105</v>
      </c>
      <c r="J2389" s="10">
        <f>SUMIFS(inventory[Total Cost],inventory[Rank],"&lt;="&amp;inventory[[#This Row],['#]])</f>
        <v>2625446.8999999962</v>
      </c>
      <c r="K2389" s="9">
        <f>inventory[[#This Row],[c Cost]]/MAX(inventory[c Cost])</f>
        <v>0.99174303865786784</v>
      </c>
      <c r="L2389" s="11" t="str">
        <f>IF(inventory[[#This Row],[c Units %]]&lt;=$O$7,$N$7,IF(inventory[[#This Row],[c Units %]]&lt;=$O$8,$N$8,$N$9))</f>
        <v>C</v>
      </c>
    </row>
    <row r="2390" spans="2:12" x14ac:dyDescent="0.25">
      <c r="B2390" s="1">
        <v>2384</v>
      </c>
      <c r="C2390" t="s">
        <v>2384</v>
      </c>
      <c r="D2390" s="2">
        <v>2.2000000000000002</v>
      </c>
      <c r="E2390" s="15">
        <v>3</v>
      </c>
      <c r="F2390" s="14">
        <f>inventory[[#This Row],[Unit Cost]]*inventory[[#This Row],['# Units]]</f>
        <v>6.6000000000000005</v>
      </c>
      <c r="G2390" s="8">
        <f>_xlfn.RANK.EQ(inventory[[#This Row],[Total Cost]],inventory[Total Cost],0)</f>
        <v>3604</v>
      </c>
      <c r="H2390" s="8">
        <f>SUMIFS(inventory['# Units],inventory[Rank],"&lt;="&amp;inventory[[#This Row],['#]])</f>
        <v>61471</v>
      </c>
      <c r="I2390" s="9">
        <f>inventory[[#This Row],[c Units]]/MAX(inventory[c Units])</f>
        <v>0.74620651144723105</v>
      </c>
      <c r="J2390" s="10">
        <f>SUMIFS(inventory[Total Cost],inventory[Rank],"&lt;="&amp;inventory[[#This Row],['#]])</f>
        <v>2625446.8999999962</v>
      </c>
      <c r="K2390" s="9">
        <f>inventory[[#This Row],[c Cost]]/MAX(inventory[c Cost])</f>
        <v>0.99174303865786784</v>
      </c>
      <c r="L2390" s="11" t="str">
        <f>IF(inventory[[#This Row],[c Units %]]&lt;=$O$7,$N$7,IF(inventory[[#This Row],[c Units %]]&lt;=$O$8,$N$8,$N$9))</f>
        <v>C</v>
      </c>
    </row>
    <row r="2391" spans="2:12" x14ac:dyDescent="0.25">
      <c r="B2391" s="1">
        <v>2385</v>
      </c>
      <c r="C2391" t="s">
        <v>2385</v>
      </c>
      <c r="D2391" s="2">
        <v>2</v>
      </c>
      <c r="E2391" s="15">
        <v>20</v>
      </c>
      <c r="F2391" s="14">
        <f>inventory[[#This Row],[Unit Cost]]*inventory[[#This Row],['# Units]]</f>
        <v>40</v>
      </c>
      <c r="G2391" s="8">
        <f>_xlfn.RANK.EQ(inventory[[#This Row],[Total Cost]],inventory[Total Cost],0)</f>
        <v>2045</v>
      </c>
      <c r="H2391" s="8">
        <f>SUMIFS(inventory['# Units],inventory[Rank],"&lt;="&amp;inventory[[#This Row],['#]])</f>
        <v>61471</v>
      </c>
      <c r="I2391" s="9">
        <f>inventory[[#This Row],[c Units]]/MAX(inventory[c Units])</f>
        <v>0.74620651144723105</v>
      </c>
      <c r="J2391" s="10">
        <f>SUMIFS(inventory[Total Cost],inventory[Rank],"&lt;="&amp;inventory[[#This Row],['#]])</f>
        <v>2625446.8999999962</v>
      </c>
      <c r="K2391" s="9">
        <f>inventory[[#This Row],[c Cost]]/MAX(inventory[c Cost])</f>
        <v>0.99174303865786784</v>
      </c>
      <c r="L2391" s="11" t="str">
        <f>IF(inventory[[#This Row],[c Units %]]&lt;=$O$7,$N$7,IF(inventory[[#This Row],[c Units %]]&lt;=$O$8,$N$8,$N$9))</f>
        <v>C</v>
      </c>
    </row>
    <row r="2392" spans="2:12" x14ac:dyDescent="0.25">
      <c r="B2392" s="1">
        <v>2386</v>
      </c>
      <c r="C2392" t="s">
        <v>2386</v>
      </c>
      <c r="D2392" s="2">
        <v>1.9</v>
      </c>
      <c r="E2392" s="15">
        <v>25</v>
      </c>
      <c r="F2392" s="14">
        <f>inventory[[#This Row],[Unit Cost]]*inventory[[#This Row],['# Units]]</f>
        <v>47.5</v>
      </c>
      <c r="G2392" s="8">
        <f>_xlfn.RANK.EQ(inventory[[#This Row],[Total Cost]],inventory[Total Cost],0)</f>
        <v>1891</v>
      </c>
      <c r="H2392" s="8">
        <f>SUMIFS(inventory['# Units],inventory[Rank],"&lt;="&amp;inventory[[#This Row],['#]])</f>
        <v>61471</v>
      </c>
      <c r="I2392" s="9">
        <f>inventory[[#This Row],[c Units]]/MAX(inventory[c Units])</f>
        <v>0.74620651144723105</v>
      </c>
      <c r="J2392" s="10">
        <f>SUMIFS(inventory[Total Cost],inventory[Rank],"&lt;="&amp;inventory[[#This Row],['#]])</f>
        <v>2625446.8999999962</v>
      </c>
      <c r="K2392" s="9">
        <f>inventory[[#This Row],[c Cost]]/MAX(inventory[c Cost])</f>
        <v>0.99174303865786784</v>
      </c>
      <c r="L2392" s="11" t="str">
        <f>IF(inventory[[#This Row],[c Units %]]&lt;=$O$7,$N$7,IF(inventory[[#This Row],[c Units %]]&lt;=$O$8,$N$8,$N$9))</f>
        <v>C</v>
      </c>
    </row>
    <row r="2393" spans="2:12" x14ac:dyDescent="0.25">
      <c r="B2393" s="1">
        <v>2387</v>
      </c>
      <c r="C2393" t="s">
        <v>2387</v>
      </c>
      <c r="D2393" s="2">
        <v>2.1</v>
      </c>
      <c r="E2393" s="15">
        <v>2</v>
      </c>
      <c r="F2393" s="14">
        <f>inventory[[#This Row],[Unit Cost]]*inventory[[#This Row],['# Units]]</f>
        <v>4.2</v>
      </c>
      <c r="G2393" s="8">
        <f>_xlfn.RANK.EQ(inventory[[#This Row],[Total Cost]],inventory[Total Cost],0)</f>
        <v>3859</v>
      </c>
      <c r="H2393" s="8">
        <f>SUMIFS(inventory['# Units],inventory[Rank],"&lt;="&amp;inventory[[#This Row],['#]])</f>
        <v>61471</v>
      </c>
      <c r="I2393" s="9">
        <f>inventory[[#This Row],[c Units]]/MAX(inventory[c Units])</f>
        <v>0.74620651144723105</v>
      </c>
      <c r="J2393" s="10">
        <f>SUMIFS(inventory[Total Cost],inventory[Rank],"&lt;="&amp;inventory[[#This Row],['#]])</f>
        <v>2625446.8999999962</v>
      </c>
      <c r="K2393" s="9">
        <f>inventory[[#This Row],[c Cost]]/MAX(inventory[c Cost])</f>
        <v>0.99174303865786784</v>
      </c>
      <c r="L2393" s="11" t="str">
        <f>IF(inventory[[#This Row],[c Units %]]&lt;=$O$7,$N$7,IF(inventory[[#This Row],[c Units %]]&lt;=$O$8,$N$8,$N$9))</f>
        <v>C</v>
      </c>
    </row>
    <row r="2394" spans="2:12" x14ac:dyDescent="0.25">
      <c r="B2394" s="1">
        <v>2388</v>
      </c>
      <c r="C2394" t="s">
        <v>2388</v>
      </c>
      <c r="D2394" s="2">
        <v>1.3</v>
      </c>
      <c r="E2394" s="15">
        <v>2</v>
      </c>
      <c r="F2394" s="14">
        <f>inventory[[#This Row],[Unit Cost]]*inventory[[#This Row],['# Units]]</f>
        <v>2.6</v>
      </c>
      <c r="G2394" s="8">
        <f>_xlfn.RANK.EQ(inventory[[#This Row],[Total Cost]],inventory[Total Cost],0)</f>
        <v>4181</v>
      </c>
      <c r="H2394" s="8">
        <f>SUMIFS(inventory['# Units],inventory[Rank],"&lt;="&amp;inventory[[#This Row],['#]])</f>
        <v>61510</v>
      </c>
      <c r="I2394" s="9">
        <f>inventory[[#This Row],[c Units]]/MAX(inventory[c Units])</f>
        <v>0.74667993881861661</v>
      </c>
      <c r="J2394" s="10">
        <f>SUMIFS(inventory[Total Cost],inventory[Rank],"&lt;="&amp;inventory[[#This Row],['#]])</f>
        <v>2625474.199999996</v>
      </c>
      <c r="K2394" s="9">
        <f>inventory[[#This Row],[c Cost]]/MAX(inventory[c Cost])</f>
        <v>0.9917533510298131</v>
      </c>
      <c r="L2394" s="11" t="str">
        <f>IF(inventory[[#This Row],[c Units %]]&lt;=$O$7,$N$7,IF(inventory[[#This Row],[c Units %]]&lt;=$O$8,$N$8,$N$9))</f>
        <v>C</v>
      </c>
    </row>
    <row r="2395" spans="2:12" x14ac:dyDescent="0.25">
      <c r="B2395" s="1">
        <v>2389</v>
      </c>
      <c r="C2395" t="s">
        <v>2389</v>
      </c>
      <c r="D2395" s="2">
        <v>2</v>
      </c>
      <c r="E2395" s="15">
        <v>10</v>
      </c>
      <c r="F2395" s="14">
        <f>inventory[[#This Row],[Unit Cost]]*inventory[[#This Row],['# Units]]</f>
        <v>20</v>
      </c>
      <c r="G2395" s="8">
        <f>_xlfn.RANK.EQ(inventory[[#This Row],[Total Cost]],inventory[Total Cost],0)</f>
        <v>2687</v>
      </c>
      <c r="H2395" s="8">
        <f>SUMIFS(inventory['# Units],inventory[Rank],"&lt;="&amp;inventory[[#This Row],['#]])</f>
        <v>61578</v>
      </c>
      <c r="I2395" s="9">
        <f>inventory[[#This Row],[c Units]]/MAX(inventory[c Units])</f>
        <v>0.7475054019276991</v>
      </c>
      <c r="J2395" s="10">
        <f>SUMIFS(inventory[Total Cost],inventory[Rank],"&lt;="&amp;inventory[[#This Row],['#]])</f>
        <v>2625555.7999999966</v>
      </c>
      <c r="K2395" s="9">
        <f>inventory[[#This Row],[c Cost]]/MAX(inventory[c Cost])</f>
        <v>0.9917841748228805</v>
      </c>
      <c r="L2395" s="11" t="str">
        <f>IF(inventory[[#This Row],[c Units %]]&lt;=$O$7,$N$7,IF(inventory[[#This Row],[c Units %]]&lt;=$O$8,$N$8,$N$9))</f>
        <v>C</v>
      </c>
    </row>
    <row r="2396" spans="2:12" x14ac:dyDescent="0.25">
      <c r="B2396" s="1">
        <v>2390</v>
      </c>
      <c r="C2396" t="s">
        <v>2390</v>
      </c>
      <c r="D2396" s="2">
        <v>2</v>
      </c>
      <c r="E2396" s="15">
        <v>5</v>
      </c>
      <c r="F2396" s="14">
        <f>inventory[[#This Row],[Unit Cost]]*inventory[[#This Row],['# Units]]</f>
        <v>10</v>
      </c>
      <c r="G2396" s="8">
        <f>_xlfn.RANK.EQ(inventory[[#This Row],[Total Cost]],inventory[Total Cost],0)</f>
        <v>3300</v>
      </c>
      <c r="H2396" s="8">
        <f>SUMIFS(inventory['# Units],inventory[Rank],"&lt;="&amp;inventory[[#This Row],['#]])</f>
        <v>61578</v>
      </c>
      <c r="I2396" s="9">
        <f>inventory[[#This Row],[c Units]]/MAX(inventory[c Units])</f>
        <v>0.7475054019276991</v>
      </c>
      <c r="J2396" s="10">
        <f>SUMIFS(inventory[Total Cost],inventory[Rank],"&lt;="&amp;inventory[[#This Row],['#]])</f>
        <v>2625555.7999999966</v>
      </c>
      <c r="K2396" s="9">
        <f>inventory[[#This Row],[c Cost]]/MAX(inventory[c Cost])</f>
        <v>0.9917841748228805</v>
      </c>
      <c r="L2396" s="11" t="str">
        <f>IF(inventory[[#This Row],[c Units %]]&lt;=$O$7,$N$7,IF(inventory[[#This Row],[c Units %]]&lt;=$O$8,$N$8,$N$9))</f>
        <v>C</v>
      </c>
    </row>
    <row r="2397" spans="2:12" x14ac:dyDescent="0.25">
      <c r="B2397" s="1">
        <v>2391</v>
      </c>
      <c r="C2397" t="s">
        <v>2391</v>
      </c>
      <c r="D2397" s="2">
        <v>2.1</v>
      </c>
      <c r="E2397" s="15">
        <v>16</v>
      </c>
      <c r="F2397" s="14">
        <f>inventory[[#This Row],[Unit Cost]]*inventory[[#This Row],['# Units]]</f>
        <v>33.6</v>
      </c>
      <c r="G2397" s="8">
        <f>_xlfn.RANK.EQ(inventory[[#This Row],[Total Cost]],inventory[Total Cost],0)</f>
        <v>2189</v>
      </c>
      <c r="H2397" s="8">
        <f>SUMIFS(inventory['# Units],inventory[Rank],"&lt;="&amp;inventory[[#This Row],['#]])</f>
        <v>61578</v>
      </c>
      <c r="I2397" s="9">
        <f>inventory[[#This Row],[c Units]]/MAX(inventory[c Units])</f>
        <v>0.7475054019276991</v>
      </c>
      <c r="J2397" s="10">
        <f>SUMIFS(inventory[Total Cost],inventory[Rank],"&lt;="&amp;inventory[[#This Row],['#]])</f>
        <v>2625555.7999999966</v>
      </c>
      <c r="K2397" s="9">
        <f>inventory[[#This Row],[c Cost]]/MAX(inventory[c Cost])</f>
        <v>0.9917841748228805</v>
      </c>
      <c r="L2397" s="11" t="str">
        <f>IF(inventory[[#This Row],[c Units %]]&lt;=$O$7,$N$7,IF(inventory[[#This Row],[c Units %]]&lt;=$O$8,$N$8,$N$9))</f>
        <v>C</v>
      </c>
    </row>
    <row r="2398" spans="2:12" x14ac:dyDescent="0.25">
      <c r="B2398" s="1">
        <v>2392</v>
      </c>
      <c r="C2398" t="s">
        <v>2392</v>
      </c>
      <c r="D2398" s="2">
        <v>2</v>
      </c>
      <c r="E2398" s="15">
        <v>26</v>
      </c>
      <c r="F2398" s="14">
        <f>inventory[[#This Row],[Unit Cost]]*inventory[[#This Row],['# Units]]</f>
        <v>52</v>
      </c>
      <c r="G2398" s="8">
        <f>_xlfn.RANK.EQ(inventory[[#This Row],[Total Cost]],inventory[Total Cost],0)</f>
        <v>1811</v>
      </c>
      <c r="H2398" s="8">
        <f>SUMIFS(inventory['# Units],inventory[Rank],"&lt;="&amp;inventory[[#This Row],['#]])</f>
        <v>61614</v>
      </c>
      <c r="I2398" s="9">
        <f>inventory[[#This Row],[c Units]]/MAX(inventory[c Units])</f>
        <v>0.74794241180897814</v>
      </c>
      <c r="J2398" s="10">
        <f>SUMIFS(inventory[Total Cost],inventory[Rank],"&lt;="&amp;inventory[[#This Row],['#]])</f>
        <v>2625637.3999999971</v>
      </c>
      <c r="K2398" s="9">
        <f>inventory[[#This Row],[c Cost]]/MAX(inventory[c Cost])</f>
        <v>0.99181499861594791</v>
      </c>
      <c r="L2398" s="11" t="str">
        <f>IF(inventory[[#This Row],[c Units %]]&lt;=$O$7,$N$7,IF(inventory[[#This Row],[c Units %]]&lt;=$O$8,$N$8,$N$9))</f>
        <v>C</v>
      </c>
    </row>
    <row r="2399" spans="2:12" x14ac:dyDescent="0.25">
      <c r="B2399" s="1">
        <v>2393</v>
      </c>
      <c r="C2399" t="s">
        <v>2393</v>
      </c>
      <c r="D2399" s="2">
        <v>2.1</v>
      </c>
      <c r="E2399" s="15">
        <v>14</v>
      </c>
      <c r="F2399" s="14">
        <f>inventory[[#This Row],[Unit Cost]]*inventory[[#This Row],['# Units]]</f>
        <v>29.400000000000002</v>
      </c>
      <c r="G2399" s="8">
        <f>_xlfn.RANK.EQ(inventory[[#This Row],[Total Cost]],inventory[Total Cost],0)</f>
        <v>2316</v>
      </c>
      <c r="H2399" s="8">
        <f>SUMIFS(inventory['# Units],inventory[Rank],"&lt;="&amp;inventory[[#This Row],['#]])</f>
        <v>61614</v>
      </c>
      <c r="I2399" s="9">
        <f>inventory[[#This Row],[c Units]]/MAX(inventory[c Units])</f>
        <v>0.74794241180897814</v>
      </c>
      <c r="J2399" s="10">
        <f>SUMIFS(inventory[Total Cost],inventory[Rank],"&lt;="&amp;inventory[[#This Row],['#]])</f>
        <v>2625637.3999999971</v>
      </c>
      <c r="K2399" s="9">
        <f>inventory[[#This Row],[c Cost]]/MAX(inventory[c Cost])</f>
        <v>0.99181499861594791</v>
      </c>
      <c r="L2399" s="11" t="str">
        <f>IF(inventory[[#This Row],[c Units %]]&lt;=$O$7,$N$7,IF(inventory[[#This Row],[c Units %]]&lt;=$O$8,$N$8,$N$9))</f>
        <v>C</v>
      </c>
    </row>
    <row r="2400" spans="2:12" x14ac:dyDescent="0.25">
      <c r="B2400" s="1">
        <v>2394</v>
      </c>
      <c r="C2400" t="s">
        <v>2394</v>
      </c>
      <c r="D2400" s="2">
        <v>1.5</v>
      </c>
      <c r="E2400" s="15">
        <v>16</v>
      </c>
      <c r="F2400" s="14">
        <f>inventory[[#This Row],[Unit Cost]]*inventory[[#This Row],['# Units]]</f>
        <v>24</v>
      </c>
      <c r="G2400" s="8">
        <f>_xlfn.RANK.EQ(inventory[[#This Row],[Total Cost]],inventory[Total Cost],0)</f>
        <v>2494</v>
      </c>
      <c r="H2400" s="8">
        <f>SUMIFS(inventory['# Units],inventory[Rank],"&lt;="&amp;inventory[[#This Row],['#]])</f>
        <v>61614</v>
      </c>
      <c r="I2400" s="9">
        <f>inventory[[#This Row],[c Units]]/MAX(inventory[c Units])</f>
        <v>0.74794241180897814</v>
      </c>
      <c r="J2400" s="10">
        <f>SUMIFS(inventory[Total Cost],inventory[Rank],"&lt;="&amp;inventory[[#This Row],['#]])</f>
        <v>2625637.3999999971</v>
      </c>
      <c r="K2400" s="9">
        <f>inventory[[#This Row],[c Cost]]/MAX(inventory[c Cost])</f>
        <v>0.99181499861594791</v>
      </c>
      <c r="L2400" s="11" t="str">
        <f>IF(inventory[[#This Row],[c Units %]]&lt;=$O$7,$N$7,IF(inventory[[#This Row],[c Units %]]&lt;=$O$8,$N$8,$N$9))</f>
        <v>C</v>
      </c>
    </row>
    <row r="2401" spans="2:12" x14ac:dyDescent="0.25">
      <c r="B2401" s="1">
        <v>2395</v>
      </c>
      <c r="C2401" t="s">
        <v>2395</v>
      </c>
      <c r="D2401" s="2">
        <v>2.1</v>
      </c>
      <c r="E2401" s="15">
        <v>12</v>
      </c>
      <c r="F2401" s="14">
        <f>inventory[[#This Row],[Unit Cost]]*inventory[[#This Row],['# Units]]</f>
        <v>25.200000000000003</v>
      </c>
      <c r="G2401" s="8">
        <f>_xlfn.RANK.EQ(inventory[[#This Row],[Total Cost]],inventory[Total Cost],0)</f>
        <v>2456</v>
      </c>
      <c r="H2401" s="8">
        <f>SUMIFS(inventory['# Units],inventory[Rank],"&lt;="&amp;inventory[[#This Row],['#]])</f>
        <v>61752</v>
      </c>
      <c r="I2401" s="9">
        <f>inventory[[#This Row],[c Units]]/MAX(inventory[c Units])</f>
        <v>0.74961761635388091</v>
      </c>
      <c r="J2401" s="10">
        <f>SUMIFS(inventory[Total Cost],inventory[Rank],"&lt;="&amp;inventory[[#This Row],['#]])</f>
        <v>2625853.3999999971</v>
      </c>
      <c r="K2401" s="9">
        <f>inventory[[#This Row],[c Cost]]/MAX(inventory[c Cost])</f>
        <v>0.99189659100936101</v>
      </c>
      <c r="L2401" s="11" t="str">
        <f>IF(inventory[[#This Row],[c Units %]]&lt;=$O$7,$N$7,IF(inventory[[#This Row],[c Units %]]&lt;=$O$8,$N$8,$N$9))</f>
        <v>C</v>
      </c>
    </row>
    <row r="2402" spans="2:12" x14ac:dyDescent="0.25">
      <c r="B2402" s="1">
        <v>2396</v>
      </c>
      <c r="C2402" t="s">
        <v>2396</v>
      </c>
      <c r="D2402" s="2">
        <v>0.7</v>
      </c>
      <c r="E2402" s="15">
        <v>27</v>
      </c>
      <c r="F2402" s="14">
        <f>inventory[[#This Row],[Unit Cost]]*inventory[[#This Row],['# Units]]</f>
        <v>18.899999999999999</v>
      </c>
      <c r="G2402" s="8">
        <f>_xlfn.RANK.EQ(inventory[[#This Row],[Total Cost]],inventory[Total Cost],0)</f>
        <v>2766</v>
      </c>
      <c r="H2402" s="8">
        <f>SUMIFS(inventory['# Units],inventory[Rank],"&lt;="&amp;inventory[[#This Row],['#]])</f>
        <v>61752</v>
      </c>
      <c r="I2402" s="9">
        <f>inventory[[#This Row],[c Units]]/MAX(inventory[c Units])</f>
        <v>0.74961761635388091</v>
      </c>
      <c r="J2402" s="10">
        <f>SUMIFS(inventory[Total Cost],inventory[Rank],"&lt;="&amp;inventory[[#This Row],['#]])</f>
        <v>2625853.3999999971</v>
      </c>
      <c r="K2402" s="9">
        <f>inventory[[#This Row],[c Cost]]/MAX(inventory[c Cost])</f>
        <v>0.99189659100936101</v>
      </c>
      <c r="L2402" s="11" t="str">
        <f>IF(inventory[[#This Row],[c Units %]]&lt;=$O$7,$N$7,IF(inventory[[#This Row],[c Units %]]&lt;=$O$8,$N$8,$N$9))</f>
        <v>C</v>
      </c>
    </row>
    <row r="2403" spans="2:12" x14ac:dyDescent="0.25">
      <c r="B2403" s="1">
        <v>2397</v>
      </c>
      <c r="C2403" t="s">
        <v>2397</v>
      </c>
      <c r="D2403" s="2">
        <v>0.8</v>
      </c>
      <c r="E2403" s="15">
        <v>7</v>
      </c>
      <c r="F2403" s="14">
        <f>inventory[[#This Row],[Unit Cost]]*inventory[[#This Row],['# Units]]</f>
        <v>5.6000000000000005</v>
      </c>
      <c r="G2403" s="8">
        <f>_xlfn.RANK.EQ(inventory[[#This Row],[Total Cost]],inventory[Total Cost],0)</f>
        <v>3687</v>
      </c>
      <c r="H2403" s="8">
        <f>SUMIFS(inventory['# Units],inventory[Rank],"&lt;="&amp;inventory[[#This Row],['#]])</f>
        <v>61752</v>
      </c>
      <c r="I2403" s="9">
        <f>inventory[[#This Row],[c Units]]/MAX(inventory[c Units])</f>
        <v>0.74961761635388091</v>
      </c>
      <c r="J2403" s="10">
        <f>SUMIFS(inventory[Total Cost],inventory[Rank],"&lt;="&amp;inventory[[#This Row],['#]])</f>
        <v>2625853.3999999971</v>
      </c>
      <c r="K2403" s="9">
        <f>inventory[[#This Row],[c Cost]]/MAX(inventory[c Cost])</f>
        <v>0.99189659100936101</v>
      </c>
      <c r="L2403" s="11" t="str">
        <f>IF(inventory[[#This Row],[c Units %]]&lt;=$O$7,$N$7,IF(inventory[[#This Row],[c Units %]]&lt;=$O$8,$N$8,$N$9))</f>
        <v>C</v>
      </c>
    </row>
    <row r="2404" spans="2:12" x14ac:dyDescent="0.25">
      <c r="B2404" s="1">
        <v>2398</v>
      </c>
      <c r="C2404" t="s">
        <v>2398</v>
      </c>
      <c r="D2404" s="2">
        <v>2.1</v>
      </c>
      <c r="E2404" s="15">
        <v>16</v>
      </c>
      <c r="F2404" s="14">
        <f>inventory[[#This Row],[Unit Cost]]*inventory[[#This Row],['# Units]]</f>
        <v>33.6</v>
      </c>
      <c r="G2404" s="8">
        <f>_xlfn.RANK.EQ(inventory[[#This Row],[Total Cost]],inventory[Total Cost],0)</f>
        <v>2189</v>
      </c>
      <c r="H2404" s="8">
        <f>SUMIFS(inventory['# Units],inventory[Rank],"&lt;="&amp;inventory[[#This Row],['#]])</f>
        <v>61752</v>
      </c>
      <c r="I2404" s="9">
        <f>inventory[[#This Row],[c Units]]/MAX(inventory[c Units])</f>
        <v>0.74961761635388091</v>
      </c>
      <c r="J2404" s="10">
        <f>SUMIFS(inventory[Total Cost],inventory[Rank],"&lt;="&amp;inventory[[#This Row],['#]])</f>
        <v>2625853.3999999971</v>
      </c>
      <c r="K2404" s="9">
        <f>inventory[[#This Row],[c Cost]]/MAX(inventory[c Cost])</f>
        <v>0.99189659100936101</v>
      </c>
      <c r="L2404" s="11" t="str">
        <f>IF(inventory[[#This Row],[c Units %]]&lt;=$O$7,$N$7,IF(inventory[[#This Row],[c Units %]]&lt;=$O$8,$N$8,$N$9))</f>
        <v>C</v>
      </c>
    </row>
    <row r="2405" spans="2:12" x14ac:dyDescent="0.25">
      <c r="B2405" s="1">
        <v>2399</v>
      </c>
      <c r="C2405" t="s">
        <v>2399</v>
      </c>
      <c r="D2405" s="2">
        <v>1.9</v>
      </c>
      <c r="E2405" s="15">
        <v>6</v>
      </c>
      <c r="F2405" s="14">
        <f>inventory[[#This Row],[Unit Cost]]*inventory[[#This Row],['# Units]]</f>
        <v>11.399999999999999</v>
      </c>
      <c r="G2405" s="8">
        <f>_xlfn.RANK.EQ(inventory[[#This Row],[Total Cost]],inventory[Total Cost],0)</f>
        <v>3210</v>
      </c>
      <c r="H2405" s="8">
        <f>SUMIFS(inventory['# Units],inventory[Rank],"&lt;="&amp;inventory[[#This Row],['#]])</f>
        <v>61752</v>
      </c>
      <c r="I2405" s="9">
        <f>inventory[[#This Row],[c Units]]/MAX(inventory[c Units])</f>
        <v>0.74961761635388091</v>
      </c>
      <c r="J2405" s="10">
        <f>SUMIFS(inventory[Total Cost],inventory[Rank],"&lt;="&amp;inventory[[#This Row],['#]])</f>
        <v>2625853.3999999971</v>
      </c>
      <c r="K2405" s="9">
        <f>inventory[[#This Row],[c Cost]]/MAX(inventory[c Cost])</f>
        <v>0.99189659100936101</v>
      </c>
      <c r="L2405" s="11" t="str">
        <f>IF(inventory[[#This Row],[c Units %]]&lt;=$O$7,$N$7,IF(inventory[[#This Row],[c Units %]]&lt;=$O$8,$N$8,$N$9))</f>
        <v>C</v>
      </c>
    </row>
    <row r="2406" spans="2:12" x14ac:dyDescent="0.25">
      <c r="B2406" s="1">
        <v>2400</v>
      </c>
      <c r="C2406" t="s">
        <v>2400</v>
      </c>
      <c r="D2406" s="2">
        <v>1.9</v>
      </c>
      <c r="E2406" s="15">
        <v>12</v>
      </c>
      <c r="F2406" s="14">
        <f>inventory[[#This Row],[Unit Cost]]*inventory[[#This Row],['# Units]]</f>
        <v>22.799999999999997</v>
      </c>
      <c r="G2406" s="8">
        <f>_xlfn.RANK.EQ(inventory[[#This Row],[Total Cost]],inventory[Total Cost],0)</f>
        <v>2559</v>
      </c>
      <c r="H2406" s="8">
        <f>SUMIFS(inventory['# Units],inventory[Rank],"&lt;="&amp;inventory[[#This Row],['#]])</f>
        <v>61752</v>
      </c>
      <c r="I2406" s="9">
        <f>inventory[[#This Row],[c Units]]/MAX(inventory[c Units])</f>
        <v>0.74961761635388091</v>
      </c>
      <c r="J2406" s="10">
        <f>SUMIFS(inventory[Total Cost],inventory[Rank],"&lt;="&amp;inventory[[#This Row],['#]])</f>
        <v>2625853.3999999971</v>
      </c>
      <c r="K2406" s="9">
        <f>inventory[[#This Row],[c Cost]]/MAX(inventory[c Cost])</f>
        <v>0.99189659100936101</v>
      </c>
      <c r="L2406" s="11" t="str">
        <f>IF(inventory[[#This Row],[c Units %]]&lt;=$O$7,$N$7,IF(inventory[[#This Row],[c Units %]]&lt;=$O$8,$N$8,$N$9))</f>
        <v>C</v>
      </c>
    </row>
    <row r="2407" spans="2:12" x14ac:dyDescent="0.25">
      <c r="B2407" s="1">
        <v>2401</v>
      </c>
      <c r="C2407" t="s">
        <v>2401</v>
      </c>
      <c r="D2407" s="2">
        <v>2</v>
      </c>
      <c r="E2407" s="15">
        <v>27</v>
      </c>
      <c r="F2407" s="14">
        <f>inventory[[#This Row],[Unit Cost]]*inventory[[#This Row],['# Units]]</f>
        <v>54</v>
      </c>
      <c r="G2407" s="8">
        <f>_xlfn.RANK.EQ(inventory[[#This Row],[Total Cost]],inventory[Total Cost],0)</f>
        <v>1780</v>
      </c>
      <c r="H2407" s="8">
        <f>SUMIFS(inventory['# Units],inventory[Rank],"&lt;="&amp;inventory[[#This Row],['#]])</f>
        <v>61752</v>
      </c>
      <c r="I2407" s="9">
        <f>inventory[[#This Row],[c Units]]/MAX(inventory[c Units])</f>
        <v>0.74961761635388091</v>
      </c>
      <c r="J2407" s="10">
        <f>SUMIFS(inventory[Total Cost],inventory[Rank],"&lt;="&amp;inventory[[#This Row],['#]])</f>
        <v>2625853.3999999971</v>
      </c>
      <c r="K2407" s="9">
        <f>inventory[[#This Row],[c Cost]]/MAX(inventory[c Cost])</f>
        <v>0.99189659100936101</v>
      </c>
      <c r="L2407" s="11" t="str">
        <f>IF(inventory[[#This Row],[c Units %]]&lt;=$O$7,$N$7,IF(inventory[[#This Row],[c Units %]]&lt;=$O$8,$N$8,$N$9))</f>
        <v>C</v>
      </c>
    </row>
    <row r="2408" spans="2:12" x14ac:dyDescent="0.25">
      <c r="B2408" s="1">
        <v>2402</v>
      </c>
      <c r="C2408" t="s">
        <v>2402</v>
      </c>
      <c r="D2408" s="2">
        <v>1.8</v>
      </c>
      <c r="E2408" s="15">
        <v>11</v>
      </c>
      <c r="F2408" s="14">
        <f>inventory[[#This Row],[Unit Cost]]*inventory[[#This Row],['# Units]]</f>
        <v>19.8</v>
      </c>
      <c r="G2408" s="8">
        <f>_xlfn.RANK.EQ(inventory[[#This Row],[Total Cost]],inventory[Total Cost],0)</f>
        <v>2703</v>
      </c>
      <c r="H2408" s="8">
        <f>SUMIFS(inventory['# Units],inventory[Rank],"&lt;="&amp;inventory[[#This Row],['#]])</f>
        <v>61752</v>
      </c>
      <c r="I2408" s="9">
        <f>inventory[[#This Row],[c Units]]/MAX(inventory[c Units])</f>
        <v>0.74961761635388091</v>
      </c>
      <c r="J2408" s="10">
        <f>SUMIFS(inventory[Total Cost],inventory[Rank],"&lt;="&amp;inventory[[#This Row],['#]])</f>
        <v>2625853.3999999971</v>
      </c>
      <c r="K2408" s="9">
        <f>inventory[[#This Row],[c Cost]]/MAX(inventory[c Cost])</f>
        <v>0.99189659100936101</v>
      </c>
      <c r="L2408" s="11" t="str">
        <f>IF(inventory[[#This Row],[c Units %]]&lt;=$O$7,$N$7,IF(inventory[[#This Row],[c Units %]]&lt;=$O$8,$N$8,$N$9))</f>
        <v>C</v>
      </c>
    </row>
    <row r="2409" spans="2:12" x14ac:dyDescent="0.25">
      <c r="B2409" s="1">
        <v>2403</v>
      </c>
      <c r="C2409" t="s">
        <v>2403</v>
      </c>
      <c r="D2409" s="2">
        <v>1.4</v>
      </c>
      <c r="E2409" s="15">
        <v>31</v>
      </c>
      <c r="F2409" s="14">
        <f>inventory[[#This Row],[Unit Cost]]*inventory[[#This Row],['# Units]]</f>
        <v>43.4</v>
      </c>
      <c r="G2409" s="8">
        <f>_xlfn.RANK.EQ(inventory[[#This Row],[Total Cost]],inventory[Total Cost],0)</f>
        <v>1969</v>
      </c>
      <c r="H2409" s="8">
        <f>SUMIFS(inventory['# Units],inventory[Rank],"&lt;="&amp;inventory[[#This Row],['#]])</f>
        <v>61756</v>
      </c>
      <c r="I2409" s="9">
        <f>inventory[[#This Row],[c Units]]/MAX(inventory[c Units])</f>
        <v>0.74966617300735638</v>
      </c>
      <c r="J2409" s="10">
        <f>SUMIFS(inventory[Total Cost],inventory[Rank],"&lt;="&amp;inventory[[#This Row],['#]])</f>
        <v>2625880.1999999969</v>
      </c>
      <c r="K2409" s="9">
        <f>inventory[[#This Row],[c Cost]]/MAX(inventory[c Cost])</f>
        <v>0.9919067145100251</v>
      </c>
      <c r="L2409" s="11" t="str">
        <f>IF(inventory[[#This Row],[c Units %]]&lt;=$O$7,$N$7,IF(inventory[[#This Row],[c Units %]]&lt;=$O$8,$N$8,$N$9))</f>
        <v>C</v>
      </c>
    </row>
    <row r="2410" spans="2:12" x14ac:dyDescent="0.25">
      <c r="B2410" s="1">
        <v>2404</v>
      </c>
      <c r="C2410" t="s">
        <v>2404</v>
      </c>
      <c r="D2410" s="2">
        <v>1.9</v>
      </c>
      <c r="E2410" s="15">
        <v>34</v>
      </c>
      <c r="F2410" s="14">
        <f>inventory[[#This Row],[Unit Cost]]*inventory[[#This Row],['# Units]]</f>
        <v>64.599999999999994</v>
      </c>
      <c r="G2410" s="8">
        <f>_xlfn.RANK.EQ(inventory[[#This Row],[Total Cost]],inventory[Total Cost],0)</f>
        <v>1630</v>
      </c>
      <c r="H2410" s="8">
        <f>SUMIFS(inventory['# Units],inventory[Rank],"&lt;="&amp;inventory[[#This Row],['#]])</f>
        <v>61841</v>
      </c>
      <c r="I2410" s="9">
        <f>inventory[[#This Row],[c Units]]/MAX(inventory[c Units])</f>
        <v>0.7506980018937095</v>
      </c>
      <c r="J2410" s="10">
        <f>SUMIFS(inventory[Total Cost],inventory[Rank],"&lt;="&amp;inventory[[#This Row],['#]])</f>
        <v>2625986.5999999973</v>
      </c>
      <c r="K2410" s="9">
        <f>inventory[[#This Row],[c Cost]]/MAX(inventory[c Cost])</f>
        <v>0.99194690631863247</v>
      </c>
      <c r="L2410" s="11" t="str">
        <f>IF(inventory[[#This Row],[c Units %]]&lt;=$O$7,$N$7,IF(inventory[[#This Row],[c Units %]]&lt;=$O$8,$N$8,$N$9))</f>
        <v>C</v>
      </c>
    </row>
    <row r="2411" spans="2:12" x14ac:dyDescent="0.25">
      <c r="B2411" s="1">
        <v>2405</v>
      </c>
      <c r="C2411" t="s">
        <v>2405</v>
      </c>
      <c r="D2411" s="2">
        <v>2.1</v>
      </c>
      <c r="E2411" s="15">
        <v>9</v>
      </c>
      <c r="F2411" s="14">
        <f>inventory[[#This Row],[Unit Cost]]*inventory[[#This Row],['# Units]]</f>
        <v>18.900000000000002</v>
      </c>
      <c r="G2411" s="8">
        <f>_xlfn.RANK.EQ(inventory[[#This Row],[Total Cost]],inventory[Total Cost],0)</f>
        <v>2759</v>
      </c>
      <c r="H2411" s="8">
        <f>SUMIFS(inventory['# Units],inventory[Rank],"&lt;="&amp;inventory[[#This Row],['#]])</f>
        <v>61841</v>
      </c>
      <c r="I2411" s="9">
        <f>inventory[[#This Row],[c Units]]/MAX(inventory[c Units])</f>
        <v>0.7506980018937095</v>
      </c>
      <c r="J2411" s="10">
        <f>SUMIFS(inventory[Total Cost],inventory[Rank],"&lt;="&amp;inventory[[#This Row],['#]])</f>
        <v>2625986.5999999973</v>
      </c>
      <c r="K2411" s="9">
        <f>inventory[[#This Row],[c Cost]]/MAX(inventory[c Cost])</f>
        <v>0.99194690631863247</v>
      </c>
      <c r="L2411" s="11" t="str">
        <f>IF(inventory[[#This Row],[c Units %]]&lt;=$O$7,$N$7,IF(inventory[[#This Row],[c Units %]]&lt;=$O$8,$N$8,$N$9))</f>
        <v>C</v>
      </c>
    </row>
    <row r="2412" spans="2:12" x14ac:dyDescent="0.25">
      <c r="B2412" s="1">
        <v>2406</v>
      </c>
      <c r="C2412" t="s">
        <v>2406</v>
      </c>
      <c r="D2412" s="2">
        <v>1.8</v>
      </c>
      <c r="E2412" s="15">
        <v>20</v>
      </c>
      <c r="F2412" s="14">
        <f>inventory[[#This Row],[Unit Cost]]*inventory[[#This Row],['# Units]]</f>
        <v>36</v>
      </c>
      <c r="G2412" s="8">
        <f>_xlfn.RANK.EQ(inventory[[#This Row],[Total Cost]],inventory[Total Cost],0)</f>
        <v>2134</v>
      </c>
      <c r="H2412" s="8">
        <f>SUMIFS(inventory['# Units],inventory[Rank],"&lt;="&amp;inventory[[#This Row],['#]])</f>
        <v>61841</v>
      </c>
      <c r="I2412" s="9">
        <f>inventory[[#This Row],[c Units]]/MAX(inventory[c Units])</f>
        <v>0.7506980018937095</v>
      </c>
      <c r="J2412" s="10">
        <f>SUMIFS(inventory[Total Cost],inventory[Rank],"&lt;="&amp;inventory[[#This Row],['#]])</f>
        <v>2625986.5999999973</v>
      </c>
      <c r="K2412" s="9">
        <f>inventory[[#This Row],[c Cost]]/MAX(inventory[c Cost])</f>
        <v>0.99194690631863247</v>
      </c>
      <c r="L2412" s="11" t="str">
        <f>IF(inventory[[#This Row],[c Units %]]&lt;=$O$7,$N$7,IF(inventory[[#This Row],[c Units %]]&lt;=$O$8,$N$8,$N$9))</f>
        <v>C</v>
      </c>
    </row>
    <row r="2413" spans="2:12" x14ac:dyDescent="0.25">
      <c r="B2413" s="1">
        <v>2407</v>
      </c>
      <c r="C2413" t="s">
        <v>2407</v>
      </c>
      <c r="D2413" s="2">
        <v>1.8</v>
      </c>
      <c r="E2413" s="15">
        <v>12</v>
      </c>
      <c r="F2413" s="14">
        <f>inventory[[#This Row],[Unit Cost]]*inventory[[#This Row],['# Units]]</f>
        <v>21.6</v>
      </c>
      <c r="G2413" s="8">
        <f>_xlfn.RANK.EQ(inventory[[#This Row],[Total Cost]],inventory[Total Cost],0)</f>
        <v>2612</v>
      </c>
      <c r="H2413" s="8">
        <f>SUMIFS(inventory['# Units],inventory[Rank],"&lt;="&amp;inventory[[#This Row],['#]])</f>
        <v>61841</v>
      </c>
      <c r="I2413" s="9">
        <f>inventory[[#This Row],[c Units]]/MAX(inventory[c Units])</f>
        <v>0.7506980018937095</v>
      </c>
      <c r="J2413" s="10">
        <f>SUMIFS(inventory[Total Cost],inventory[Rank],"&lt;="&amp;inventory[[#This Row],['#]])</f>
        <v>2625986.5999999973</v>
      </c>
      <c r="K2413" s="9">
        <f>inventory[[#This Row],[c Cost]]/MAX(inventory[c Cost])</f>
        <v>0.99194690631863247</v>
      </c>
      <c r="L2413" s="11" t="str">
        <f>IF(inventory[[#This Row],[c Units %]]&lt;=$O$7,$N$7,IF(inventory[[#This Row],[c Units %]]&lt;=$O$8,$N$8,$N$9))</f>
        <v>C</v>
      </c>
    </row>
    <row r="2414" spans="2:12" x14ac:dyDescent="0.25">
      <c r="B2414" s="1">
        <v>2408</v>
      </c>
      <c r="C2414" t="s">
        <v>2408</v>
      </c>
      <c r="D2414" s="2">
        <v>0.9</v>
      </c>
      <c r="E2414" s="15">
        <v>29</v>
      </c>
      <c r="F2414" s="14">
        <f>inventory[[#This Row],[Unit Cost]]*inventory[[#This Row],['# Units]]</f>
        <v>26.1</v>
      </c>
      <c r="G2414" s="8">
        <f>_xlfn.RANK.EQ(inventory[[#This Row],[Total Cost]],inventory[Total Cost],0)</f>
        <v>2420</v>
      </c>
      <c r="H2414" s="8">
        <f>SUMIFS(inventory['# Units],inventory[Rank],"&lt;="&amp;inventory[[#This Row],['#]])</f>
        <v>61988</v>
      </c>
      <c r="I2414" s="9">
        <f>inventory[[#This Row],[c Units]]/MAX(inventory[c Units])</f>
        <v>0.75248245890893195</v>
      </c>
      <c r="J2414" s="10">
        <f>SUMIFS(inventory[Total Cost],inventory[Rank],"&lt;="&amp;inventory[[#This Row],['#]])</f>
        <v>2626171.3999999966</v>
      </c>
      <c r="K2414" s="9">
        <f>inventory[[#This Row],[c Cost]]/MAX(inventory[c Cost])</f>
        <v>0.99201671314410789</v>
      </c>
      <c r="L2414" s="11" t="str">
        <f>IF(inventory[[#This Row],[c Units %]]&lt;=$O$7,$N$7,IF(inventory[[#This Row],[c Units %]]&lt;=$O$8,$N$8,$N$9))</f>
        <v>C</v>
      </c>
    </row>
    <row r="2415" spans="2:12" x14ac:dyDescent="0.25">
      <c r="B2415" s="1">
        <v>2409</v>
      </c>
      <c r="C2415" t="s">
        <v>2409</v>
      </c>
      <c r="D2415" s="2">
        <v>1.4</v>
      </c>
      <c r="E2415" s="15">
        <v>20</v>
      </c>
      <c r="F2415" s="14">
        <f>inventory[[#This Row],[Unit Cost]]*inventory[[#This Row],['# Units]]</f>
        <v>28</v>
      </c>
      <c r="G2415" s="8">
        <f>_xlfn.RANK.EQ(inventory[[#This Row],[Total Cost]],inventory[Total Cost],0)</f>
        <v>2357</v>
      </c>
      <c r="H2415" s="8">
        <f>SUMIFS(inventory['# Units],inventory[Rank],"&lt;="&amp;inventory[[#This Row],['#]])</f>
        <v>61988</v>
      </c>
      <c r="I2415" s="9">
        <f>inventory[[#This Row],[c Units]]/MAX(inventory[c Units])</f>
        <v>0.75248245890893195</v>
      </c>
      <c r="J2415" s="10">
        <f>SUMIFS(inventory[Total Cost],inventory[Rank],"&lt;="&amp;inventory[[#This Row],['#]])</f>
        <v>2626171.3999999966</v>
      </c>
      <c r="K2415" s="9">
        <f>inventory[[#This Row],[c Cost]]/MAX(inventory[c Cost])</f>
        <v>0.99201671314410789</v>
      </c>
      <c r="L2415" s="11" t="str">
        <f>IF(inventory[[#This Row],[c Units %]]&lt;=$O$7,$N$7,IF(inventory[[#This Row],[c Units %]]&lt;=$O$8,$N$8,$N$9))</f>
        <v>C</v>
      </c>
    </row>
    <row r="2416" spans="2:12" x14ac:dyDescent="0.25">
      <c r="B2416" s="1">
        <v>2410</v>
      </c>
      <c r="C2416" t="s">
        <v>2410</v>
      </c>
      <c r="D2416" s="2">
        <v>1.6</v>
      </c>
      <c r="E2416" s="15">
        <v>12</v>
      </c>
      <c r="F2416" s="14">
        <f>inventory[[#This Row],[Unit Cost]]*inventory[[#This Row],['# Units]]</f>
        <v>19.200000000000003</v>
      </c>
      <c r="G2416" s="8">
        <f>_xlfn.RANK.EQ(inventory[[#This Row],[Total Cost]],inventory[Total Cost],0)</f>
        <v>2738</v>
      </c>
      <c r="H2416" s="8">
        <f>SUMIFS(inventory['# Units],inventory[Rank],"&lt;="&amp;inventory[[#This Row],['#]])</f>
        <v>61988</v>
      </c>
      <c r="I2416" s="9">
        <f>inventory[[#This Row],[c Units]]/MAX(inventory[c Units])</f>
        <v>0.75248245890893195</v>
      </c>
      <c r="J2416" s="10">
        <f>SUMIFS(inventory[Total Cost],inventory[Rank],"&lt;="&amp;inventory[[#This Row],['#]])</f>
        <v>2626171.3999999966</v>
      </c>
      <c r="K2416" s="9">
        <f>inventory[[#This Row],[c Cost]]/MAX(inventory[c Cost])</f>
        <v>0.99201671314410789</v>
      </c>
      <c r="L2416" s="11" t="str">
        <f>IF(inventory[[#This Row],[c Units %]]&lt;=$O$7,$N$7,IF(inventory[[#This Row],[c Units %]]&lt;=$O$8,$N$8,$N$9))</f>
        <v>C</v>
      </c>
    </row>
    <row r="2417" spans="2:12" x14ac:dyDescent="0.25">
      <c r="B2417" s="1">
        <v>2411</v>
      </c>
      <c r="C2417" t="s">
        <v>2411</v>
      </c>
      <c r="D2417" s="2">
        <v>1.9</v>
      </c>
      <c r="E2417" s="15">
        <v>3</v>
      </c>
      <c r="F2417" s="14">
        <f>inventory[[#This Row],[Unit Cost]]*inventory[[#This Row],['# Units]]</f>
        <v>5.6999999999999993</v>
      </c>
      <c r="G2417" s="8">
        <f>_xlfn.RANK.EQ(inventory[[#This Row],[Total Cost]],inventory[Total Cost],0)</f>
        <v>3684</v>
      </c>
      <c r="H2417" s="8">
        <f>SUMIFS(inventory['# Units],inventory[Rank],"&lt;="&amp;inventory[[#This Row],['#]])</f>
        <v>61988</v>
      </c>
      <c r="I2417" s="9">
        <f>inventory[[#This Row],[c Units]]/MAX(inventory[c Units])</f>
        <v>0.75248245890893195</v>
      </c>
      <c r="J2417" s="10">
        <f>SUMIFS(inventory[Total Cost],inventory[Rank],"&lt;="&amp;inventory[[#This Row],['#]])</f>
        <v>2626171.3999999966</v>
      </c>
      <c r="K2417" s="9">
        <f>inventory[[#This Row],[c Cost]]/MAX(inventory[c Cost])</f>
        <v>0.99201671314410789</v>
      </c>
      <c r="L2417" s="11" t="str">
        <f>IF(inventory[[#This Row],[c Units %]]&lt;=$O$7,$N$7,IF(inventory[[#This Row],[c Units %]]&lt;=$O$8,$N$8,$N$9))</f>
        <v>C</v>
      </c>
    </row>
    <row r="2418" spans="2:12" x14ac:dyDescent="0.25">
      <c r="B2418" s="1">
        <v>2412</v>
      </c>
      <c r="C2418" t="s">
        <v>2412</v>
      </c>
      <c r="D2418" s="2">
        <v>2.1</v>
      </c>
      <c r="E2418" s="15">
        <v>3</v>
      </c>
      <c r="F2418" s="14">
        <f>inventory[[#This Row],[Unit Cost]]*inventory[[#This Row],['# Units]]</f>
        <v>6.3000000000000007</v>
      </c>
      <c r="G2418" s="8">
        <f>_xlfn.RANK.EQ(inventory[[#This Row],[Total Cost]],inventory[Total Cost],0)</f>
        <v>3636</v>
      </c>
      <c r="H2418" s="8">
        <f>SUMIFS(inventory['# Units],inventory[Rank],"&lt;="&amp;inventory[[#This Row],['#]])</f>
        <v>61988</v>
      </c>
      <c r="I2418" s="9">
        <f>inventory[[#This Row],[c Units]]/MAX(inventory[c Units])</f>
        <v>0.75248245890893195</v>
      </c>
      <c r="J2418" s="10">
        <f>SUMIFS(inventory[Total Cost],inventory[Rank],"&lt;="&amp;inventory[[#This Row],['#]])</f>
        <v>2626171.3999999966</v>
      </c>
      <c r="K2418" s="9">
        <f>inventory[[#This Row],[c Cost]]/MAX(inventory[c Cost])</f>
        <v>0.99201671314410789</v>
      </c>
      <c r="L2418" s="11" t="str">
        <f>IF(inventory[[#This Row],[c Units %]]&lt;=$O$7,$N$7,IF(inventory[[#This Row],[c Units %]]&lt;=$O$8,$N$8,$N$9))</f>
        <v>C</v>
      </c>
    </row>
    <row r="2419" spans="2:12" x14ac:dyDescent="0.25">
      <c r="B2419" s="1">
        <v>2413</v>
      </c>
      <c r="C2419" t="s">
        <v>2413</v>
      </c>
      <c r="D2419" s="2">
        <v>1.9</v>
      </c>
      <c r="E2419" s="15">
        <v>39</v>
      </c>
      <c r="F2419" s="14">
        <f>inventory[[#This Row],[Unit Cost]]*inventory[[#This Row],['# Units]]</f>
        <v>74.099999999999994</v>
      </c>
      <c r="G2419" s="8">
        <f>_xlfn.RANK.EQ(inventory[[#This Row],[Total Cost]],inventory[Total Cost],0)</f>
        <v>1538</v>
      </c>
      <c r="H2419" s="8">
        <f>SUMIFS(inventory['# Units],inventory[Rank],"&lt;="&amp;inventory[[#This Row],['#]])</f>
        <v>61988</v>
      </c>
      <c r="I2419" s="9">
        <f>inventory[[#This Row],[c Units]]/MAX(inventory[c Units])</f>
        <v>0.75248245890893195</v>
      </c>
      <c r="J2419" s="10">
        <f>SUMIFS(inventory[Total Cost],inventory[Rank],"&lt;="&amp;inventory[[#This Row],['#]])</f>
        <v>2626171.3999999966</v>
      </c>
      <c r="K2419" s="9">
        <f>inventory[[#This Row],[c Cost]]/MAX(inventory[c Cost])</f>
        <v>0.99201671314410789</v>
      </c>
      <c r="L2419" s="11" t="str">
        <f>IF(inventory[[#This Row],[c Units %]]&lt;=$O$7,$N$7,IF(inventory[[#This Row],[c Units %]]&lt;=$O$8,$N$8,$N$9))</f>
        <v>C</v>
      </c>
    </row>
    <row r="2420" spans="2:12" x14ac:dyDescent="0.25">
      <c r="B2420" s="1">
        <v>2414</v>
      </c>
      <c r="C2420" t="s">
        <v>2414</v>
      </c>
      <c r="D2420" s="2">
        <v>2</v>
      </c>
      <c r="E2420" s="15">
        <v>6</v>
      </c>
      <c r="F2420" s="14">
        <f>inventory[[#This Row],[Unit Cost]]*inventory[[#This Row],['# Units]]</f>
        <v>12</v>
      </c>
      <c r="G2420" s="8">
        <f>_xlfn.RANK.EQ(inventory[[#This Row],[Total Cost]],inventory[Total Cost],0)</f>
        <v>3144</v>
      </c>
      <c r="H2420" s="8">
        <f>SUMIFS(inventory['# Units],inventory[Rank],"&lt;="&amp;inventory[[#This Row],['#]])</f>
        <v>61988</v>
      </c>
      <c r="I2420" s="9">
        <f>inventory[[#This Row],[c Units]]/MAX(inventory[c Units])</f>
        <v>0.75248245890893195</v>
      </c>
      <c r="J2420" s="10">
        <f>SUMIFS(inventory[Total Cost],inventory[Rank],"&lt;="&amp;inventory[[#This Row],['#]])</f>
        <v>2626171.3999999966</v>
      </c>
      <c r="K2420" s="9">
        <f>inventory[[#This Row],[c Cost]]/MAX(inventory[c Cost])</f>
        <v>0.99201671314410789</v>
      </c>
      <c r="L2420" s="11" t="str">
        <f>IF(inventory[[#This Row],[c Units %]]&lt;=$O$7,$N$7,IF(inventory[[#This Row],[c Units %]]&lt;=$O$8,$N$8,$N$9))</f>
        <v>C</v>
      </c>
    </row>
    <row r="2421" spans="2:12" x14ac:dyDescent="0.25">
      <c r="B2421" s="1">
        <v>2415</v>
      </c>
      <c r="C2421" t="s">
        <v>2415</v>
      </c>
      <c r="D2421" s="2">
        <v>2.1</v>
      </c>
      <c r="E2421" s="15">
        <v>15</v>
      </c>
      <c r="F2421" s="14">
        <f>inventory[[#This Row],[Unit Cost]]*inventory[[#This Row],['# Units]]</f>
        <v>31.5</v>
      </c>
      <c r="G2421" s="8">
        <f>_xlfn.RANK.EQ(inventory[[#This Row],[Total Cost]],inventory[Total Cost],0)</f>
        <v>2249</v>
      </c>
      <c r="H2421" s="8">
        <f>SUMIFS(inventory['# Units],inventory[Rank],"&lt;="&amp;inventory[[#This Row],['#]])</f>
        <v>62098</v>
      </c>
      <c r="I2421" s="9">
        <f>inventory[[#This Row],[c Units]]/MAX(inventory[c Units])</f>
        <v>0.75381776687950663</v>
      </c>
      <c r="J2421" s="10">
        <f>SUMIFS(inventory[Total Cost],inventory[Rank],"&lt;="&amp;inventory[[#This Row],['#]])</f>
        <v>2626303.3999999962</v>
      </c>
      <c r="K2421" s="9">
        <f>inventory[[#This Row],[c Cost]]/MAX(inventory[c Cost])</f>
        <v>0.99206657516230468</v>
      </c>
      <c r="L2421" s="11" t="str">
        <f>IF(inventory[[#This Row],[c Units %]]&lt;=$O$7,$N$7,IF(inventory[[#This Row],[c Units %]]&lt;=$O$8,$N$8,$N$9))</f>
        <v>C</v>
      </c>
    </row>
    <row r="2422" spans="2:12" x14ac:dyDescent="0.25">
      <c r="B2422" s="1">
        <v>2416</v>
      </c>
      <c r="C2422" t="s">
        <v>2416</v>
      </c>
      <c r="D2422" s="2">
        <v>0.9</v>
      </c>
      <c r="E2422" s="15">
        <v>21</v>
      </c>
      <c r="F2422" s="14">
        <f>inventory[[#This Row],[Unit Cost]]*inventory[[#This Row],['# Units]]</f>
        <v>18.900000000000002</v>
      </c>
      <c r="G2422" s="8">
        <f>_xlfn.RANK.EQ(inventory[[#This Row],[Total Cost]],inventory[Total Cost],0)</f>
        <v>2759</v>
      </c>
      <c r="H2422" s="8">
        <f>SUMIFS(inventory['# Units],inventory[Rank],"&lt;="&amp;inventory[[#This Row],['#]])</f>
        <v>62098</v>
      </c>
      <c r="I2422" s="9">
        <f>inventory[[#This Row],[c Units]]/MAX(inventory[c Units])</f>
        <v>0.75381776687950663</v>
      </c>
      <c r="J2422" s="10">
        <f>SUMIFS(inventory[Total Cost],inventory[Rank],"&lt;="&amp;inventory[[#This Row],['#]])</f>
        <v>2626303.3999999962</v>
      </c>
      <c r="K2422" s="9">
        <f>inventory[[#This Row],[c Cost]]/MAX(inventory[c Cost])</f>
        <v>0.99206657516230468</v>
      </c>
      <c r="L2422" s="11" t="str">
        <f>IF(inventory[[#This Row],[c Units %]]&lt;=$O$7,$N$7,IF(inventory[[#This Row],[c Units %]]&lt;=$O$8,$N$8,$N$9))</f>
        <v>C</v>
      </c>
    </row>
    <row r="2423" spans="2:12" x14ac:dyDescent="0.25">
      <c r="B2423" s="1">
        <v>2417</v>
      </c>
      <c r="C2423" t="s">
        <v>2417</v>
      </c>
      <c r="D2423" s="2">
        <v>2</v>
      </c>
      <c r="E2423" s="15">
        <v>5</v>
      </c>
      <c r="F2423" s="14">
        <f>inventory[[#This Row],[Unit Cost]]*inventory[[#This Row],['# Units]]</f>
        <v>10</v>
      </c>
      <c r="G2423" s="8">
        <f>_xlfn.RANK.EQ(inventory[[#This Row],[Total Cost]],inventory[Total Cost],0)</f>
        <v>3300</v>
      </c>
      <c r="H2423" s="8">
        <f>SUMIFS(inventory['# Units],inventory[Rank],"&lt;="&amp;inventory[[#This Row],['#]])</f>
        <v>62098</v>
      </c>
      <c r="I2423" s="9">
        <f>inventory[[#This Row],[c Units]]/MAX(inventory[c Units])</f>
        <v>0.75381776687950663</v>
      </c>
      <c r="J2423" s="10">
        <f>SUMIFS(inventory[Total Cost],inventory[Rank],"&lt;="&amp;inventory[[#This Row],['#]])</f>
        <v>2626303.3999999962</v>
      </c>
      <c r="K2423" s="9">
        <f>inventory[[#This Row],[c Cost]]/MAX(inventory[c Cost])</f>
        <v>0.99206657516230468</v>
      </c>
      <c r="L2423" s="11" t="str">
        <f>IF(inventory[[#This Row],[c Units %]]&lt;=$O$7,$N$7,IF(inventory[[#This Row],[c Units %]]&lt;=$O$8,$N$8,$N$9))</f>
        <v>C</v>
      </c>
    </row>
    <row r="2424" spans="2:12" x14ac:dyDescent="0.25">
      <c r="B2424" s="1">
        <v>2418</v>
      </c>
      <c r="C2424" t="s">
        <v>2418</v>
      </c>
      <c r="D2424" s="2">
        <v>2.2000000000000002</v>
      </c>
      <c r="E2424" s="15">
        <v>21</v>
      </c>
      <c r="F2424" s="14">
        <f>inventory[[#This Row],[Unit Cost]]*inventory[[#This Row],['# Units]]</f>
        <v>46.2</v>
      </c>
      <c r="G2424" s="8">
        <f>_xlfn.RANK.EQ(inventory[[#This Row],[Total Cost]],inventory[Total Cost],0)</f>
        <v>1907</v>
      </c>
      <c r="H2424" s="8">
        <f>SUMIFS(inventory['# Units],inventory[Rank],"&lt;="&amp;inventory[[#This Row],['#]])</f>
        <v>62098</v>
      </c>
      <c r="I2424" s="9">
        <f>inventory[[#This Row],[c Units]]/MAX(inventory[c Units])</f>
        <v>0.75381776687950663</v>
      </c>
      <c r="J2424" s="10">
        <f>SUMIFS(inventory[Total Cost],inventory[Rank],"&lt;="&amp;inventory[[#This Row],['#]])</f>
        <v>2626303.3999999962</v>
      </c>
      <c r="K2424" s="9">
        <f>inventory[[#This Row],[c Cost]]/MAX(inventory[c Cost])</f>
        <v>0.99206657516230468</v>
      </c>
      <c r="L2424" s="11" t="str">
        <f>IF(inventory[[#This Row],[c Units %]]&lt;=$O$7,$N$7,IF(inventory[[#This Row],[c Units %]]&lt;=$O$8,$N$8,$N$9))</f>
        <v>C</v>
      </c>
    </row>
    <row r="2425" spans="2:12" x14ac:dyDescent="0.25">
      <c r="B2425" s="1">
        <v>2419</v>
      </c>
      <c r="C2425" t="s">
        <v>2419</v>
      </c>
      <c r="D2425" s="2">
        <v>2.1</v>
      </c>
      <c r="E2425" s="15">
        <v>21</v>
      </c>
      <c r="F2425" s="14">
        <f>inventory[[#This Row],[Unit Cost]]*inventory[[#This Row],['# Units]]</f>
        <v>44.1</v>
      </c>
      <c r="G2425" s="8">
        <f>_xlfn.RANK.EQ(inventory[[#This Row],[Total Cost]],inventory[Total Cost],0)</f>
        <v>1954</v>
      </c>
      <c r="H2425" s="8">
        <f>SUMIFS(inventory['# Units],inventory[Rank],"&lt;="&amp;inventory[[#This Row],['#]])</f>
        <v>62098</v>
      </c>
      <c r="I2425" s="9">
        <f>inventory[[#This Row],[c Units]]/MAX(inventory[c Units])</f>
        <v>0.75381776687950663</v>
      </c>
      <c r="J2425" s="10">
        <f>SUMIFS(inventory[Total Cost],inventory[Rank],"&lt;="&amp;inventory[[#This Row],['#]])</f>
        <v>2626303.3999999962</v>
      </c>
      <c r="K2425" s="9">
        <f>inventory[[#This Row],[c Cost]]/MAX(inventory[c Cost])</f>
        <v>0.99206657516230468</v>
      </c>
      <c r="L2425" s="11" t="str">
        <f>IF(inventory[[#This Row],[c Units %]]&lt;=$O$7,$N$7,IF(inventory[[#This Row],[c Units %]]&lt;=$O$8,$N$8,$N$9))</f>
        <v>C</v>
      </c>
    </row>
    <row r="2426" spans="2:12" x14ac:dyDescent="0.25">
      <c r="B2426" s="1">
        <v>2420</v>
      </c>
      <c r="C2426" t="s">
        <v>2420</v>
      </c>
      <c r="D2426" s="2">
        <v>2.2000000000000002</v>
      </c>
      <c r="E2426" s="15">
        <v>3</v>
      </c>
      <c r="F2426" s="14">
        <f>inventory[[#This Row],[Unit Cost]]*inventory[[#This Row],['# Units]]</f>
        <v>6.6000000000000005</v>
      </c>
      <c r="G2426" s="8">
        <f>_xlfn.RANK.EQ(inventory[[#This Row],[Total Cost]],inventory[Total Cost],0)</f>
        <v>3604</v>
      </c>
      <c r="H2426" s="8">
        <f>SUMIFS(inventory['# Units],inventory[Rank],"&lt;="&amp;inventory[[#This Row],['#]])</f>
        <v>62156</v>
      </c>
      <c r="I2426" s="9">
        <f>inventory[[#This Row],[c Units]]/MAX(inventory[c Units])</f>
        <v>0.75452183835490061</v>
      </c>
      <c r="J2426" s="10">
        <f>SUMIFS(inventory[Total Cost],inventory[Rank],"&lt;="&amp;inventory[[#This Row],['#]])</f>
        <v>2626355.5999999964</v>
      </c>
      <c r="K2426" s="9">
        <f>inventory[[#This Row],[c Cost]]/MAX(inventory[c Cost])</f>
        <v>0.9920862933240463</v>
      </c>
      <c r="L2426" s="11" t="str">
        <f>IF(inventory[[#This Row],[c Units %]]&lt;=$O$7,$N$7,IF(inventory[[#This Row],[c Units %]]&lt;=$O$8,$N$8,$N$9))</f>
        <v>C</v>
      </c>
    </row>
    <row r="2427" spans="2:12" x14ac:dyDescent="0.25">
      <c r="B2427" s="1">
        <v>2421</v>
      </c>
      <c r="C2427" t="s">
        <v>2421</v>
      </c>
      <c r="D2427" s="2">
        <v>2.1</v>
      </c>
      <c r="E2427" s="15">
        <v>26</v>
      </c>
      <c r="F2427" s="14">
        <f>inventory[[#This Row],[Unit Cost]]*inventory[[#This Row],['# Units]]</f>
        <v>54.6</v>
      </c>
      <c r="G2427" s="8">
        <f>_xlfn.RANK.EQ(inventory[[#This Row],[Total Cost]],inventory[Total Cost],0)</f>
        <v>1767</v>
      </c>
      <c r="H2427" s="8">
        <f>SUMIFS(inventory['# Units],inventory[Rank],"&lt;="&amp;inventory[[#This Row],['#]])</f>
        <v>62156</v>
      </c>
      <c r="I2427" s="9">
        <f>inventory[[#This Row],[c Units]]/MAX(inventory[c Units])</f>
        <v>0.75452183835490061</v>
      </c>
      <c r="J2427" s="10">
        <f>SUMIFS(inventory[Total Cost],inventory[Rank],"&lt;="&amp;inventory[[#This Row],['#]])</f>
        <v>2626355.5999999964</v>
      </c>
      <c r="K2427" s="9">
        <f>inventory[[#This Row],[c Cost]]/MAX(inventory[c Cost])</f>
        <v>0.9920862933240463</v>
      </c>
      <c r="L2427" s="11" t="str">
        <f>IF(inventory[[#This Row],[c Units %]]&lt;=$O$7,$N$7,IF(inventory[[#This Row],[c Units %]]&lt;=$O$8,$N$8,$N$9))</f>
        <v>C</v>
      </c>
    </row>
    <row r="2428" spans="2:12" x14ac:dyDescent="0.25">
      <c r="B2428" s="1">
        <v>2422</v>
      </c>
      <c r="C2428" t="s">
        <v>2422</v>
      </c>
      <c r="D2428" s="2">
        <v>2.1</v>
      </c>
      <c r="E2428" s="15">
        <v>15</v>
      </c>
      <c r="F2428" s="14">
        <f>inventory[[#This Row],[Unit Cost]]*inventory[[#This Row],['# Units]]</f>
        <v>31.5</v>
      </c>
      <c r="G2428" s="8">
        <f>_xlfn.RANK.EQ(inventory[[#This Row],[Total Cost]],inventory[Total Cost],0)</f>
        <v>2249</v>
      </c>
      <c r="H2428" s="8">
        <f>SUMIFS(inventory['# Units],inventory[Rank],"&lt;="&amp;inventory[[#This Row],['#]])</f>
        <v>62301</v>
      </c>
      <c r="I2428" s="9">
        <f>inventory[[#This Row],[c Units]]/MAX(inventory[c Units])</f>
        <v>0.75628201704338538</v>
      </c>
      <c r="J2428" s="10">
        <f>SUMIFS(inventory[Total Cost],inventory[Rank],"&lt;="&amp;inventory[[#This Row],['#]])</f>
        <v>2626589.5999999964</v>
      </c>
      <c r="K2428" s="9">
        <f>inventory[[#This Row],[c Cost]]/MAX(inventory[c Cost])</f>
        <v>0.9921746850835772</v>
      </c>
      <c r="L2428" s="11" t="str">
        <f>IF(inventory[[#This Row],[c Units %]]&lt;=$O$7,$N$7,IF(inventory[[#This Row],[c Units %]]&lt;=$O$8,$N$8,$N$9))</f>
        <v>C</v>
      </c>
    </row>
    <row r="2429" spans="2:12" x14ac:dyDescent="0.25">
      <c r="B2429" s="1">
        <v>2423</v>
      </c>
      <c r="C2429" t="s">
        <v>2423</v>
      </c>
      <c r="D2429" s="2">
        <v>2</v>
      </c>
      <c r="E2429" s="15">
        <v>36</v>
      </c>
      <c r="F2429" s="14">
        <f>inventory[[#This Row],[Unit Cost]]*inventory[[#This Row],['# Units]]</f>
        <v>72</v>
      </c>
      <c r="G2429" s="8">
        <f>_xlfn.RANK.EQ(inventory[[#This Row],[Total Cost]],inventory[Total Cost],0)</f>
        <v>1555</v>
      </c>
      <c r="H2429" s="8">
        <f>SUMIFS(inventory['# Units],inventory[Rank],"&lt;="&amp;inventory[[#This Row],['#]])</f>
        <v>62301</v>
      </c>
      <c r="I2429" s="9">
        <f>inventory[[#This Row],[c Units]]/MAX(inventory[c Units])</f>
        <v>0.75628201704338538</v>
      </c>
      <c r="J2429" s="10">
        <f>SUMIFS(inventory[Total Cost],inventory[Rank],"&lt;="&amp;inventory[[#This Row],['#]])</f>
        <v>2626589.5999999964</v>
      </c>
      <c r="K2429" s="9">
        <f>inventory[[#This Row],[c Cost]]/MAX(inventory[c Cost])</f>
        <v>0.9921746850835772</v>
      </c>
      <c r="L2429" s="11" t="str">
        <f>IF(inventory[[#This Row],[c Units %]]&lt;=$O$7,$N$7,IF(inventory[[#This Row],[c Units %]]&lt;=$O$8,$N$8,$N$9))</f>
        <v>C</v>
      </c>
    </row>
    <row r="2430" spans="2:12" x14ac:dyDescent="0.25">
      <c r="B2430" s="1">
        <v>2424</v>
      </c>
      <c r="C2430" t="s">
        <v>2424</v>
      </c>
      <c r="D2430" s="2">
        <v>1.9</v>
      </c>
      <c r="E2430" s="15">
        <v>5</v>
      </c>
      <c r="F2430" s="14">
        <f>inventory[[#This Row],[Unit Cost]]*inventory[[#This Row],['# Units]]</f>
        <v>9.5</v>
      </c>
      <c r="G2430" s="8">
        <f>_xlfn.RANK.EQ(inventory[[#This Row],[Total Cost]],inventory[Total Cost],0)</f>
        <v>3368</v>
      </c>
      <c r="H2430" s="8">
        <f>SUMIFS(inventory['# Units],inventory[Rank],"&lt;="&amp;inventory[[#This Row],['#]])</f>
        <v>62301</v>
      </c>
      <c r="I2430" s="9">
        <f>inventory[[#This Row],[c Units]]/MAX(inventory[c Units])</f>
        <v>0.75628201704338538</v>
      </c>
      <c r="J2430" s="10">
        <f>SUMIFS(inventory[Total Cost],inventory[Rank],"&lt;="&amp;inventory[[#This Row],['#]])</f>
        <v>2626589.5999999964</v>
      </c>
      <c r="K2430" s="9">
        <f>inventory[[#This Row],[c Cost]]/MAX(inventory[c Cost])</f>
        <v>0.9921746850835772</v>
      </c>
      <c r="L2430" s="11" t="str">
        <f>IF(inventory[[#This Row],[c Units %]]&lt;=$O$7,$N$7,IF(inventory[[#This Row],[c Units %]]&lt;=$O$8,$N$8,$N$9))</f>
        <v>C</v>
      </c>
    </row>
    <row r="2431" spans="2:12" x14ac:dyDescent="0.25">
      <c r="B2431" s="1">
        <v>2425</v>
      </c>
      <c r="C2431" t="s">
        <v>2425</v>
      </c>
      <c r="D2431" s="2">
        <v>2.1</v>
      </c>
      <c r="E2431" s="15">
        <v>7</v>
      </c>
      <c r="F2431" s="14">
        <f>inventory[[#This Row],[Unit Cost]]*inventory[[#This Row],['# Units]]</f>
        <v>14.700000000000001</v>
      </c>
      <c r="G2431" s="8">
        <f>_xlfn.RANK.EQ(inventory[[#This Row],[Total Cost]],inventory[Total Cost],0)</f>
        <v>2987</v>
      </c>
      <c r="H2431" s="8">
        <f>SUMIFS(inventory['# Units],inventory[Rank],"&lt;="&amp;inventory[[#This Row],['#]])</f>
        <v>62301</v>
      </c>
      <c r="I2431" s="9">
        <f>inventory[[#This Row],[c Units]]/MAX(inventory[c Units])</f>
        <v>0.75628201704338538</v>
      </c>
      <c r="J2431" s="10">
        <f>SUMIFS(inventory[Total Cost],inventory[Rank],"&lt;="&amp;inventory[[#This Row],['#]])</f>
        <v>2626589.5999999964</v>
      </c>
      <c r="K2431" s="9">
        <f>inventory[[#This Row],[c Cost]]/MAX(inventory[c Cost])</f>
        <v>0.9921746850835772</v>
      </c>
      <c r="L2431" s="11" t="str">
        <f>IF(inventory[[#This Row],[c Units %]]&lt;=$O$7,$N$7,IF(inventory[[#This Row],[c Units %]]&lt;=$O$8,$N$8,$N$9))</f>
        <v>C</v>
      </c>
    </row>
    <row r="2432" spans="2:12" x14ac:dyDescent="0.25">
      <c r="B2432" s="1">
        <v>2426</v>
      </c>
      <c r="C2432" t="s">
        <v>2426</v>
      </c>
      <c r="D2432" s="2">
        <v>2</v>
      </c>
      <c r="E2432" s="15">
        <v>59</v>
      </c>
      <c r="F2432" s="14">
        <f>inventory[[#This Row],[Unit Cost]]*inventory[[#This Row],['# Units]]</f>
        <v>118</v>
      </c>
      <c r="G2432" s="8">
        <f>_xlfn.RANK.EQ(inventory[[#This Row],[Total Cost]],inventory[Total Cost],0)</f>
        <v>1255</v>
      </c>
      <c r="H2432" s="8">
        <f>SUMIFS(inventory['# Units],inventory[Rank],"&lt;="&amp;inventory[[#This Row],['#]])</f>
        <v>62301</v>
      </c>
      <c r="I2432" s="9">
        <f>inventory[[#This Row],[c Units]]/MAX(inventory[c Units])</f>
        <v>0.75628201704338538</v>
      </c>
      <c r="J2432" s="10">
        <f>SUMIFS(inventory[Total Cost],inventory[Rank],"&lt;="&amp;inventory[[#This Row],['#]])</f>
        <v>2626589.5999999964</v>
      </c>
      <c r="K2432" s="9">
        <f>inventory[[#This Row],[c Cost]]/MAX(inventory[c Cost])</f>
        <v>0.9921746850835772</v>
      </c>
      <c r="L2432" s="11" t="str">
        <f>IF(inventory[[#This Row],[c Units %]]&lt;=$O$7,$N$7,IF(inventory[[#This Row],[c Units %]]&lt;=$O$8,$N$8,$N$9))</f>
        <v>C</v>
      </c>
    </row>
    <row r="2433" spans="2:12" x14ac:dyDescent="0.25">
      <c r="B2433" s="1">
        <v>2427</v>
      </c>
      <c r="C2433" t="s">
        <v>2427</v>
      </c>
      <c r="D2433" s="2">
        <v>1.3</v>
      </c>
      <c r="E2433" s="15">
        <v>46</v>
      </c>
      <c r="F2433" s="14">
        <f>inventory[[#This Row],[Unit Cost]]*inventory[[#This Row],['# Units]]</f>
        <v>59.800000000000004</v>
      </c>
      <c r="G2433" s="8">
        <f>_xlfn.RANK.EQ(inventory[[#This Row],[Total Cost]],inventory[Total Cost],0)</f>
        <v>1683</v>
      </c>
      <c r="H2433" s="8">
        <f>SUMIFS(inventory['# Units],inventory[Rank],"&lt;="&amp;inventory[[#This Row],['#]])</f>
        <v>62301</v>
      </c>
      <c r="I2433" s="9">
        <f>inventory[[#This Row],[c Units]]/MAX(inventory[c Units])</f>
        <v>0.75628201704338538</v>
      </c>
      <c r="J2433" s="10">
        <f>SUMIFS(inventory[Total Cost],inventory[Rank],"&lt;="&amp;inventory[[#This Row],['#]])</f>
        <v>2626589.5999999964</v>
      </c>
      <c r="K2433" s="9">
        <f>inventory[[#This Row],[c Cost]]/MAX(inventory[c Cost])</f>
        <v>0.9921746850835772</v>
      </c>
      <c r="L2433" s="11" t="str">
        <f>IF(inventory[[#This Row],[c Units %]]&lt;=$O$7,$N$7,IF(inventory[[#This Row],[c Units %]]&lt;=$O$8,$N$8,$N$9))</f>
        <v>C</v>
      </c>
    </row>
    <row r="2434" spans="2:12" x14ac:dyDescent="0.25">
      <c r="B2434" s="1">
        <v>2428</v>
      </c>
      <c r="C2434" t="s">
        <v>2428</v>
      </c>
      <c r="D2434" s="2">
        <v>2</v>
      </c>
      <c r="E2434" s="15">
        <v>6</v>
      </c>
      <c r="F2434" s="14">
        <f>inventory[[#This Row],[Unit Cost]]*inventory[[#This Row],['# Units]]</f>
        <v>12</v>
      </c>
      <c r="G2434" s="8">
        <f>_xlfn.RANK.EQ(inventory[[#This Row],[Total Cost]],inventory[Total Cost],0)</f>
        <v>3144</v>
      </c>
      <c r="H2434" s="8">
        <f>SUMIFS(inventory['# Units],inventory[Rank],"&lt;="&amp;inventory[[#This Row],['#]])</f>
        <v>62301</v>
      </c>
      <c r="I2434" s="9">
        <f>inventory[[#This Row],[c Units]]/MAX(inventory[c Units])</f>
        <v>0.75628201704338538</v>
      </c>
      <c r="J2434" s="10">
        <f>SUMIFS(inventory[Total Cost],inventory[Rank],"&lt;="&amp;inventory[[#This Row],['#]])</f>
        <v>2626589.5999999964</v>
      </c>
      <c r="K2434" s="9">
        <f>inventory[[#This Row],[c Cost]]/MAX(inventory[c Cost])</f>
        <v>0.9921746850835772</v>
      </c>
      <c r="L2434" s="11" t="str">
        <f>IF(inventory[[#This Row],[c Units %]]&lt;=$O$7,$N$7,IF(inventory[[#This Row],[c Units %]]&lt;=$O$8,$N$8,$N$9))</f>
        <v>C</v>
      </c>
    </row>
    <row r="2435" spans="2:12" x14ac:dyDescent="0.25">
      <c r="B2435" s="1">
        <v>2429</v>
      </c>
      <c r="C2435" t="s">
        <v>2429</v>
      </c>
      <c r="D2435" s="2">
        <v>2</v>
      </c>
      <c r="E2435" s="15">
        <v>10</v>
      </c>
      <c r="F2435" s="14">
        <f>inventory[[#This Row],[Unit Cost]]*inventory[[#This Row],['# Units]]</f>
        <v>20</v>
      </c>
      <c r="G2435" s="8">
        <f>_xlfn.RANK.EQ(inventory[[#This Row],[Total Cost]],inventory[Total Cost],0)</f>
        <v>2687</v>
      </c>
      <c r="H2435" s="8">
        <f>SUMIFS(inventory['# Units],inventory[Rank],"&lt;="&amp;inventory[[#This Row],['#]])</f>
        <v>62301</v>
      </c>
      <c r="I2435" s="9">
        <f>inventory[[#This Row],[c Units]]/MAX(inventory[c Units])</f>
        <v>0.75628201704338538</v>
      </c>
      <c r="J2435" s="10">
        <f>SUMIFS(inventory[Total Cost],inventory[Rank],"&lt;="&amp;inventory[[#This Row],['#]])</f>
        <v>2626589.5999999964</v>
      </c>
      <c r="K2435" s="9">
        <f>inventory[[#This Row],[c Cost]]/MAX(inventory[c Cost])</f>
        <v>0.9921746850835772</v>
      </c>
      <c r="L2435" s="11" t="str">
        <f>IF(inventory[[#This Row],[c Units %]]&lt;=$O$7,$N$7,IF(inventory[[#This Row],[c Units %]]&lt;=$O$8,$N$8,$N$9))</f>
        <v>C</v>
      </c>
    </row>
    <row r="2436" spans="2:12" x14ac:dyDescent="0.25">
      <c r="B2436" s="1">
        <v>2430</v>
      </c>
      <c r="C2436" t="s">
        <v>2430</v>
      </c>
      <c r="D2436" s="2">
        <v>1.5</v>
      </c>
      <c r="E2436" s="15">
        <v>18</v>
      </c>
      <c r="F2436" s="14">
        <f>inventory[[#This Row],[Unit Cost]]*inventory[[#This Row],['# Units]]</f>
        <v>27</v>
      </c>
      <c r="G2436" s="8">
        <f>_xlfn.RANK.EQ(inventory[[#This Row],[Total Cost]],inventory[Total Cost],0)</f>
        <v>2395</v>
      </c>
      <c r="H2436" s="8">
        <f>SUMIFS(inventory['# Units],inventory[Rank],"&lt;="&amp;inventory[[#This Row],['#]])</f>
        <v>62301</v>
      </c>
      <c r="I2436" s="9">
        <f>inventory[[#This Row],[c Units]]/MAX(inventory[c Units])</f>
        <v>0.75628201704338538</v>
      </c>
      <c r="J2436" s="10">
        <f>SUMIFS(inventory[Total Cost],inventory[Rank],"&lt;="&amp;inventory[[#This Row],['#]])</f>
        <v>2626589.5999999964</v>
      </c>
      <c r="K2436" s="9">
        <f>inventory[[#This Row],[c Cost]]/MAX(inventory[c Cost])</f>
        <v>0.9921746850835772</v>
      </c>
      <c r="L2436" s="11" t="str">
        <f>IF(inventory[[#This Row],[c Units %]]&lt;=$O$7,$N$7,IF(inventory[[#This Row],[c Units %]]&lt;=$O$8,$N$8,$N$9))</f>
        <v>C</v>
      </c>
    </row>
    <row r="2437" spans="2:12" x14ac:dyDescent="0.25">
      <c r="B2437" s="1">
        <v>2431</v>
      </c>
      <c r="C2437" t="s">
        <v>2431</v>
      </c>
      <c r="D2437" s="2">
        <v>2.1</v>
      </c>
      <c r="E2437" s="15">
        <v>13</v>
      </c>
      <c r="F2437" s="14">
        <f>inventory[[#This Row],[Unit Cost]]*inventory[[#This Row],['# Units]]</f>
        <v>27.3</v>
      </c>
      <c r="G2437" s="8">
        <f>_xlfn.RANK.EQ(inventory[[#This Row],[Total Cost]],inventory[Total Cost],0)</f>
        <v>2382</v>
      </c>
      <c r="H2437" s="8">
        <f>SUMIFS(inventory['# Units],inventory[Rank],"&lt;="&amp;inventory[[#This Row],['#]])</f>
        <v>62412</v>
      </c>
      <c r="I2437" s="9">
        <f>inventory[[#This Row],[c Units]]/MAX(inventory[c Units])</f>
        <v>0.7576294641773289</v>
      </c>
      <c r="J2437" s="10">
        <f>SUMIFS(inventory[Total Cost],inventory[Rank],"&lt;="&amp;inventory[[#This Row],['#]])</f>
        <v>2626667.2999999961</v>
      </c>
      <c r="K2437" s="9">
        <f>inventory[[#This Row],[c Cost]]/MAX(inventory[c Cost])</f>
        <v>0.99220403568065207</v>
      </c>
      <c r="L2437" s="11" t="str">
        <f>IF(inventory[[#This Row],[c Units %]]&lt;=$O$7,$N$7,IF(inventory[[#This Row],[c Units %]]&lt;=$O$8,$N$8,$N$9))</f>
        <v>C</v>
      </c>
    </row>
    <row r="2438" spans="2:12" x14ac:dyDescent="0.25">
      <c r="B2438" s="1">
        <v>2432</v>
      </c>
      <c r="C2438" t="s">
        <v>2432</v>
      </c>
      <c r="D2438" s="2">
        <v>2.1</v>
      </c>
      <c r="E2438" s="15">
        <v>10</v>
      </c>
      <c r="F2438" s="14">
        <f>inventory[[#This Row],[Unit Cost]]*inventory[[#This Row],['# Units]]</f>
        <v>21</v>
      </c>
      <c r="G2438" s="8">
        <f>_xlfn.RANK.EQ(inventory[[#This Row],[Total Cost]],inventory[Total Cost],0)</f>
        <v>2629</v>
      </c>
      <c r="H2438" s="8">
        <f>SUMIFS(inventory['# Units],inventory[Rank],"&lt;="&amp;inventory[[#This Row],['#]])</f>
        <v>62412</v>
      </c>
      <c r="I2438" s="9">
        <f>inventory[[#This Row],[c Units]]/MAX(inventory[c Units])</f>
        <v>0.7576294641773289</v>
      </c>
      <c r="J2438" s="10">
        <f>SUMIFS(inventory[Total Cost],inventory[Rank],"&lt;="&amp;inventory[[#This Row],['#]])</f>
        <v>2626667.2999999961</v>
      </c>
      <c r="K2438" s="9">
        <f>inventory[[#This Row],[c Cost]]/MAX(inventory[c Cost])</f>
        <v>0.99220403568065207</v>
      </c>
      <c r="L2438" s="11" t="str">
        <f>IF(inventory[[#This Row],[c Units %]]&lt;=$O$7,$N$7,IF(inventory[[#This Row],[c Units %]]&lt;=$O$8,$N$8,$N$9))</f>
        <v>C</v>
      </c>
    </row>
    <row r="2439" spans="2:12" x14ac:dyDescent="0.25">
      <c r="B2439" s="1">
        <v>2433</v>
      </c>
      <c r="C2439" t="s">
        <v>2433</v>
      </c>
      <c r="D2439" s="2">
        <v>1.9</v>
      </c>
      <c r="E2439" s="15">
        <v>3</v>
      </c>
      <c r="F2439" s="14">
        <f>inventory[[#This Row],[Unit Cost]]*inventory[[#This Row],['# Units]]</f>
        <v>5.6999999999999993</v>
      </c>
      <c r="G2439" s="8">
        <f>_xlfn.RANK.EQ(inventory[[#This Row],[Total Cost]],inventory[Total Cost],0)</f>
        <v>3684</v>
      </c>
      <c r="H2439" s="8">
        <f>SUMIFS(inventory['# Units],inventory[Rank],"&lt;="&amp;inventory[[#This Row],['#]])</f>
        <v>62412</v>
      </c>
      <c r="I2439" s="9">
        <f>inventory[[#This Row],[c Units]]/MAX(inventory[c Units])</f>
        <v>0.7576294641773289</v>
      </c>
      <c r="J2439" s="10">
        <f>SUMIFS(inventory[Total Cost],inventory[Rank],"&lt;="&amp;inventory[[#This Row],['#]])</f>
        <v>2626667.2999999961</v>
      </c>
      <c r="K2439" s="9">
        <f>inventory[[#This Row],[c Cost]]/MAX(inventory[c Cost])</f>
        <v>0.99220403568065207</v>
      </c>
      <c r="L2439" s="11" t="str">
        <f>IF(inventory[[#This Row],[c Units %]]&lt;=$O$7,$N$7,IF(inventory[[#This Row],[c Units %]]&lt;=$O$8,$N$8,$N$9))</f>
        <v>C</v>
      </c>
    </row>
    <row r="2440" spans="2:12" x14ac:dyDescent="0.25">
      <c r="B2440" s="1">
        <v>2434</v>
      </c>
      <c r="C2440" t="s">
        <v>2434</v>
      </c>
      <c r="D2440" s="2">
        <v>2.2000000000000002</v>
      </c>
      <c r="E2440" s="15">
        <v>10</v>
      </c>
      <c r="F2440" s="14">
        <f>inventory[[#This Row],[Unit Cost]]*inventory[[#This Row],['# Units]]</f>
        <v>22</v>
      </c>
      <c r="G2440" s="8">
        <f>_xlfn.RANK.EQ(inventory[[#This Row],[Total Cost]],inventory[Total Cost],0)</f>
        <v>2593</v>
      </c>
      <c r="H2440" s="8">
        <f>SUMIFS(inventory['# Units],inventory[Rank],"&lt;="&amp;inventory[[#This Row],['#]])</f>
        <v>62455</v>
      </c>
      <c r="I2440" s="9">
        <f>inventory[[#This Row],[c Units]]/MAX(inventory[c Units])</f>
        <v>0.75815144820218994</v>
      </c>
      <c r="J2440" s="10">
        <f>SUMIFS(inventory[Total Cost],inventory[Rank],"&lt;="&amp;inventory[[#This Row],['#]])</f>
        <v>2626693.0999999959</v>
      </c>
      <c r="K2440" s="9">
        <f>inventory[[#This Row],[c Cost]]/MAX(inventory[c Cost])</f>
        <v>0.99221378143875416</v>
      </c>
      <c r="L2440" s="11" t="str">
        <f>IF(inventory[[#This Row],[c Units %]]&lt;=$O$7,$N$7,IF(inventory[[#This Row],[c Units %]]&lt;=$O$8,$N$8,$N$9))</f>
        <v>C</v>
      </c>
    </row>
    <row r="2441" spans="2:12" x14ac:dyDescent="0.25">
      <c r="B2441" s="1">
        <v>2435</v>
      </c>
      <c r="C2441" t="s">
        <v>2435</v>
      </c>
      <c r="D2441" s="2">
        <v>1.8</v>
      </c>
      <c r="E2441" s="15">
        <v>3</v>
      </c>
      <c r="F2441" s="14">
        <f>inventory[[#This Row],[Unit Cost]]*inventory[[#This Row],['# Units]]</f>
        <v>5.4</v>
      </c>
      <c r="G2441" s="8">
        <f>_xlfn.RANK.EQ(inventory[[#This Row],[Total Cost]],inventory[Total Cost],0)</f>
        <v>3730</v>
      </c>
      <c r="H2441" s="8">
        <f>SUMIFS(inventory['# Units],inventory[Rank],"&lt;="&amp;inventory[[#This Row],['#]])</f>
        <v>62461</v>
      </c>
      <c r="I2441" s="9">
        <f>inventory[[#This Row],[c Units]]/MAX(inventory[c Units])</f>
        <v>0.75822428318240309</v>
      </c>
      <c r="J2441" s="10">
        <f>SUMIFS(inventory[Total Cost],inventory[Rank],"&lt;="&amp;inventory[[#This Row],['#]])</f>
        <v>2626718.8999999957</v>
      </c>
      <c r="K2441" s="9">
        <f>inventory[[#This Row],[c Cost]]/MAX(inventory[c Cost])</f>
        <v>0.99222352719685614</v>
      </c>
      <c r="L2441" s="11" t="str">
        <f>IF(inventory[[#This Row],[c Units %]]&lt;=$O$7,$N$7,IF(inventory[[#This Row],[c Units %]]&lt;=$O$8,$N$8,$N$9))</f>
        <v>C</v>
      </c>
    </row>
    <row r="2442" spans="2:12" x14ac:dyDescent="0.25">
      <c r="B2442" s="1">
        <v>2436</v>
      </c>
      <c r="C2442" t="s">
        <v>2436</v>
      </c>
      <c r="D2442" s="2">
        <v>1.8</v>
      </c>
      <c r="E2442" s="15">
        <v>9</v>
      </c>
      <c r="F2442" s="14">
        <f>inventory[[#This Row],[Unit Cost]]*inventory[[#This Row],['# Units]]</f>
        <v>16.2</v>
      </c>
      <c r="G2442" s="8">
        <f>_xlfn.RANK.EQ(inventory[[#This Row],[Total Cost]],inventory[Total Cost],0)</f>
        <v>2893</v>
      </c>
      <c r="H2442" s="8">
        <f>SUMIFS(inventory['# Units],inventory[Rank],"&lt;="&amp;inventory[[#This Row],['#]])</f>
        <v>62549</v>
      </c>
      <c r="I2442" s="9">
        <f>inventory[[#This Row],[c Units]]/MAX(inventory[c Units])</f>
        <v>0.75929252955886284</v>
      </c>
      <c r="J2442" s="10">
        <f>SUMIFS(inventory[Total Cost],inventory[Rank],"&lt;="&amp;inventory[[#This Row],['#]])</f>
        <v>2626846.8999999962</v>
      </c>
      <c r="K2442" s="9">
        <f>inventory[[#This Row],[c Cost]]/MAX(inventory[c Cost])</f>
        <v>0.99227187824480489</v>
      </c>
      <c r="L2442" s="11" t="str">
        <f>IF(inventory[[#This Row],[c Units %]]&lt;=$O$7,$N$7,IF(inventory[[#This Row],[c Units %]]&lt;=$O$8,$N$8,$N$9))</f>
        <v>C</v>
      </c>
    </row>
    <row r="2443" spans="2:12" x14ac:dyDescent="0.25">
      <c r="B2443" s="1">
        <v>2437</v>
      </c>
      <c r="C2443" t="s">
        <v>2437</v>
      </c>
      <c r="D2443" s="2">
        <v>2</v>
      </c>
      <c r="E2443" s="15">
        <v>6</v>
      </c>
      <c r="F2443" s="14">
        <f>inventory[[#This Row],[Unit Cost]]*inventory[[#This Row],['# Units]]</f>
        <v>12</v>
      </c>
      <c r="G2443" s="8">
        <f>_xlfn.RANK.EQ(inventory[[#This Row],[Total Cost]],inventory[Total Cost],0)</f>
        <v>3144</v>
      </c>
      <c r="H2443" s="8">
        <f>SUMIFS(inventory['# Units],inventory[Rank],"&lt;="&amp;inventory[[#This Row],['#]])</f>
        <v>62549</v>
      </c>
      <c r="I2443" s="9">
        <f>inventory[[#This Row],[c Units]]/MAX(inventory[c Units])</f>
        <v>0.75929252955886284</v>
      </c>
      <c r="J2443" s="10">
        <f>SUMIFS(inventory[Total Cost],inventory[Rank],"&lt;="&amp;inventory[[#This Row],['#]])</f>
        <v>2626846.8999999962</v>
      </c>
      <c r="K2443" s="9">
        <f>inventory[[#This Row],[c Cost]]/MAX(inventory[c Cost])</f>
        <v>0.99227187824480489</v>
      </c>
      <c r="L2443" s="11" t="str">
        <f>IF(inventory[[#This Row],[c Units %]]&lt;=$O$7,$N$7,IF(inventory[[#This Row],[c Units %]]&lt;=$O$8,$N$8,$N$9))</f>
        <v>C</v>
      </c>
    </row>
    <row r="2444" spans="2:12" x14ac:dyDescent="0.25">
      <c r="B2444" s="1">
        <v>2438</v>
      </c>
      <c r="C2444" t="s">
        <v>2438</v>
      </c>
      <c r="D2444" s="2">
        <v>2</v>
      </c>
      <c r="E2444" s="15">
        <v>5</v>
      </c>
      <c r="F2444" s="14">
        <f>inventory[[#This Row],[Unit Cost]]*inventory[[#This Row],['# Units]]</f>
        <v>10</v>
      </c>
      <c r="G2444" s="8">
        <f>_xlfn.RANK.EQ(inventory[[#This Row],[Total Cost]],inventory[Total Cost],0)</f>
        <v>3300</v>
      </c>
      <c r="H2444" s="8">
        <f>SUMIFS(inventory['# Units],inventory[Rank],"&lt;="&amp;inventory[[#This Row],['#]])</f>
        <v>62549</v>
      </c>
      <c r="I2444" s="9">
        <f>inventory[[#This Row],[c Units]]/MAX(inventory[c Units])</f>
        <v>0.75929252955886284</v>
      </c>
      <c r="J2444" s="10">
        <f>SUMIFS(inventory[Total Cost],inventory[Rank],"&lt;="&amp;inventory[[#This Row],['#]])</f>
        <v>2626846.8999999962</v>
      </c>
      <c r="K2444" s="9">
        <f>inventory[[#This Row],[c Cost]]/MAX(inventory[c Cost])</f>
        <v>0.99227187824480489</v>
      </c>
      <c r="L2444" s="11" t="str">
        <f>IF(inventory[[#This Row],[c Units %]]&lt;=$O$7,$N$7,IF(inventory[[#This Row],[c Units %]]&lt;=$O$8,$N$8,$N$9))</f>
        <v>C</v>
      </c>
    </row>
    <row r="2445" spans="2:12" x14ac:dyDescent="0.25">
      <c r="B2445" s="1">
        <v>2439</v>
      </c>
      <c r="C2445" t="s">
        <v>2439</v>
      </c>
      <c r="D2445" s="2">
        <v>2.2000000000000002</v>
      </c>
      <c r="E2445" s="15">
        <v>2</v>
      </c>
      <c r="F2445" s="14">
        <f>inventory[[#This Row],[Unit Cost]]*inventory[[#This Row],['# Units]]</f>
        <v>4.4000000000000004</v>
      </c>
      <c r="G2445" s="8">
        <f>_xlfn.RANK.EQ(inventory[[#This Row],[Total Cost]],inventory[Total Cost],0)</f>
        <v>3847</v>
      </c>
      <c r="H2445" s="8">
        <f>SUMIFS(inventory['# Units],inventory[Rank],"&lt;="&amp;inventory[[#This Row],['#]])</f>
        <v>62549</v>
      </c>
      <c r="I2445" s="9">
        <f>inventory[[#This Row],[c Units]]/MAX(inventory[c Units])</f>
        <v>0.75929252955886284</v>
      </c>
      <c r="J2445" s="10">
        <f>SUMIFS(inventory[Total Cost],inventory[Rank],"&lt;="&amp;inventory[[#This Row],['#]])</f>
        <v>2626846.8999999962</v>
      </c>
      <c r="K2445" s="9">
        <f>inventory[[#This Row],[c Cost]]/MAX(inventory[c Cost])</f>
        <v>0.99227187824480489</v>
      </c>
      <c r="L2445" s="11" t="str">
        <f>IF(inventory[[#This Row],[c Units %]]&lt;=$O$7,$N$7,IF(inventory[[#This Row],[c Units %]]&lt;=$O$8,$N$8,$N$9))</f>
        <v>C</v>
      </c>
    </row>
    <row r="2446" spans="2:12" x14ac:dyDescent="0.25">
      <c r="B2446" s="1">
        <v>2440</v>
      </c>
      <c r="C2446" t="s">
        <v>2440</v>
      </c>
      <c r="D2446" s="2">
        <v>2.1</v>
      </c>
      <c r="E2446" s="15">
        <v>2</v>
      </c>
      <c r="F2446" s="14">
        <f>inventory[[#This Row],[Unit Cost]]*inventory[[#This Row],['# Units]]</f>
        <v>4.2</v>
      </c>
      <c r="G2446" s="8">
        <f>_xlfn.RANK.EQ(inventory[[#This Row],[Total Cost]],inventory[Total Cost],0)</f>
        <v>3859</v>
      </c>
      <c r="H2446" s="8">
        <f>SUMIFS(inventory['# Units],inventory[Rank],"&lt;="&amp;inventory[[#This Row],['#]])</f>
        <v>62549</v>
      </c>
      <c r="I2446" s="9">
        <f>inventory[[#This Row],[c Units]]/MAX(inventory[c Units])</f>
        <v>0.75929252955886284</v>
      </c>
      <c r="J2446" s="10">
        <f>SUMIFS(inventory[Total Cost],inventory[Rank],"&lt;="&amp;inventory[[#This Row],['#]])</f>
        <v>2626846.8999999962</v>
      </c>
      <c r="K2446" s="9">
        <f>inventory[[#This Row],[c Cost]]/MAX(inventory[c Cost])</f>
        <v>0.99227187824480489</v>
      </c>
      <c r="L2446" s="11" t="str">
        <f>IF(inventory[[#This Row],[c Units %]]&lt;=$O$7,$N$7,IF(inventory[[#This Row],[c Units %]]&lt;=$O$8,$N$8,$N$9))</f>
        <v>C</v>
      </c>
    </row>
    <row r="2447" spans="2:12" x14ac:dyDescent="0.25">
      <c r="B2447" s="1">
        <v>2441</v>
      </c>
      <c r="C2447" t="s">
        <v>2441</v>
      </c>
      <c r="D2447" s="2">
        <v>2.1</v>
      </c>
      <c r="E2447" s="15">
        <v>1</v>
      </c>
      <c r="F2447" s="14">
        <f>inventory[[#This Row],[Unit Cost]]*inventory[[#This Row],['# Units]]</f>
        <v>2.1</v>
      </c>
      <c r="G2447" s="8">
        <f>_xlfn.RANK.EQ(inventory[[#This Row],[Total Cost]],inventory[Total Cost],0)</f>
        <v>4266</v>
      </c>
      <c r="H2447" s="8">
        <f>SUMIFS(inventory['# Units],inventory[Rank],"&lt;="&amp;inventory[[#This Row],['#]])</f>
        <v>62802</v>
      </c>
      <c r="I2447" s="9">
        <f>inventory[[#This Row],[c Units]]/MAX(inventory[c Units])</f>
        <v>0.7623637378911845</v>
      </c>
      <c r="J2447" s="10">
        <f>SUMIFS(inventory[Total Cost],inventory[Rank],"&lt;="&amp;inventory[[#This Row],['#]])</f>
        <v>2627178.3999999962</v>
      </c>
      <c r="K2447" s="9">
        <f>inventory[[#This Row],[c Cost]]/MAX(inventory[c Cost])</f>
        <v>0.99239709990414027</v>
      </c>
      <c r="L2447" s="11" t="str">
        <f>IF(inventory[[#This Row],[c Units %]]&lt;=$O$7,$N$7,IF(inventory[[#This Row],[c Units %]]&lt;=$O$8,$N$8,$N$9))</f>
        <v>C</v>
      </c>
    </row>
    <row r="2448" spans="2:12" x14ac:dyDescent="0.25">
      <c r="B2448" s="1">
        <v>2442</v>
      </c>
      <c r="C2448" t="s">
        <v>2442</v>
      </c>
      <c r="D2448" s="2">
        <v>2.2000000000000002</v>
      </c>
      <c r="E2448" s="15">
        <v>1</v>
      </c>
      <c r="F2448" s="14">
        <f>inventory[[#This Row],[Unit Cost]]*inventory[[#This Row],['# Units]]</f>
        <v>2.2000000000000002</v>
      </c>
      <c r="G2448" s="8">
        <f>_xlfn.RANK.EQ(inventory[[#This Row],[Total Cost]],inventory[Total Cost],0)</f>
        <v>4255</v>
      </c>
      <c r="H2448" s="8">
        <f>SUMIFS(inventory['# Units],inventory[Rank],"&lt;="&amp;inventory[[#This Row],['#]])</f>
        <v>62802</v>
      </c>
      <c r="I2448" s="9">
        <f>inventory[[#This Row],[c Units]]/MAX(inventory[c Units])</f>
        <v>0.7623637378911845</v>
      </c>
      <c r="J2448" s="10">
        <f>SUMIFS(inventory[Total Cost],inventory[Rank],"&lt;="&amp;inventory[[#This Row],['#]])</f>
        <v>2627178.3999999962</v>
      </c>
      <c r="K2448" s="9">
        <f>inventory[[#This Row],[c Cost]]/MAX(inventory[c Cost])</f>
        <v>0.99239709990414027</v>
      </c>
      <c r="L2448" s="11" t="str">
        <f>IF(inventory[[#This Row],[c Units %]]&lt;=$O$7,$N$7,IF(inventory[[#This Row],[c Units %]]&lt;=$O$8,$N$8,$N$9))</f>
        <v>C</v>
      </c>
    </row>
    <row r="2449" spans="2:12" x14ac:dyDescent="0.25">
      <c r="B2449" s="1">
        <v>2443</v>
      </c>
      <c r="C2449" t="s">
        <v>2443</v>
      </c>
      <c r="D2449" s="2">
        <v>2.1</v>
      </c>
      <c r="E2449" s="15">
        <v>1</v>
      </c>
      <c r="F2449" s="14">
        <f>inventory[[#This Row],[Unit Cost]]*inventory[[#This Row],['# Units]]</f>
        <v>2.1</v>
      </c>
      <c r="G2449" s="8">
        <f>_xlfn.RANK.EQ(inventory[[#This Row],[Total Cost]],inventory[Total Cost],0)</f>
        <v>4266</v>
      </c>
      <c r="H2449" s="8">
        <f>SUMIFS(inventory['# Units],inventory[Rank],"&lt;="&amp;inventory[[#This Row],['#]])</f>
        <v>62802</v>
      </c>
      <c r="I2449" s="9">
        <f>inventory[[#This Row],[c Units]]/MAX(inventory[c Units])</f>
        <v>0.7623637378911845</v>
      </c>
      <c r="J2449" s="10">
        <f>SUMIFS(inventory[Total Cost],inventory[Rank],"&lt;="&amp;inventory[[#This Row],['#]])</f>
        <v>2627178.3999999962</v>
      </c>
      <c r="K2449" s="9">
        <f>inventory[[#This Row],[c Cost]]/MAX(inventory[c Cost])</f>
        <v>0.99239709990414027</v>
      </c>
      <c r="L2449" s="11" t="str">
        <f>IF(inventory[[#This Row],[c Units %]]&lt;=$O$7,$N$7,IF(inventory[[#This Row],[c Units %]]&lt;=$O$8,$N$8,$N$9))</f>
        <v>C</v>
      </c>
    </row>
    <row r="2450" spans="2:12" x14ac:dyDescent="0.25">
      <c r="B2450" s="1">
        <v>2444</v>
      </c>
      <c r="C2450" t="s">
        <v>2444</v>
      </c>
      <c r="D2450" s="2">
        <v>2.2000000000000002</v>
      </c>
      <c r="E2450" s="15">
        <v>1</v>
      </c>
      <c r="F2450" s="14">
        <f>inventory[[#This Row],[Unit Cost]]*inventory[[#This Row],['# Units]]</f>
        <v>2.2000000000000002</v>
      </c>
      <c r="G2450" s="8">
        <f>_xlfn.RANK.EQ(inventory[[#This Row],[Total Cost]],inventory[Total Cost],0)</f>
        <v>4255</v>
      </c>
      <c r="H2450" s="8">
        <f>SUMIFS(inventory['# Units],inventory[Rank],"&lt;="&amp;inventory[[#This Row],['#]])</f>
        <v>62802</v>
      </c>
      <c r="I2450" s="9">
        <f>inventory[[#This Row],[c Units]]/MAX(inventory[c Units])</f>
        <v>0.7623637378911845</v>
      </c>
      <c r="J2450" s="10">
        <f>SUMIFS(inventory[Total Cost],inventory[Rank],"&lt;="&amp;inventory[[#This Row],['#]])</f>
        <v>2627178.3999999962</v>
      </c>
      <c r="K2450" s="9">
        <f>inventory[[#This Row],[c Cost]]/MAX(inventory[c Cost])</f>
        <v>0.99239709990414027</v>
      </c>
      <c r="L2450" s="11" t="str">
        <f>IF(inventory[[#This Row],[c Units %]]&lt;=$O$7,$N$7,IF(inventory[[#This Row],[c Units %]]&lt;=$O$8,$N$8,$N$9))</f>
        <v>C</v>
      </c>
    </row>
    <row r="2451" spans="2:12" x14ac:dyDescent="0.25">
      <c r="B2451" s="1">
        <v>2445</v>
      </c>
      <c r="C2451" t="s">
        <v>2445</v>
      </c>
      <c r="D2451" s="2">
        <v>2.1</v>
      </c>
      <c r="E2451" s="15">
        <v>1</v>
      </c>
      <c r="F2451" s="14">
        <f>inventory[[#This Row],[Unit Cost]]*inventory[[#This Row],['# Units]]</f>
        <v>2.1</v>
      </c>
      <c r="G2451" s="8">
        <f>_xlfn.RANK.EQ(inventory[[#This Row],[Total Cost]],inventory[Total Cost],0)</f>
        <v>4266</v>
      </c>
      <c r="H2451" s="8">
        <f>SUMIFS(inventory['# Units],inventory[Rank],"&lt;="&amp;inventory[[#This Row],['#]])</f>
        <v>62802</v>
      </c>
      <c r="I2451" s="9">
        <f>inventory[[#This Row],[c Units]]/MAX(inventory[c Units])</f>
        <v>0.7623637378911845</v>
      </c>
      <c r="J2451" s="10">
        <f>SUMIFS(inventory[Total Cost],inventory[Rank],"&lt;="&amp;inventory[[#This Row],['#]])</f>
        <v>2627178.3999999962</v>
      </c>
      <c r="K2451" s="9">
        <f>inventory[[#This Row],[c Cost]]/MAX(inventory[c Cost])</f>
        <v>0.99239709990414027</v>
      </c>
      <c r="L2451" s="11" t="str">
        <f>IF(inventory[[#This Row],[c Units %]]&lt;=$O$7,$N$7,IF(inventory[[#This Row],[c Units %]]&lt;=$O$8,$N$8,$N$9))</f>
        <v>C</v>
      </c>
    </row>
    <row r="2452" spans="2:12" x14ac:dyDescent="0.25">
      <c r="B2452" s="1">
        <v>2446</v>
      </c>
      <c r="C2452" t="s">
        <v>2446</v>
      </c>
      <c r="D2452" s="2">
        <v>1.6</v>
      </c>
      <c r="E2452" s="15">
        <v>7</v>
      </c>
      <c r="F2452" s="14">
        <f>inventory[[#This Row],[Unit Cost]]*inventory[[#This Row],['# Units]]</f>
        <v>11.200000000000001</v>
      </c>
      <c r="G2452" s="8">
        <f>_xlfn.RANK.EQ(inventory[[#This Row],[Total Cost]],inventory[Total Cost],0)</f>
        <v>3217</v>
      </c>
      <c r="H2452" s="8">
        <f>SUMIFS(inventory['# Units],inventory[Rank],"&lt;="&amp;inventory[[#This Row],['#]])</f>
        <v>62802</v>
      </c>
      <c r="I2452" s="9">
        <f>inventory[[#This Row],[c Units]]/MAX(inventory[c Units])</f>
        <v>0.7623637378911845</v>
      </c>
      <c r="J2452" s="10">
        <f>SUMIFS(inventory[Total Cost],inventory[Rank],"&lt;="&amp;inventory[[#This Row],['#]])</f>
        <v>2627178.3999999962</v>
      </c>
      <c r="K2452" s="9">
        <f>inventory[[#This Row],[c Cost]]/MAX(inventory[c Cost])</f>
        <v>0.99239709990414027</v>
      </c>
      <c r="L2452" s="11" t="str">
        <f>IF(inventory[[#This Row],[c Units %]]&lt;=$O$7,$N$7,IF(inventory[[#This Row],[c Units %]]&lt;=$O$8,$N$8,$N$9))</f>
        <v>C</v>
      </c>
    </row>
    <row r="2453" spans="2:12" x14ac:dyDescent="0.25">
      <c r="B2453" s="1">
        <v>2447</v>
      </c>
      <c r="C2453" t="s">
        <v>2447</v>
      </c>
      <c r="D2453" s="2">
        <v>1.9</v>
      </c>
      <c r="E2453" s="15">
        <v>4</v>
      </c>
      <c r="F2453" s="14">
        <f>inventory[[#This Row],[Unit Cost]]*inventory[[#This Row],['# Units]]</f>
        <v>7.6</v>
      </c>
      <c r="G2453" s="8">
        <f>_xlfn.RANK.EQ(inventory[[#This Row],[Total Cost]],inventory[Total Cost],0)</f>
        <v>3516</v>
      </c>
      <c r="H2453" s="8">
        <f>SUMIFS(inventory['# Units],inventory[Rank],"&lt;="&amp;inventory[[#This Row],['#]])</f>
        <v>62802</v>
      </c>
      <c r="I2453" s="9">
        <f>inventory[[#This Row],[c Units]]/MAX(inventory[c Units])</f>
        <v>0.7623637378911845</v>
      </c>
      <c r="J2453" s="10">
        <f>SUMIFS(inventory[Total Cost],inventory[Rank],"&lt;="&amp;inventory[[#This Row],['#]])</f>
        <v>2627178.3999999962</v>
      </c>
      <c r="K2453" s="9">
        <f>inventory[[#This Row],[c Cost]]/MAX(inventory[c Cost])</f>
        <v>0.99239709990414027</v>
      </c>
      <c r="L2453" s="11" t="str">
        <f>IF(inventory[[#This Row],[c Units %]]&lt;=$O$7,$N$7,IF(inventory[[#This Row],[c Units %]]&lt;=$O$8,$N$8,$N$9))</f>
        <v>C</v>
      </c>
    </row>
    <row r="2454" spans="2:12" x14ac:dyDescent="0.25">
      <c r="B2454" s="1">
        <v>2448</v>
      </c>
      <c r="C2454" t="s">
        <v>2448</v>
      </c>
      <c r="D2454" s="2">
        <v>1.8</v>
      </c>
      <c r="E2454" s="15">
        <v>4</v>
      </c>
      <c r="F2454" s="14">
        <f>inventory[[#This Row],[Unit Cost]]*inventory[[#This Row],['# Units]]</f>
        <v>7.2</v>
      </c>
      <c r="G2454" s="8">
        <f>_xlfn.RANK.EQ(inventory[[#This Row],[Total Cost]],inventory[Total Cost],0)</f>
        <v>3537</v>
      </c>
      <c r="H2454" s="8">
        <f>SUMIFS(inventory['# Units],inventory[Rank],"&lt;="&amp;inventory[[#This Row],['#]])</f>
        <v>62802</v>
      </c>
      <c r="I2454" s="9">
        <f>inventory[[#This Row],[c Units]]/MAX(inventory[c Units])</f>
        <v>0.7623637378911845</v>
      </c>
      <c r="J2454" s="10">
        <f>SUMIFS(inventory[Total Cost],inventory[Rank],"&lt;="&amp;inventory[[#This Row],['#]])</f>
        <v>2627178.3999999962</v>
      </c>
      <c r="K2454" s="9">
        <f>inventory[[#This Row],[c Cost]]/MAX(inventory[c Cost])</f>
        <v>0.99239709990414027</v>
      </c>
      <c r="L2454" s="11" t="str">
        <f>IF(inventory[[#This Row],[c Units %]]&lt;=$O$7,$N$7,IF(inventory[[#This Row],[c Units %]]&lt;=$O$8,$N$8,$N$9))</f>
        <v>C</v>
      </c>
    </row>
    <row r="2455" spans="2:12" x14ac:dyDescent="0.25">
      <c r="B2455" s="1">
        <v>2449</v>
      </c>
      <c r="C2455" t="s">
        <v>2449</v>
      </c>
      <c r="D2455" s="2">
        <v>1.2</v>
      </c>
      <c r="E2455" s="15">
        <v>9</v>
      </c>
      <c r="F2455" s="14">
        <f>inventory[[#This Row],[Unit Cost]]*inventory[[#This Row],['# Units]]</f>
        <v>10.799999999999999</v>
      </c>
      <c r="G2455" s="8">
        <f>_xlfn.RANK.EQ(inventory[[#This Row],[Total Cost]],inventory[Total Cost],0)</f>
        <v>3259</v>
      </c>
      <c r="H2455" s="8">
        <f>SUMIFS(inventory['# Units],inventory[Rank],"&lt;="&amp;inventory[[#This Row],['#]])</f>
        <v>62802</v>
      </c>
      <c r="I2455" s="9">
        <f>inventory[[#This Row],[c Units]]/MAX(inventory[c Units])</f>
        <v>0.7623637378911845</v>
      </c>
      <c r="J2455" s="10">
        <f>SUMIFS(inventory[Total Cost],inventory[Rank],"&lt;="&amp;inventory[[#This Row],['#]])</f>
        <v>2627178.3999999962</v>
      </c>
      <c r="K2455" s="9">
        <f>inventory[[#This Row],[c Cost]]/MAX(inventory[c Cost])</f>
        <v>0.99239709990414027</v>
      </c>
      <c r="L2455" s="11" t="str">
        <f>IF(inventory[[#This Row],[c Units %]]&lt;=$O$7,$N$7,IF(inventory[[#This Row],[c Units %]]&lt;=$O$8,$N$8,$N$9))</f>
        <v>C</v>
      </c>
    </row>
    <row r="2456" spans="2:12" x14ac:dyDescent="0.25">
      <c r="B2456" s="1">
        <v>2450</v>
      </c>
      <c r="C2456" t="s">
        <v>2450</v>
      </c>
      <c r="D2456" s="2">
        <v>2</v>
      </c>
      <c r="E2456" s="15">
        <v>8</v>
      </c>
      <c r="F2456" s="14">
        <f>inventory[[#This Row],[Unit Cost]]*inventory[[#This Row],['# Units]]</f>
        <v>16</v>
      </c>
      <c r="G2456" s="8">
        <f>_xlfn.RANK.EQ(inventory[[#This Row],[Total Cost]],inventory[Total Cost],0)</f>
        <v>2907</v>
      </c>
      <c r="H2456" s="8">
        <f>SUMIFS(inventory['# Units],inventory[Rank],"&lt;="&amp;inventory[[#This Row],['#]])</f>
        <v>62802</v>
      </c>
      <c r="I2456" s="9">
        <f>inventory[[#This Row],[c Units]]/MAX(inventory[c Units])</f>
        <v>0.7623637378911845</v>
      </c>
      <c r="J2456" s="10">
        <f>SUMIFS(inventory[Total Cost],inventory[Rank],"&lt;="&amp;inventory[[#This Row],['#]])</f>
        <v>2627178.3999999962</v>
      </c>
      <c r="K2456" s="9">
        <f>inventory[[#This Row],[c Cost]]/MAX(inventory[c Cost])</f>
        <v>0.99239709990414027</v>
      </c>
      <c r="L2456" s="11" t="str">
        <f>IF(inventory[[#This Row],[c Units %]]&lt;=$O$7,$N$7,IF(inventory[[#This Row],[c Units %]]&lt;=$O$8,$N$8,$N$9))</f>
        <v>C</v>
      </c>
    </row>
    <row r="2457" spans="2:12" x14ac:dyDescent="0.25">
      <c r="B2457" s="1">
        <v>2451</v>
      </c>
      <c r="C2457" t="s">
        <v>2451</v>
      </c>
      <c r="D2457" s="2">
        <v>1.8</v>
      </c>
      <c r="E2457" s="15">
        <v>20</v>
      </c>
      <c r="F2457" s="14">
        <f>inventory[[#This Row],[Unit Cost]]*inventory[[#This Row],['# Units]]</f>
        <v>36</v>
      </c>
      <c r="G2457" s="8">
        <f>_xlfn.RANK.EQ(inventory[[#This Row],[Total Cost]],inventory[Total Cost],0)</f>
        <v>2134</v>
      </c>
      <c r="H2457" s="8">
        <f>SUMIFS(inventory['# Units],inventory[Rank],"&lt;="&amp;inventory[[#This Row],['#]])</f>
        <v>62802</v>
      </c>
      <c r="I2457" s="9">
        <f>inventory[[#This Row],[c Units]]/MAX(inventory[c Units])</f>
        <v>0.7623637378911845</v>
      </c>
      <c r="J2457" s="10">
        <f>SUMIFS(inventory[Total Cost],inventory[Rank],"&lt;="&amp;inventory[[#This Row],['#]])</f>
        <v>2627178.3999999962</v>
      </c>
      <c r="K2457" s="9">
        <f>inventory[[#This Row],[c Cost]]/MAX(inventory[c Cost])</f>
        <v>0.99239709990414027</v>
      </c>
      <c r="L2457" s="11" t="str">
        <f>IF(inventory[[#This Row],[c Units %]]&lt;=$O$7,$N$7,IF(inventory[[#This Row],[c Units %]]&lt;=$O$8,$N$8,$N$9))</f>
        <v>C</v>
      </c>
    </row>
    <row r="2458" spans="2:12" x14ac:dyDescent="0.25">
      <c r="B2458" s="1">
        <v>2452</v>
      </c>
      <c r="C2458" t="s">
        <v>2452</v>
      </c>
      <c r="D2458" s="2">
        <v>2.1</v>
      </c>
      <c r="E2458" s="15">
        <v>11</v>
      </c>
      <c r="F2458" s="14">
        <f>inventory[[#This Row],[Unit Cost]]*inventory[[#This Row],['# Units]]</f>
        <v>23.1</v>
      </c>
      <c r="G2458" s="8">
        <f>_xlfn.RANK.EQ(inventory[[#This Row],[Total Cost]],inventory[Total Cost],0)</f>
        <v>2547</v>
      </c>
      <c r="H2458" s="8">
        <f>SUMIFS(inventory['# Units],inventory[Rank],"&lt;="&amp;inventory[[#This Row],['#]])</f>
        <v>62802</v>
      </c>
      <c r="I2458" s="9">
        <f>inventory[[#This Row],[c Units]]/MAX(inventory[c Units])</f>
        <v>0.7623637378911845</v>
      </c>
      <c r="J2458" s="10">
        <f>SUMIFS(inventory[Total Cost],inventory[Rank],"&lt;="&amp;inventory[[#This Row],['#]])</f>
        <v>2627178.3999999962</v>
      </c>
      <c r="K2458" s="9">
        <f>inventory[[#This Row],[c Cost]]/MAX(inventory[c Cost])</f>
        <v>0.99239709990414027</v>
      </c>
      <c r="L2458" s="11" t="str">
        <f>IF(inventory[[#This Row],[c Units %]]&lt;=$O$7,$N$7,IF(inventory[[#This Row],[c Units %]]&lt;=$O$8,$N$8,$N$9))</f>
        <v>C</v>
      </c>
    </row>
    <row r="2459" spans="2:12" x14ac:dyDescent="0.25">
      <c r="B2459" s="1">
        <v>2453</v>
      </c>
      <c r="C2459" t="s">
        <v>2453</v>
      </c>
      <c r="D2459" s="2">
        <v>0.9</v>
      </c>
      <c r="E2459" s="15">
        <v>2</v>
      </c>
      <c r="F2459" s="14">
        <f>inventory[[#This Row],[Unit Cost]]*inventory[[#This Row],['# Units]]</f>
        <v>1.8</v>
      </c>
      <c r="G2459" s="8">
        <f>_xlfn.RANK.EQ(inventory[[#This Row],[Total Cost]],inventory[Total Cost],0)</f>
        <v>4333</v>
      </c>
      <c r="H2459" s="8">
        <f>SUMIFS(inventory['# Units],inventory[Rank],"&lt;="&amp;inventory[[#This Row],['#]])</f>
        <v>62802</v>
      </c>
      <c r="I2459" s="9">
        <f>inventory[[#This Row],[c Units]]/MAX(inventory[c Units])</f>
        <v>0.7623637378911845</v>
      </c>
      <c r="J2459" s="10">
        <f>SUMIFS(inventory[Total Cost],inventory[Rank],"&lt;="&amp;inventory[[#This Row],['#]])</f>
        <v>2627178.3999999962</v>
      </c>
      <c r="K2459" s="9">
        <f>inventory[[#This Row],[c Cost]]/MAX(inventory[c Cost])</f>
        <v>0.99239709990414027</v>
      </c>
      <c r="L2459" s="11" t="str">
        <f>IF(inventory[[#This Row],[c Units %]]&lt;=$O$7,$N$7,IF(inventory[[#This Row],[c Units %]]&lt;=$O$8,$N$8,$N$9))</f>
        <v>C</v>
      </c>
    </row>
    <row r="2460" spans="2:12" x14ac:dyDescent="0.25">
      <c r="B2460" s="1">
        <v>2454</v>
      </c>
      <c r="C2460" t="s">
        <v>2454</v>
      </c>
      <c r="D2460" s="2">
        <v>1.7</v>
      </c>
      <c r="E2460" s="15">
        <v>13</v>
      </c>
      <c r="F2460" s="14">
        <f>inventory[[#This Row],[Unit Cost]]*inventory[[#This Row],['# Units]]</f>
        <v>22.099999999999998</v>
      </c>
      <c r="G2460" s="8">
        <f>_xlfn.RANK.EQ(inventory[[#This Row],[Total Cost]],inventory[Total Cost],0)</f>
        <v>2589</v>
      </c>
      <c r="H2460" s="8">
        <f>SUMIFS(inventory['# Units],inventory[Rank],"&lt;="&amp;inventory[[#This Row],['#]])</f>
        <v>62848</v>
      </c>
      <c r="I2460" s="9">
        <f>inventory[[#This Row],[c Units]]/MAX(inventory[c Units])</f>
        <v>0.76292213940615217</v>
      </c>
      <c r="J2460" s="10">
        <f>SUMIFS(inventory[Total Cost],inventory[Rank],"&lt;="&amp;inventory[[#This Row],['#]])</f>
        <v>2627228.9999999958</v>
      </c>
      <c r="K2460" s="9">
        <f>inventory[[#This Row],[c Cost]]/MAX(inventory[c Cost])</f>
        <v>0.99241621367778232</v>
      </c>
      <c r="L2460" s="11" t="str">
        <f>IF(inventory[[#This Row],[c Units %]]&lt;=$O$7,$N$7,IF(inventory[[#This Row],[c Units %]]&lt;=$O$8,$N$8,$N$9))</f>
        <v>C</v>
      </c>
    </row>
    <row r="2461" spans="2:12" x14ac:dyDescent="0.25">
      <c r="B2461" s="1">
        <v>2455</v>
      </c>
      <c r="C2461" t="s">
        <v>2455</v>
      </c>
      <c r="D2461" s="2">
        <v>1.6</v>
      </c>
      <c r="E2461" s="15">
        <v>13</v>
      </c>
      <c r="F2461" s="14">
        <f>inventory[[#This Row],[Unit Cost]]*inventory[[#This Row],['# Units]]</f>
        <v>20.8</v>
      </c>
      <c r="G2461" s="8">
        <f>_xlfn.RANK.EQ(inventory[[#This Row],[Total Cost]],inventory[Total Cost],0)</f>
        <v>2652</v>
      </c>
      <c r="H2461" s="8">
        <f>SUMIFS(inventory['# Units],inventory[Rank],"&lt;="&amp;inventory[[#This Row],['#]])</f>
        <v>62848</v>
      </c>
      <c r="I2461" s="9">
        <f>inventory[[#This Row],[c Units]]/MAX(inventory[c Units])</f>
        <v>0.76292213940615217</v>
      </c>
      <c r="J2461" s="10">
        <f>SUMIFS(inventory[Total Cost],inventory[Rank],"&lt;="&amp;inventory[[#This Row],['#]])</f>
        <v>2627228.9999999958</v>
      </c>
      <c r="K2461" s="9">
        <f>inventory[[#This Row],[c Cost]]/MAX(inventory[c Cost])</f>
        <v>0.99241621367778232</v>
      </c>
      <c r="L2461" s="11" t="str">
        <f>IF(inventory[[#This Row],[c Units %]]&lt;=$O$7,$N$7,IF(inventory[[#This Row],[c Units %]]&lt;=$O$8,$N$8,$N$9))</f>
        <v>C</v>
      </c>
    </row>
    <row r="2462" spans="2:12" x14ac:dyDescent="0.25">
      <c r="B2462" s="1">
        <v>2456</v>
      </c>
      <c r="C2462" t="s">
        <v>2456</v>
      </c>
      <c r="D2462" s="2">
        <v>1.4</v>
      </c>
      <c r="E2462" s="15">
        <v>26</v>
      </c>
      <c r="F2462" s="14">
        <f>inventory[[#This Row],[Unit Cost]]*inventory[[#This Row],['# Units]]</f>
        <v>36.4</v>
      </c>
      <c r="G2462" s="8">
        <f>_xlfn.RANK.EQ(inventory[[#This Row],[Total Cost]],inventory[Total Cost],0)</f>
        <v>2125</v>
      </c>
      <c r="H2462" s="8">
        <f>SUMIFS(inventory['# Units],inventory[Rank],"&lt;="&amp;inventory[[#This Row],['#]])</f>
        <v>62890</v>
      </c>
      <c r="I2462" s="9">
        <f>inventory[[#This Row],[c Units]]/MAX(inventory[c Units])</f>
        <v>0.76343198426764425</v>
      </c>
      <c r="J2462" s="10">
        <f>SUMIFS(inventory[Total Cost],inventory[Rank],"&lt;="&amp;inventory[[#This Row],['#]])</f>
        <v>2627329.7999999966</v>
      </c>
      <c r="K2462" s="9">
        <f>inventory[[#This Row],[c Cost]]/MAX(inventory[c Cost])</f>
        <v>0.99245429012804209</v>
      </c>
      <c r="L2462" s="11" t="str">
        <f>IF(inventory[[#This Row],[c Units %]]&lt;=$O$7,$N$7,IF(inventory[[#This Row],[c Units %]]&lt;=$O$8,$N$8,$N$9))</f>
        <v>C</v>
      </c>
    </row>
    <row r="2463" spans="2:12" x14ac:dyDescent="0.25">
      <c r="B2463" s="1">
        <v>2457</v>
      </c>
      <c r="C2463" t="s">
        <v>2457</v>
      </c>
      <c r="D2463" s="2">
        <v>1.9</v>
      </c>
      <c r="E2463" s="15">
        <v>4</v>
      </c>
      <c r="F2463" s="14">
        <f>inventory[[#This Row],[Unit Cost]]*inventory[[#This Row],['# Units]]</f>
        <v>7.6</v>
      </c>
      <c r="G2463" s="8">
        <f>_xlfn.RANK.EQ(inventory[[#This Row],[Total Cost]],inventory[Total Cost],0)</f>
        <v>3516</v>
      </c>
      <c r="H2463" s="8">
        <f>SUMIFS(inventory['# Units],inventory[Rank],"&lt;="&amp;inventory[[#This Row],['#]])</f>
        <v>62890</v>
      </c>
      <c r="I2463" s="9">
        <f>inventory[[#This Row],[c Units]]/MAX(inventory[c Units])</f>
        <v>0.76343198426764425</v>
      </c>
      <c r="J2463" s="10">
        <f>SUMIFS(inventory[Total Cost],inventory[Rank],"&lt;="&amp;inventory[[#This Row],['#]])</f>
        <v>2627329.7999999966</v>
      </c>
      <c r="K2463" s="9">
        <f>inventory[[#This Row],[c Cost]]/MAX(inventory[c Cost])</f>
        <v>0.99245429012804209</v>
      </c>
      <c r="L2463" s="11" t="str">
        <f>IF(inventory[[#This Row],[c Units %]]&lt;=$O$7,$N$7,IF(inventory[[#This Row],[c Units %]]&lt;=$O$8,$N$8,$N$9))</f>
        <v>C</v>
      </c>
    </row>
    <row r="2464" spans="2:12" x14ac:dyDescent="0.25">
      <c r="B2464" s="1">
        <v>2458</v>
      </c>
      <c r="C2464" t="s">
        <v>2458</v>
      </c>
      <c r="D2464" s="2">
        <v>1.8</v>
      </c>
      <c r="E2464" s="15">
        <v>23</v>
      </c>
      <c r="F2464" s="14">
        <f>inventory[[#This Row],[Unit Cost]]*inventory[[#This Row],['# Units]]</f>
        <v>41.4</v>
      </c>
      <c r="G2464" s="8">
        <f>_xlfn.RANK.EQ(inventory[[#This Row],[Total Cost]],inventory[Total Cost],0)</f>
        <v>2022</v>
      </c>
      <c r="H2464" s="8">
        <f>SUMIFS(inventory['# Units],inventory[Rank],"&lt;="&amp;inventory[[#This Row],['#]])</f>
        <v>62890</v>
      </c>
      <c r="I2464" s="9">
        <f>inventory[[#This Row],[c Units]]/MAX(inventory[c Units])</f>
        <v>0.76343198426764425</v>
      </c>
      <c r="J2464" s="10">
        <f>SUMIFS(inventory[Total Cost],inventory[Rank],"&lt;="&amp;inventory[[#This Row],['#]])</f>
        <v>2627329.7999999966</v>
      </c>
      <c r="K2464" s="9">
        <f>inventory[[#This Row],[c Cost]]/MAX(inventory[c Cost])</f>
        <v>0.99245429012804209</v>
      </c>
      <c r="L2464" s="11" t="str">
        <f>IF(inventory[[#This Row],[c Units %]]&lt;=$O$7,$N$7,IF(inventory[[#This Row],[c Units %]]&lt;=$O$8,$N$8,$N$9))</f>
        <v>C</v>
      </c>
    </row>
    <row r="2465" spans="2:12" x14ac:dyDescent="0.25">
      <c r="B2465" s="1">
        <v>2459</v>
      </c>
      <c r="C2465" t="s">
        <v>2459</v>
      </c>
      <c r="D2465" s="2">
        <v>1.7</v>
      </c>
      <c r="E2465" s="15">
        <v>2</v>
      </c>
      <c r="F2465" s="14">
        <f>inventory[[#This Row],[Unit Cost]]*inventory[[#This Row],['# Units]]</f>
        <v>3.4</v>
      </c>
      <c r="G2465" s="8">
        <f>_xlfn.RANK.EQ(inventory[[#This Row],[Total Cost]],inventory[Total Cost],0)</f>
        <v>4025</v>
      </c>
      <c r="H2465" s="8">
        <f>SUMIFS(inventory['# Units],inventory[Rank],"&lt;="&amp;inventory[[#This Row],['#]])</f>
        <v>62890</v>
      </c>
      <c r="I2465" s="9">
        <f>inventory[[#This Row],[c Units]]/MAX(inventory[c Units])</f>
        <v>0.76343198426764425</v>
      </c>
      <c r="J2465" s="10">
        <f>SUMIFS(inventory[Total Cost],inventory[Rank],"&lt;="&amp;inventory[[#This Row],['#]])</f>
        <v>2627329.7999999966</v>
      </c>
      <c r="K2465" s="9">
        <f>inventory[[#This Row],[c Cost]]/MAX(inventory[c Cost])</f>
        <v>0.99245429012804209</v>
      </c>
      <c r="L2465" s="11" t="str">
        <f>IF(inventory[[#This Row],[c Units %]]&lt;=$O$7,$N$7,IF(inventory[[#This Row],[c Units %]]&lt;=$O$8,$N$8,$N$9))</f>
        <v>C</v>
      </c>
    </row>
    <row r="2466" spans="2:12" x14ac:dyDescent="0.25">
      <c r="B2466" s="1">
        <v>2460</v>
      </c>
      <c r="C2466" t="s">
        <v>2460</v>
      </c>
      <c r="D2466" s="2">
        <v>1.9</v>
      </c>
      <c r="E2466" s="15">
        <v>6</v>
      </c>
      <c r="F2466" s="14">
        <f>inventory[[#This Row],[Unit Cost]]*inventory[[#This Row],['# Units]]</f>
        <v>11.399999999999999</v>
      </c>
      <c r="G2466" s="8">
        <f>_xlfn.RANK.EQ(inventory[[#This Row],[Total Cost]],inventory[Total Cost],0)</f>
        <v>3210</v>
      </c>
      <c r="H2466" s="8">
        <f>SUMIFS(inventory['# Units],inventory[Rank],"&lt;="&amp;inventory[[#This Row],['#]])</f>
        <v>63240</v>
      </c>
      <c r="I2466" s="9">
        <f>inventory[[#This Row],[c Units]]/MAX(inventory[c Units])</f>
        <v>0.76768069144674544</v>
      </c>
      <c r="J2466" s="10">
        <f>SUMIFS(inventory[Total Cost],inventory[Rank],"&lt;="&amp;inventory[[#This Row],['#]])</f>
        <v>2627732.9999999995</v>
      </c>
      <c r="K2466" s="9">
        <f>inventory[[#This Row],[c Cost]]/MAX(inventory[c Cost])</f>
        <v>0.99260659592908107</v>
      </c>
      <c r="L2466" s="11" t="str">
        <f>IF(inventory[[#This Row],[c Units %]]&lt;=$O$7,$N$7,IF(inventory[[#This Row],[c Units %]]&lt;=$O$8,$N$8,$N$9))</f>
        <v>C</v>
      </c>
    </row>
    <row r="2467" spans="2:12" x14ac:dyDescent="0.25">
      <c r="B2467" s="1">
        <v>2461</v>
      </c>
      <c r="C2467" t="s">
        <v>2461</v>
      </c>
      <c r="D2467" s="2">
        <v>2</v>
      </c>
      <c r="E2467" s="15">
        <v>21</v>
      </c>
      <c r="F2467" s="14">
        <f>inventory[[#This Row],[Unit Cost]]*inventory[[#This Row],['# Units]]</f>
        <v>42</v>
      </c>
      <c r="G2467" s="8">
        <f>_xlfn.RANK.EQ(inventory[[#This Row],[Total Cost]],inventory[Total Cost],0)</f>
        <v>1994</v>
      </c>
      <c r="H2467" s="8">
        <f>SUMIFS(inventory['# Units],inventory[Rank],"&lt;="&amp;inventory[[#This Row],['#]])</f>
        <v>63240</v>
      </c>
      <c r="I2467" s="9">
        <f>inventory[[#This Row],[c Units]]/MAX(inventory[c Units])</f>
        <v>0.76768069144674544</v>
      </c>
      <c r="J2467" s="10">
        <f>SUMIFS(inventory[Total Cost],inventory[Rank],"&lt;="&amp;inventory[[#This Row],['#]])</f>
        <v>2627732.9999999995</v>
      </c>
      <c r="K2467" s="9">
        <f>inventory[[#This Row],[c Cost]]/MAX(inventory[c Cost])</f>
        <v>0.99260659592908107</v>
      </c>
      <c r="L2467" s="11" t="str">
        <f>IF(inventory[[#This Row],[c Units %]]&lt;=$O$7,$N$7,IF(inventory[[#This Row],[c Units %]]&lt;=$O$8,$N$8,$N$9))</f>
        <v>C</v>
      </c>
    </row>
    <row r="2468" spans="2:12" x14ac:dyDescent="0.25">
      <c r="B2468" s="1">
        <v>2462</v>
      </c>
      <c r="C2468" t="s">
        <v>2462</v>
      </c>
      <c r="D2468" s="2">
        <v>2</v>
      </c>
      <c r="E2468" s="15">
        <v>21</v>
      </c>
      <c r="F2468" s="14">
        <f>inventory[[#This Row],[Unit Cost]]*inventory[[#This Row],['# Units]]</f>
        <v>42</v>
      </c>
      <c r="G2468" s="8">
        <f>_xlfn.RANK.EQ(inventory[[#This Row],[Total Cost]],inventory[Total Cost],0)</f>
        <v>1994</v>
      </c>
      <c r="H2468" s="8">
        <f>SUMIFS(inventory['# Units],inventory[Rank],"&lt;="&amp;inventory[[#This Row],['#]])</f>
        <v>63240</v>
      </c>
      <c r="I2468" s="9">
        <f>inventory[[#This Row],[c Units]]/MAX(inventory[c Units])</f>
        <v>0.76768069144674544</v>
      </c>
      <c r="J2468" s="10">
        <f>SUMIFS(inventory[Total Cost],inventory[Rank],"&lt;="&amp;inventory[[#This Row],['#]])</f>
        <v>2627732.9999999995</v>
      </c>
      <c r="K2468" s="9">
        <f>inventory[[#This Row],[c Cost]]/MAX(inventory[c Cost])</f>
        <v>0.99260659592908107</v>
      </c>
      <c r="L2468" s="11" t="str">
        <f>IF(inventory[[#This Row],[c Units %]]&lt;=$O$7,$N$7,IF(inventory[[#This Row],[c Units %]]&lt;=$O$8,$N$8,$N$9))</f>
        <v>C</v>
      </c>
    </row>
    <row r="2469" spans="2:12" x14ac:dyDescent="0.25">
      <c r="B2469" s="1">
        <v>2463</v>
      </c>
      <c r="C2469" t="s">
        <v>2463</v>
      </c>
      <c r="D2469" s="2">
        <v>1.4</v>
      </c>
      <c r="E2469" s="15">
        <v>24</v>
      </c>
      <c r="F2469" s="14">
        <f>inventory[[#This Row],[Unit Cost]]*inventory[[#This Row],['# Units]]</f>
        <v>33.599999999999994</v>
      </c>
      <c r="G2469" s="8">
        <f>_xlfn.RANK.EQ(inventory[[#This Row],[Total Cost]],inventory[Total Cost],0)</f>
        <v>2198</v>
      </c>
      <c r="H2469" s="8">
        <f>SUMIFS(inventory['# Units],inventory[Rank],"&lt;="&amp;inventory[[#This Row],['#]])</f>
        <v>63240</v>
      </c>
      <c r="I2469" s="9">
        <f>inventory[[#This Row],[c Units]]/MAX(inventory[c Units])</f>
        <v>0.76768069144674544</v>
      </c>
      <c r="J2469" s="10">
        <f>SUMIFS(inventory[Total Cost],inventory[Rank],"&lt;="&amp;inventory[[#This Row],['#]])</f>
        <v>2627732.9999999995</v>
      </c>
      <c r="K2469" s="9">
        <f>inventory[[#This Row],[c Cost]]/MAX(inventory[c Cost])</f>
        <v>0.99260659592908107</v>
      </c>
      <c r="L2469" s="11" t="str">
        <f>IF(inventory[[#This Row],[c Units %]]&lt;=$O$7,$N$7,IF(inventory[[#This Row],[c Units %]]&lt;=$O$8,$N$8,$N$9))</f>
        <v>C</v>
      </c>
    </row>
    <row r="2470" spans="2:12" x14ac:dyDescent="0.25">
      <c r="B2470" s="1">
        <v>2464</v>
      </c>
      <c r="C2470" t="s">
        <v>2464</v>
      </c>
      <c r="D2470" s="2">
        <v>2.1</v>
      </c>
      <c r="E2470" s="15">
        <v>8</v>
      </c>
      <c r="F2470" s="14">
        <f>inventory[[#This Row],[Unit Cost]]*inventory[[#This Row],['# Units]]</f>
        <v>16.8</v>
      </c>
      <c r="G2470" s="8">
        <f>_xlfn.RANK.EQ(inventory[[#This Row],[Total Cost]],inventory[Total Cost],0)</f>
        <v>2858</v>
      </c>
      <c r="H2470" s="8">
        <f>SUMIFS(inventory['# Units],inventory[Rank],"&lt;="&amp;inventory[[#This Row],['#]])</f>
        <v>63240</v>
      </c>
      <c r="I2470" s="9">
        <f>inventory[[#This Row],[c Units]]/MAX(inventory[c Units])</f>
        <v>0.76768069144674544</v>
      </c>
      <c r="J2470" s="10">
        <f>SUMIFS(inventory[Total Cost],inventory[Rank],"&lt;="&amp;inventory[[#This Row],['#]])</f>
        <v>2627732.9999999995</v>
      </c>
      <c r="K2470" s="9">
        <f>inventory[[#This Row],[c Cost]]/MAX(inventory[c Cost])</f>
        <v>0.99260659592908107</v>
      </c>
      <c r="L2470" s="11" t="str">
        <f>IF(inventory[[#This Row],[c Units %]]&lt;=$O$7,$N$7,IF(inventory[[#This Row],[c Units %]]&lt;=$O$8,$N$8,$N$9))</f>
        <v>C</v>
      </c>
    </row>
    <row r="2471" spans="2:12" x14ac:dyDescent="0.25">
      <c r="B2471" s="1">
        <v>2465</v>
      </c>
      <c r="C2471" t="s">
        <v>2465</v>
      </c>
      <c r="D2471" s="2">
        <v>1.8</v>
      </c>
      <c r="E2471" s="15">
        <v>25</v>
      </c>
      <c r="F2471" s="14">
        <f>inventory[[#This Row],[Unit Cost]]*inventory[[#This Row],['# Units]]</f>
        <v>45</v>
      </c>
      <c r="G2471" s="8">
        <f>_xlfn.RANK.EQ(inventory[[#This Row],[Total Cost]],inventory[Total Cost],0)</f>
        <v>1935</v>
      </c>
      <c r="H2471" s="8">
        <f>SUMIFS(inventory['# Units],inventory[Rank],"&lt;="&amp;inventory[[#This Row],['#]])</f>
        <v>63240</v>
      </c>
      <c r="I2471" s="9">
        <f>inventory[[#This Row],[c Units]]/MAX(inventory[c Units])</f>
        <v>0.76768069144674544</v>
      </c>
      <c r="J2471" s="10">
        <f>SUMIFS(inventory[Total Cost],inventory[Rank],"&lt;="&amp;inventory[[#This Row],['#]])</f>
        <v>2627732.9999999995</v>
      </c>
      <c r="K2471" s="9">
        <f>inventory[[#This Row],[c Cost]]/MAX(inventory[c Cost])</f>
        <v>0.99260659592908107</v>
      </c>
      <c r="L2471" s="11" t="str">
        <f>IF(inventory[[#This Row],[c Units %]]&lt;=$O$7,$N$7,IF(inventory[[#This Row],[c Units %]]&lt;=$O$8,$N$8,$N$9))</f>
        <v>C</v>
      </c>
    </row>
    <row r="2472" spans="2:12" x14ac:dyDescent="0.25">
      <c r="B2472" s="1">
        <v>2466</v>
      </c>
      <c r="C2472" t="s">
        <v>2466</v>
      </c>
      <c r="D2472" s="2">
        <v>2</v>
      </c>
      <c r="E2472" s="15">
        <v>5</v>
      </c>
      <c r="F2472" s="14">
        <f>inventory[[#This Row],[Unit Cost]]*inventory[[#This Row],['# Units]]</f>
        <v>10</v>
      </c>
      <c r="G2472" s="8">
        <f>_xlfn.RANK.EQ(inventory[[#This Row],[Total Cost]],inventory[Total Cost],0)</f>
        <v>3300</v>
      </c>
      <c r="H2472" s="8">
        <f>SUMIFS(inventory['# Units],inventory[Rank],"&lt;="&amp;inventory[[#This Row],['#]])</f>
        <v>63240</v>
      </c>
      <c r="I2472" s="9">
        <f>inventory[[#This Row],[c Units]]/MAX(inventory[c Units])</f>
        <v>0.76768069144674544</v>
      </c>
      <c r="J2472" s="10">
        <f>SUMIFS(inventory[Total Cost],inventory[Rank],"&lt;="&amp;inventory[[#This Row],['#]])</f>
        <v>2627732.9999999995</v>
      </c>
      <c r="K2472" s="9">
        <f>inventory[[#This Row],[c Cost]]/MAX(inventory[c Cost])</f>
        <v>0.99260659592908107</v>
      </c>
      <c r="L2472" s="11" t="str">
        <f>IF(inventory[[#This Row],[c Units %]]&lt;=$O$7,$N$7,IF(inventory[[#This Row],[c Units %]]&lt;=$O$8,$N$8,$N$9))</f>
        <v>C</v>
      </c>
    </row>
    <row r="2473" spans="2:12" x14ac:dyDescent="0.25">
      <c r="B2473" s="1">
        <v>2467</v>
      </c>
      <c r="C2473" t="s">
        <v>2467</v>
      </c>
      <c r="D2473" s="2">
        <v>1.9</v>
      </c>
      <c r="E2473" s="15">
        <v>9</v>
      </c>
      <c r="F2473" s="14">
        <f>inventory[[#This Row],[Unit Cost]]*inventory[[#This Row],['# Units]]</f>
        <v>17.099999999999998</v>
      </c>
      <c r="G2473" s="8">
        <f>_xlfn.RANK.EQ(inventory[[#This Row],[Total Cost]],inventory[Total Cost],0)</f>
        <v>2837</v>
      </c>
      <c r="H2473" s="8">
        <f>SUMIFS(inventory['# Units],inventory[Rank],"&lt;="&amp;inventory[[#This Row],['#]])</f>
        <v>63240</v>
      </c>
      <c r="I2473" s="9">
        <f>inventory[[#This Row],[c Units]]/MAX(inventory[c Units])</f>
        <v>0.76768069144674544</v>
      </c>
      <c r="J2473" s="10">
        <f>SUMIFS(inventory[Total Cost],inventory[Rank],"&lt;="&amp;inventory[[#This Row],['#]])</f>
        <v>2627732.9999999995</v>
      </c>
      <c r="K2473" s="9">
        <f>inventory[[#This Row],[c Cost]]/MAX(inventory[c Cost])</f>
        <v>0.99260659592908107</v>
      </c>
      <c r="L2473" s="11" t="str">
        <f>IF(inventory[[#This Row],[c Units %]]&lt;=$O$7,$N$7,IF(inventory[[#This Row],[c Units %]]&lt;=$O$8,$N$8,$N$9))</f>
        <v>C</v>
      </c>
    </row>
    <row r="2474" spans="2:12" x14ac:dyDescent="0.25">
      <c r="B2474" s="1">
        <v>2468</v>
      </c>
      <c r="C2474" t="s">
        <v>2468</v>
      </c>
      <c r="D2474" s="2">
        <v>1.5</v>
      </c>
      <c r="E2474" s="15">
        <v>12</v>
      </c>
      <c r="F2474" s="14">
        <f>inventory[[#This Row],[Unit Cost]]*inventory[[#This Row],['# Units]]</f>
        <v>18</v>
      </c>
      <c r="G2474" s="8">
        <f>_xlfn.RANK.EQ(inventory[[#This Row],[Total Cost]],inventory[Total Cost],0)</f>
        <v>2803</v>
      </c>
      <c r="H2474" s="8">
        <f>SUMIFS(inventory['# Units],inventory[Rank],"&lt;="&amp;inventory[[#This Row],['#]])</f>
        <v>63240</v>
      </c>
      <c r="I2474" s="9">
        <f>inventory[[#This Row],[c Units]]/MAX(inventory[c Units])</f>
        <v>0.76768069144674544</v>
      </c>
      <c r="J2474" s="10">
        <f>SUMIFS(inventory[Total Cost],inventory[Rank],"&lt;="&amp;inventory[[#This Row],['#]])</f>
        <v>2627732.9999999995</v>
      </c>
      <c r="K2474" s="9">
        <f>inventory[[#This Row],[c Cost]]/MAX(inventory[c Cost])</f>
        <v>0.99260659592908107</v>
      </c>
      <c r="L2474" s="11" t="str">
        <f>IF(inventory[[#This Row],[c Units %]]&lt;=$O$7,$N$7,IF(inventory[[#This Row],[c Units %]]&lt;=$O$8,$N$8,$N$9))</f>
        <v>C</v>
      </c>
    </row>
    <row r="2475" spans="2:12" x14ac:dyDescent="0.25">
      <c r="B2475" s="1">
        <v>2469</v>
      </c>
      <c r="C2475" t="s">
        <v>2469</v>
      </c>
      <c r="D2475" s="2">
        <v>1.8</v>
      </c>
      <c r="E2475" s="15">
        <v>22</v>
      </c>
      <c r="F2475" s="14">
        <f>inventory[[#This Row],[Unit Cost]]*inventory[[#This Row],['# Units]]</f>
        <v>39.6</v>
      </c>
      <c r="G2475" s="8">
        <f>_xlfn.RANK.EQ(inventory[[#This Row],[Total Cost]],inventory[Total Cost],0)</f>
        <v>2052</v>
      </c>
      <c r="H2475" s="8">
        <f>SUMIFS(inventory['# Units],inventory[Rank],"&lt;="&amp;inventory[[#This Row],['#]])</f>
        <v>63240</v>
      </c>
      <c r="I2475" s="9">
        <f>inventory[[#This Row],[c Units]]/MAX(inventory[c Units])</f>
        <v>0.76768069144674544</v>
      </c>
      <c r="J2475" s="10">
        <f>SUMIFS(inventory[Total Cost],inventory[Rank],"&lt;="&amp;inventory[[#This Row],['#]])</f>
        <v>2627732.9999999995</v>
      </c>
      <c r="K2475" s="9">
        <f>inventory[[#This Row],[c Cost]]/MAX(inventory[c Cost])</f>
        <v>0.99260659592908107</v>
      </c>
      <c r="L2475" s="11" t="str">
        <f>IF(inventory[[#This Row],[c Units %]]&lt;=$O$7,$N$7,IF(inventory[[#This Row],[c Units %]]&lt;=$O$8,$N$8,$N$9))</f>
        <v>C</v>
      </c>
    </row>
    <row r="2476" spans="2:12" x14ac:dyDescent="0.25">
      <c r="B2476" s="1">
        <v>2470</v>
      </c>
      <c r="C2476" t="s">
        <v>2470</v>
      </c>
      <c r="D2476" s="2">
        <v>1.6</v>
      </c>
      <c r="E2476" s="15">
        <v>22</v>
      </c>
      <c r="F2476" s="14">
        <f>inventory[[#This Row],[Unit Cost]]*inventory[[#This Row],['# Units]]</f>
        <v>35.200000000000003</v>
      </c>
      <c r="G2476" s="8">
        <f>_xlfn.RANK.EQ(inventory[[#This Row],[Total Cost]],inventory[Total Cost],0)</f>
        <v>2157</v>
      </c>
      <c r="H2476" s="8">
        <f>SUMIFS(inventory['# Units],inventory[Rank],"&lt;="&amp;inventory[[#This Row],['#]])</f>
        <v>63240</v>
      </c>
      <c r="I2476" s="9">
        <f>inventory[[#This Row],[c Units]]/MAX(inventory[c Units])</f>
        <v>0.76768069144674544</v>
      </c>
      <c r="J2476" s="10">
        <f>SUMIFS(inventory[Total Cost],inventory[Rank],"&lt;="&amp;inventory[[#This Row],['#]])</f>
        <v>2627732.9999999995</v>
      </c>
      <c r="K2476" s="9">
        <f>inventory[[#This Row],[c Cost]]/MAX(inventory[c Cost])</f>
        <v>0.99260659592908107</v>
      </c>
      <c r="L2476" s="11" t="str">
        <f>IF(inventory[[#This Row],[c Units %]]&lt;=$O$7,$N$7,IF(inventory[[#This Row],[c Units %]]&lt;=$O$8,$N$8,$N$9))</f>
        <v>C</v>
      </c>
    </row>
    <row r="2477" spans="2:12" x14ac:dyDescent="0.25">
      <c r="B2477" s="1">
        <v>2471</v>
      </c>
      <c r="C2477" t="s">
        <v>2471</v>
      </c>
      <c r="D2477" s="2">
        <v>1.9</v>
      </c>
      <c r="E2477" s="15">
        <v>9</v>
      </c>
      <c r="F2477" s="14">
        <f>inventory[[#This Row],[Unit Cost]]*inventory[[#This Row],['# Units]]</f>
        <v>17.099999999999998</v>
      </c>
      <c r="G2477" s="8">
        <f>_xlfn.RANK.EQ(inventory[[#This Row],[Total Cost]],inventory[Total Cost],0)</f>
        <v>2837</v>
      </c>
      <c r="H2477" s="8">
        <f>SUMIFS(inventory['# Units],inventory[Rank],"&lt;="&amp;inventory[[#This Row],['#]])</f>
        <v>63240</v>
      </c>
      <c r="I2477" s="9">
        <f>inventory[[#This Row],[c Units]]/MAX(inventory[c Units])</f>
        <v>0.76768069144674544</v>
      </c>
      <c r="J2477" s="10">
        <f>SUMIFS(inventory[Total Cost],inventory[Rank],"&lt;="&amp;inventory[[#This Row],['#]])</f>
        <v>2627732.9999999995</v>
      </c>
      <c r="K2477" s="9">
        <f>inventory[[#This Row],[c Cost]]/MAX(inventory[c Cost])</f>
        <v>0.99260659592908107</v>
      </c>
      <c r="L2477" s="11" t="str">
        <f>IF(inventory[[#This Row],[c Units %]]&lt;=$O$7,$N$7,IF(inventory[[#This Row],[c Units %]]&lt;=$O$8,$N$8,$N$9))</f>
        <v>C</v>
      </c>
    </row>
    <row r="2478" spans="2:12" x14ac:dyDescent="0.25">
      <c r="B2478" s="1">
        <v>2472</v>
      </c>
      <c r="C2478" t="s">
        <v>2472</v>
      </c>
      <c r="D2478" s="2">
        <v>1.7</v>
      </c>
      <c r="E2478" s="15">
        <v>17</v>
      </c>
      <c r="F2478" s="14">
        <f>inventory[[#This Row],[Unit Cost]]*inventory[[#This Row],['# Units]]</f>
        <v>28.9</v>
      </c>
      <c r="G2478" s="8">
        <f>_xlfn.RANK.EQ(inventory[[#This Row],[Total Cost]],inventory[Total Cost],0)</f>
        <v>2327</v>
      </c>
      <c r="H2478" s="8">
        <f>SUMIFS(inventory['# Units],inventory[Rank],"&lt;="&amp;inventory[[#This Row],['#]])</f>
        <v>63240</v>
      </c>
      <c r="I2478" s="9">
        <f>inventory[[#This Row],[c Units]]/MAX(inventory[c Units])</f>
        <v>0.76768069144674544</v>
      </c>
      <c r="J2478" s="10">
        <f>SUMIFS(inventory[Total Cost],inventory[Rank],"&lt;="&amp;inventory[[#This Row],['#]])</f>
        <v>2627732.9999999995</v>
      </c>
      <c r="K2478" s="9">
        <f>inventory[[#This Row],[c Cost]]/MAX(inventory[c Cost])</f>
        <v>0.99260659592908107</v>
      </c>
      <c r="L2478" s="11" t="str">
        <f>IF(inventory[[#This Row],[c Units %]]&lt;=$O$7,$N$7,IF(inventory[[#This Row],[c Units %]]&lt;=$O$8,$N$8,$N$9))</f>
        <v>C</v>
      </c>
    </row>
    <row r="2479" spans="2:12" x14ac:dyDescent="0.25">
      <c r="B2479" s="1">
        <v>2473</v>
      </c>
      <c r="C2479" t="s">
        <v>2473</v>
      </c>
      <c r="D2479" s="2">
        <v>1.9</v>
      </c>
      <c r="E2479" s="15">
        <v>11</v>
      </c>
      <c r="F2479" s="14">
        <f>inventory[[#This Row],[Unit Cost]]*inventory[[#This Row],['# Units]]</f>
        <v>20.9</v>
      </c>
      <c r="G2479" s="8">
        <f>_xlfn.RANK.EQ(inventory[[#This Row],[Total Cost]],inventory[Total Cost],0)</f>
        <v>2648</v>
      </c>
      <c r="H2479" s="8">
        <f>SUMIFS(inventory['# Units],inventory[Rank],"&lt;="&amp;inventory[[#This Row],['#]])</f>
        <v>63240</v>
      </c>
      <c r="I2479" s="9">
        <f>inventory[[#This Row],[c Units]]/MAX(inventory[c Units])</f>
        <v>0.76768069144674544</v>
      </c>
      <c r="J2479" s="10">
        <f>SUMIFS(inventory[Total Cost],inventory[Rank],"&lt;="&amp;inventory[[#This Row],['#]])</f>
        <v>2627732.9999999995</v>
      </c>
      <c r="K2479" s="9">
        <f>inventory[[#This Row],[c Cost]]/MAX(inventory[c Cost])</f>
        <v>0.99260659592908107</v>
      </c>
      <c r="L2479" s="11" t="str">
        <f>IF(inventory[[#This Row],[c Units %]]&lt;=$O$7,$N$7,IF(inventory[[#This Row],[c Units %]]&lt;=$O$8,$N$8,$N$9))</f>
        <v>C</v>
      </c>
    </row>
    <row r="2480" spans="2:12" x14ac:dyDescent="0.25">
      <c r="B2480" s="1">
        <v>2474</v>
      </c>
      <c r="C2480" t="s">
        <v>2474</v>
      </c>
      <c r="D2480" s="2">
        <v>2</v>
      </c>
      <c r="E2480" s="15">
        <v>3</v>
      </c>
      <c r="F2480" s="14">
        <f>inventory[[#This Row],[Unit Cost]]*inventory[[#This Row],['# Units]]</f>
        <v>6</v>
      </c>
      <c r="G2480" s="8">
        <f>_xlfn.RANK.EQ(inventory[[#This Row],[Total Cost]],inventory[Total Cost],0)</f>
        <v>3649</v>
      </c>
      <c r="H2480" s="8">
        <f>SUMIFS(inventory['# Units],inventory[Rank],"&lt;="&amp;inventory[[#This Row],['#]])</f>
        <v>63240</v>
      </c>
      <c r="I2480" s="9">
        <f>inventory[[#This Row],[c Units]]/MAX(inventory[c Units])</f>
        <v>0.76768069144674544</v>
      </c>
      <c r="J2480" s="10">
        <f>SUMIFS(inventory[Total Cost],inventory[Rank],"&lt;="&amp;inventory[[#This Row],['#]])</f>
        <v>2627732.9999999995</v>
      </c>
      <c r="K2480" s="9">
        <f>inventory[[#This Row],[c Cost]]/MAX(inventory[c Cost])</f>
        <v>0.99260659592908107</v>
      </c>
      <c r="L2480" s="11" t="str">
        <f>IF(inventory[[#This Row],[c Units %]]&lt;=$O$7,$N$7,IF(inventory[[#This Row],[c Units %]]&lt;=$O$8,$N$8,$N$9))</f>
        <v>C</v>
      </c>
    </row>
    <row r="2481" spans="2:12" x14ac:dyDescent="0.25">
      <c r="B2481" s="1">
        <v>2475</v>
      </c>
      <c r="C2481" t="s">
        <v>2475</v>
      </c>
      <c r="D2481" s="2">
        <v>1.6</v>
      </c>
      <c r="E2481" s="15">
        <v>8</v>
      </c>
      <c r="F2481" s="14">
        <f>inventory[[#This Row],[Unit Cost]]*inventory[[#This Row],['# Units]]</f>
        <v>12.8</v>
      </c>
      <c r="G2481" s="8">
        <f>_xlfn.RANK.EQ(inventory[[#This Row],[Total Cost]],inventory[Total Cost],0)</f>
        <v>3102</v>
      </c>
      <c r="H2481" s="8">
        <f>SUMIFS(inventory['# Units],inventory[Rank],"&lt;="&amp;inventory[[#This Row],['#]])</f>
        <v>63240</v>
      </c>
      <c r="I2481" s="9">
        <f>inventory[[#This Row],[c Units]]/MAX(inventory[c Units])</f>
        <v>0.76768069144674544</v>
      </c>
      <c r="J2481" s="10">
        <f>SUMIFS(inventory[Total Cost],inventory[Rank],"&lt;="&amp;inventory[[#This Row],['#]])</f>
        <v>2627732.9999999995</v>
      </c>
      <c r="K2481" s="9">
        <f>inventory[[#This Row],[c Cost]]/MAX(inventory[c Cost])</f>
        <v>0.99260659592908107</v>
      </c>
      <c r="L2481" s="11" t="str">
        <f>IF(inventory[[#This Row],[c Units %]]&lt;=$O$7,$N$7,IF(inventory[[#This Row],[c Units %]]&lt;=$O$8,$N$8,$N$9))</f>
        <v>C</v>
      </c>
    </row>
    <row r="2482" spans="2:12" x14ac:dyDescent="0.25">
      <c r="B2482" s="1">
        <v>2476</v>
      </c>
      <c r="C2482" t="s">
        <v>2476</v>
      </c>
      <c r="D2482" s="2">
        <v>1.5</v>
      </c>
      <c r="E2482" s="15">
        <v>34</v>
      </c>
      <c r="F2482" s="14">
        <f>inventory[[#This Row],[Unit Cost]]*inventory[[#This Row],['# Units]]</f>
        <v>51</v>
      </c>
      <c r="G2482" s="8">
        <f>_xlfn.RANK.EQ(inventory[[#This Row],[Total Cost]],inventory[Total Cost],0)</f>
        <v>1828</v>
      </c>
      <c r="H2482" s="8">
        <f>SUMIFS(inventory['# Units],inventory[Rank],"&lt;="&amp;inventory[[#This Row],['#]])</f>
        <v>63275</v>
      </c>
      <c r="I2482" s="9">
        <f>inventory[[#This Row],[c Units]]/MAX(inventory[c Units])</f>
        <v>0.76810556216465564</v>
      </c>
      <c r="J2482" s="10">
        <f>SUMIFS(inventory[Total Cost],inventory[Rank],"&lt;="&amp;inventory[[#This Row],['#]])</f>
        <v>2627782.9999999995</v>
      </c>
      <c r="K2482" s="9">
        <f>inventory[[#This Row],[c Cost]]/MAX(inventory[c Cost])</f>
        <v>0.9926254830571859</v>
      </c>
      <c r="L2482" s="11" t="str">
        <f>IF(inventory[[#This Row],[c Units %]]&lt;=$O$7,$N$7,IF(inventory[[#This Row],[c Units %]]&lt;=$O$8,$N$8,$N$9))</f>
        <v>C</v>
      </c>
    </row>
    <row r="2483" spans="2:12" x14ac:dyDescent="0.25">
      <c r="B2483" s="1">
        <v>2477</v>
      </c>
      <c r="C2483" t="s">
        <v>2477</v>
      </c>
      <c r="D2483" s="2">
        <v>1.6</v>
      </c>
      <c r="E2483" s="15">
        <v>12</v>
      </c>
      <c r="F2483" s="14">
        <f>inventory[[#This Row],[Unit Cost]]*inventory[[#This Row],['# Units]]</f>
        <v>19.200000000000003</v>
      </c>
      <c r="G2483" s="8">
        <f>_xlfn.RANK.EQ(inventory[[#This Row],[Total Cost]],inventory[Total Cost],0)</f>
        <v>2738</v>
      </c>
      <c r="H2483" s="8">
        <f>SUMIFS(inventory['# Units],inventory[Rank],"&lt;="&amp;inventory[[#This Row],['#]])</f>
        <v>63275</v>
      </c>
      <c r="I2483" s="9">
        <f>inventory[[#This Row],[c Units]]/MAX(inventory[c Units])</f>
        <v>0.76810556216465564</v>
      </c>
      <c r="J2483" s="10">
        <f>SUMIFS(inventory[Total Cost],inventory[Rank],"&lt;="&amp;inventory[[#This Row],['#]])</f>
        <v>2627782.9999999995</v>
      </c>
      <c r="K2483" s="9">
        <f>inventory[[#This Row],[c Cost]]/MAX(inventory[c Cost])</f>
        <v>0.9926254830571859</v>
      </c>
      <c r="L2483" s="11" t="str">
        <f>IF(inventory[[#This Row],[c Units %]]&lt;=$O$7,$N$7,IF(inventory[[#This Row],[c Units %]]&lt;=$O$8,$N$8,$N$9))</f>
        <v>C</v>
      </c>
    </row>
    <row r="2484" spans="2:12" x14ac:dyDescent="0.25">
      <c r="B2484" s="1">
        <v>2478</v>
      </c>
      <c r="C2484" t="s">
        <v>2478</v>
      </c>
      <c r="D2484" s="2">
        <v>0.7</v>
      </c>
      <c r="E2484" s="15">
        <v>56</v>
      </c>
      <c r="F2484" s="14">
        <f>inventory[[#This Row],[Unit Cost]]*inventory[[#This Row],['# Units]]</f>
        <v>39.199999999999996</v>
      </c>
      <c r="G2484" s="8">
        <f>_xlfn.RANK.EQ(inventory[[#This Row],[Total Cost]],inventory[Total Cost],0)</f>
        <v>2067</v>
      </c>
      <c r="H2484" s="8">
        <f>SUMIFS(inventory['# Units],inventory[Rank],"&lt;="&amp;inventory[[#This Row],['#]])</f>
        <v>63314</v>
      </c>
      <c r="I2484" s="9">
        <f>inventory[[#This Row],[c Units]]/MAX(inventory[c Units])</f>
        <v>0.7685789895360412</v>
      </c>
      <c r="J2484" s="10">
        <f>SUMIFS(inventory[Total Cost],inventory[Rank],"&lt;="&amp;inventory[[#This Row],['#]])</f>
        <v>2627832.5999999992</v>
      </c>
      <c r="K2484" s="9">
        <f>inventory[[#This Row],[c Cost]]/MAX(inventory[c Cost])</f>
        <v>0.99264421908826583</v>
      </c>
      <c r="L2484" s="11" t="str">
        <f>IF(inventory[[#This Row],[c Units %]]&lt;=$O$7,$N$7,IF(inventory[[#This Row],[c Units %]]&lt;=$O$8,$N$8,$N$9))</f>
        <v>C</v>
      </c>
    </row>
    <row r="2485" spans="2:12" x14ac:dyDescent="0.25">
      <c r="B2485" s="1">
        <v>2479</v>
      </c>
      <c r="C2485" t="s">
        <v>2479</v>
      </c>
      <c r="D2485" s="2">
        <v>1.4</v>
      </c>
      <c r="E2485" s="15">
        <v>2</v>
      </c>
      <c r="F2485" s="14">
        <f>inventory[[#This Row],[Unit Cost]]*inventory[[#This Row],['# Units]]</f>
        <v>2.8</v>
      </c>
      <c r="G2485" s="8">
        <f>_xlfn.RANK.EQ(inventory[[#This Row],[Total Cost]],inventory[Total Cost],0)</f>
        <v>4130</v>
      </c>
      <c r="H2485" s="8">
        <f>SUMIFS(inventory['# Units],inventory[Rank],"&lt;="&amp;inventory[[#This Row],['#]])</f>
        <v>63314</v>
      </c>
      <c r="I2485" s="9">
        <f>inventory[[#This Row],[c Units]]/MAX(inventory[c Units])</f>
        <v>0.7685789895360412</v>
      </c>
      <c r="J2485" s="10">
        <f>SUMIFS(inventory[Total Cost],inventory[Rank],"&lt;="&amp;inventory[[#This Row],['#]])</f>
        <v>2627832.5999999992</v>
      </c>
      <c r="K2485" s="9">
        <f>inventory[[#This Row],[c Cost]]/MAX(inventory[c Cost])</f>
        <v>0.99264421908826583</v>
      </c>
      <c r="L2485" s="11" t="str">
        <f>IF(inventory[[#This Row],[c Units %]]&lt;=$O$7,$N$7,IF(inventory[[#This Row],[c Units %]]&lt;=$O$8,$N$8,$N$9))</f>
        <v>C</v>
      </c>
    </row>
    <row r="2486" spans="2:12" x14ac:dyDescent="0.25">
      <c r="B2486" s="1">
        <v>2480</v>
      </c>
      <c r="C2486" t="s">
        <v>2480</v>
      </c>
      <c r="D2486" s="2">
        <v>1.1000000000000001</v>
      </c>
      <c r="E2486" s="15">
        <v>12</v>
      </c>
      <c r="F2486" s="14">
        <f>inventory[[#This Row],[Unit Cost]]*inventory[[#This Row],['# Units]]</f>
        <v>13.200000000000001</v>
      </c>
      <c r="G2486" s="8">
        <f>_xlfn.RANK.EQ(inventory[[#This Row],[Total Cost]],inventory[Total Cost],0)</f>
        <v>3071</v>
      </c>
      <c r="H2486" s="8">
        <f>SUMIFS(inventory['# Units],inventory[Rank],"&lt;="&amp;inventory[[#This Row],['#]])</f>
        <v>63403</v>
      </c>
      <c r="I2486" s="9">
        <f>inventory[[#This Row],[c Units]]/MAX(inventory[c Units])</f>
        <v>0.76965937507586979</v>
      </c>
      <c r="J2486" s="10">
        <f>SUMIFS(inventory[Total Cost],inventory[Rank],"&lt;="&amp;inventory[[#This Row],['#]])</f>
        <v>2627956.1</v>
      </c>
      <c r="K2486" s="9">
        <f>inventory[[#This Row],[c Cost]]/MAX(inventory[c Cost])</f>
        <v>0.99269087029468528</v>
      </c>
      <c r="L2486" s="11" t="str">
        <f>IF(inventory[[#This Row],[c Units %]]&lt;=$O$7,$N$7,IF(inventory[[#This Row],[c Units %]]&lt;=$O$8,$N$8,$N$9))</f>
        <v>C</v>
      </c>
    </row>
    <row r="2487" spans="2:12" x14ac:dyDescent="0.25">
      <c r="B2487" s="1">
        <v>2481</v>
      </c>
      <c r="C2487" t="s">
        <v>2481</v>
      </c>
      <c r="D2487" s="2">
        <v>1.9</v>
      </c>
      <c r="E2487" s="15">
        <v>43</v>
      </c>
      <c r="F2487" s="14">
        <f>inventory[[#This Row],[Unit Cost]]*inventory[[#This Row],['# Units]]</f>
        <v>81.7</v>
      </c>
      <c r="G2487" s="8">
        <f>_xlfn.RANK.EQ(inventory[[#This Row],[Total Cost]],inventory[Total Cost],0)</f>
        <v>1476</v>
      </c>
      <c r="H2487" s="8">
        <f>SUMIFS(inventory['# Units],inventory[Rank],"&lt;="&amp;inventory[[#This Row],['#]])</f>
        <v>63403</v>
      </c>
      <c r="I2487" s="9">
        <f>inventory[[#This Row],[c Units]]/MAX(inventory[c Units])</f>
        <v>0.76965937507586979</v>
      </c>
      <c r="J2487" s="10">
        <f>SUMIFS(inventory[Total Cost],inventory[Rank],"&lt;="&amp;inventory[[#This Row],['#]])</f>
        <v>2627956.1</v>
      </c>
      <c r="K2487" s="9">
        <f>inventory[[#This Row],[c Cost]]/MAX(inventory[c Cost])</f>
        <v>0.99269087029468528</v>
      </c>
      <c r="L2487" s="11" t="str">
        <f>IF(inventory[[#This Row],[c Units %]]&lt;=$O$7,$N$7,IF(inventory[[#This Row],[c Units %]]&lt;=$O$8,$N$8,$N$9))</f>
        <v>C</v>
      </c>
    </row>
    <row r="2488" spans="2:12" x14ac:dyDescent="0.25">
      <c r="B2488" s="1">
        <v>2482</v>
      </c>
      <c r="C2488" t="s">
        <v>2482</v>
      </c>
      <c r="D2488" s="2">
        <v>1.9</v>
      </c>
      <c r="E2488" s="15">
        <v>62</v>
      </c>
      <c r="F2488" s="14">
        <f>inventory[[#This Row],[Unit Cost]]*inventory[[#This Row],['# Units]]</f>
        <v>117.8</v>
      </c>
      <c r="G2488" s="8">
        <f>_xlfn.RANK.EQ(inventory[[#This Row],[Total Cost]],inventory[Total Cost],0)</f>
        <v>1257</v>
      </c>
      <c r="H2488" s="8">
        <f>SUMIFS(inventory['# Units],inventory[Rank],"&lt;="&amp;inventory[[#This Row],['#]])</f>
        <v>63403</v>
      </c>
      <c r="I2488" s="9">
        <f>inventory[[#This Row],[c Units]]/MAX(inventory[c Units])</f>
        <v>0.76965937507586979</v>
      </c>
      <c r="J2488" s="10">
        <f>SUMIFS(inventory[Total Cost],inventory[Rank],"&lt;="&amp;inventory[[#This Row],['#]])</f>
        <v>2627956.1</v>
      </c>
      <c r="K2488" s="9">
        <f>inventory[[#This Row],[c Cost]]/MAX(inventory[c Cost])</f>
        <v>0.99269087029468528</v>
      </c>
      <c r="L2488" s="11" t="str">
        <f>IF(inventory[[#This Row],[c Units %]]&lt;=$O$7,$N$7,IF(inventory[[#This Row],[c Units %]]&lt;=$O$8,$N$8,$N$9))</f>
        <v>C</v>
      </c>
    </row>
    <row r="2489" spans="2:12" x14ac:dyDescent="0.25">
      <c r="B2489" s="1">
        <v>2483</v>
      </c>
      <c r="C2489" t="s">
        <v>2483</v>
      </c>
      <c r="D2489" s="2">
        <v>2</v>
      </c>
      <c r="E2489" s="15">
        <v>36</v>
      </c>
      <c r="F2489" s="14">
        <f>inventory[[#This Row],[Unit Cost]]*inventory[[#This Row],['# Units]]</f>
        <v>72</v>
      </c>
      <c r="G2489" s="8">
        <f>_xlfn.RANK.EQ(inventory[[#This Row],[Total Cost]],inventory[Total Cost],0)</f>
        <v>1555</v>
      </c>
      <c r="H2489" s="8">
        <f>SUMIFS(inventory['# Units],inventory[Rank],"&lt;="&amp;inventory[[#This Row],['#]])</f>
        <v>63403</v>
      </c>
      <c r="I2489" s="9">
        <f>inventory[[#This Row],[c Units]]/MAX(inventory[c Units])</f>
        <v>0.76965937507586979</v>
      </c>
      <c r="J2489" s="10">
        <f>SUMIFS(inventory[Total Cost],inventory[Rank],"&lt;="&amp;inventory[[#This Row],['#]])</f>
        <v>2627956.1</v>
      </c>
      <c r="K2489" s="9">
        <f>inventory[[#This Row],[c Cost]]/MAX(inventory[c Cost])</f>
        <v>0.99269087029468528</v>
      </c>
      <c r="L2489" s="11" t="str">
        <f>IF(inventory[[#This Row],[c Units %]]&lt;=$O$7,$N$7,IF(inventory[[#This Row],[c Units %]]&lt;=$O$8,$N$8,$N$9))</f>
        <v>C</v>
      </c>
    </row>
    <row r="2490" spans="2:12" x14ac:dyDescent="0.25">
      <c r="B2490" s="1">
        <v>2484</v>
      </c>
      <c r="C2490" t="s">
        <v>2484</v>
      </c>
      <c r="D2490" s="2">
        <v>2.1</v>
      </c>
      <c r="E2490" s="15">
        <v>36</v>
      </c>
      <c r="F2490" s="14">
        <f>inventory[[#This Row],[Unit Cost]]*inventory[[#This Row],['# Units]]</f>
        <v>75.600000000000009</v>
      </c>
      <c r="G2490" s="8">
        <f>_xlfn.RANK.EQ(inventory[[#This Row],[Total Cost]],inventory[Total Cost],0)</f>
        <v>1524</v>
      </c>
      <c r="H2490" s="8">
        <f>SUMIFS(inventory['# Units],inventory[Rank],"&lt;="&amp;inventory[[#This Row],['#]])</f>
        <v>63403</v>
      </c>
      <c r="I2490" s="9">
        <f>inventory[[#This Row],[c Units]]/MAX(inventory[c Units])</f>
        <v>0.76965937507586979</v>
      </c>
      <c r="J2490" s="10">
        <f>SUMIFS(inventory[Total Cost],inventory[Rank],"&lt;="&amp;inventory[[#This Row],['#]])</f>
        <v>2627956.1</v>
      </c>
      <c r="K2490" s="9">
        <f>inventory[[#This Row],[c Cost]]/MAX(inventory[c Cost])</f>
        <v>0.99269087029468528</v>
      </c>
      <c r="L2490" s="11" t="str">
        <f>IF(inventory[[#This Row],[c Units %]]&lt;=$O$7,$N$7,IF(inventory[[#This Row],[c Units %]]&lt;=$O$8,$N$8,$N$9))</f>
        <v>C</v>
      </c>
    </row>
    <row r="2491" spans="2:12" x14ac:dyDescent="0.25">
      <c r="B2491" s="1">
        <v>2485</v>
      </c>
      <c r="C2491" t="s">
        <v>2485</v>
      </c>
      <c r="D2491" s="2">
        <v>1.9</v>
      </c>
      <c r="E2491" s="15">
        <v>20</v>
      </c>
      <c r="F2491" s="14">
        <f>inventory[[#This Row],[Unit Cost]]*inventory[[#This Row],['# Units]]</f>
        <v>38</v>
      </c>
      <c r="G2491" s="8">
        <f>_xlfn.RANK.EQ(inventory[[#This Row],[Total Cost]],inventory[Total Cost],0)</f>
        <v>2086</v>
      </c>
      <c r="H2491" s="8">
        <f>SUMIFS(inventory['# Units],inventory[Rank],"&lt;="&amp;inventory[[#This Row],['#]])</f>
        <v>63409</v>
      </c>
      <c r="I2491" s="9">
        <f>inventory[[#This Row],[c Units]]/MAX(inventory[c Units])</f>
        <v>0.76973221005608294</v>
      </c>
      <c r="J2491" s="10">
        <f>SUMIFS(inventory[Total Cost],inventory[Rank],"&lt;="&amp;inventory[[#This Row],['#]])</f>
        <v>2627980.7000000002</v>
      </c>
      <c r="K2491" s="9">
        <f>inventory[[#This Row],[c Cost]]/MAX(inventory[c Cost])</f>
        <v>0.99270016276171291</v>
      </c>
      <c r="L2491" s="11" t="str">
        <f>IF(inventory[[#This Row],[c Units %]]&lt;=$O$7,$N$7,IF(inventory[[#This Row],[c Units %]]&lt;=$O$8,$N$8,$N$9))</f>
        <v>C</v>
      </c>
    </row>
    <row r="2492" spans="2:12" x14ac:dyDescent="0.25">
      <c r="B2492" s="1">
        <v>2486</v>
      </c>
      <c r="C2492" t="s">
        <v>2486</v>
      </c>
      <c r="D2492" s="2">
        <v>2.1</v>
      </c>
      <c r="E2492" s="15">
        <v>45</v>
      </c>
      <c r="F2492" s="14">
        <f>inventory[[#This Row],[Unit Cost]]*inventory[[#This Row],['# Units]]</f>
        <v>94.5</v>
      </c>
      <c r="G2492" s="8">
        <f>_xlfn.RANK.EQ(inventory[[#This Row],[Total Cost]],inventory[Total Cost],0)</f>
        <v>1380</v>
      </c>
      <c r="H2492" s="8">
        <f>SUMIFS(inventory['# Units],inventory[Rank],"&lt;="&amp;inventory[[#This Row],['#]])</f>
        <v>63486</v>
      </c>
      <c r="I2492" s="9">
        <f>inventory[[#This Row],[c Units]]/MAX(inventory[c Units])</f>
        <v>0.77066692563548522</v>
      </c>
      <c r="J2492" s="10">
        <f>SUMIFS(inventory[Total Cost],inventory[Rank],"&lt;="&amp;inventory[[#This Row],['#]])</f>
        <v>2628054.2000000002</v>
      </c>
      <c r="K2492" s="9">
        <f>inventory[[#This Row],[c Cost]]/MAX(inventory[c Cost])</f>
        <v>0.99272792684002709</v>
      </c>
      <c r="L2492" s="11" t="str">
        <f>IF(inventory[[#This Row],[c Units %]]&lt;=$O$7,$N$7,IF(inventory[[#This Row],[c Units %]]&lt;=$O$8,$N$8,$N$9))</f>
        <v>C</v>
      </c>
    </row>
    <row r="2493" spans="2:12" x14ac:dyDescent="0.25">
      <c r="B2493" s="1">
        <v>2487</v>
      </c>
      <c r="C2493" t="s">
        <v>2487</v>
      </c>
      <c r="D2493" s="2">
        <v>2.1</v>
      </c>
      <c r="E2493" s="15">
        <v>8</v>
      </c>
      <c r="F2493" s="14">
        <f>inventory[[#This Row],[Unit Cost]]*inventory[[#This Row],['# Units]]</f>
        <v>16.8</v>
      </c>
      <c r="G2493" s="8">
        <f>_xlfn.RANK.EQ(inventory[[#This Row],[Total Cost]],inventory[Total Cost],0)</f>
        <v>2858</v>
      </c>
      <c r="H2493" s="8">
        <f>SUMIFS(inventory['# Units],inventory[Rank],"&lt;="&amp;inventory[[#This Row],['#]])</f>
        <v>63486</v>
      </c>
      <c r="I2493" s="9">
        <f>inventory[[#This Row],[c Units]]/MAX(inventory[c Units])</f>
        <v>0.77066692563548522</v>
      </c>
      <c r="J2493" s="10">
        <f>SUMIFS(inventory[Total Cost],inventory[Rank],"&lt;="&amp;inventory[[#This Row],['#]])</f>
        <v>2628054.2000000002</v>
      </c>
      <c r="K2493" s="9">
        <f>inventory[[#This Row],[c Cost]]/MAX(inventory[c Cost])</f>
        <v>0.99272792684002709</v>
      </c>
      <c r="L2493" s="11" t="str">
        <f>IF(inventory[[#This Row],[c Units %]]&lt;=$O$7,$N$7,IF(inventory[[#This Row],[c Units %]]&lt;=$O$8,$N$8,$N$9))</f>
        <v>C</v>
      </c>
    </row>
    <row r="2494" spans="2:12" x14ac:dyDescent="0.25">
      <c r="B2494" s="1">
        <v>2488</v>
      </c>
      <c r="C2494" t="s">
        <v>2488</v>
      </c>
      <c r="D2494" s="2">
        <v>1.8</v>
      </c>
      <c r="E2494" s="15">
        <v>12</v>
      </c>
      <c r="F2494" s="14">
        <f>inventory[[#This Row],[Unit Cost]]*inventory[[#This Row],['# Units]]</f>
        <v>21.6</v>
      </c>
      <c r="G2494" s="8">
        <f>_xlfn.RANK.EQ(inventory[[#This Row],[Total Cost]],inventory[Total Cost],0)</f>
        <v>2612</v>
      </c>
      <c r="H2494" s="8">
        <f>SUMIFS(inventory['# Units],inventory[Rank],"&lt;="&amp;inventory[[#This Row],['#]])</f>
        <v>63486</v>
      </c>
      <c r="I2494" s="9">
        <f>inventory[[#This Row],[c Units]]/MAX(inventory[c Units])</f>
        <v>0.77066692563548522</v>
      </c>
      <c r="J2494" s="10">
        <f>SUMIFS(inventory[Total Cost],inventory[Rank],"&lt;="&amp;inventory[[#This Row],['#]])</f>
        <v>2628054.2000000002</v>
      </c>
      <c r="K2494" s="9">
        <f>inventory[[#This Row],[c Cost]]/MAX(inventory[c Cost])</f>
        <v>0.99272792684002709</v>
      </c>
      <c r="L2494" s="11" t="str">
        <f>IF(inventory[[#This Row],[c Units %]]&lt;=$O$7,$N$7,IF(inventory[[#This Row],[c Units %]]&lt;=$O$8,$N$8,$N$9))</f>
        <v>C</v>
      </c>
    </row>
    <row r="2495" spans="2:12" x14ac:dyDescent="0.25">
      <c r="B2495" s="1">
        <v>2489</v>
      </c>
      <c r="C2495" t="s">
        <v>2489</v>
      </c>
      <c r="D2495" s="2">
        <v>1.5</v>
      </c>
      <c r="E2495" s="15">
        <v>12</v>
      </c>
      <c r="F2495" s="14">
        <f>inventory[[#This Row],[Unit Cost]]*inventory[[#This Row],['# Units]]</f>
        <v>18</v>
      </c>
      <c r="G2495" s="8">
        <f>_xlfn.RANK.EQ(inventory[[#This Row],[Total Cost]],inventory[Total Cost],0)</f>
        <v>2803</v>
      </c>
      <c r="H2495" s="8">
        <f>SUMIFS(inventory['# Units],inventory[Rank],"&lt;="&amp;inventory[[#This Row],['#]])</f>
        <v>63567</v>
      </c>
      <c r="I2495" s="9">
        <f>inventory[[#This Row],[c Units]]/MAX(inventory[c Units])</f>
        <v>0.77165019786836286</v>
      </c>
      <c r="J2495" s="10">
        <f>SUMIFS(inventory[Total Cost],inventory[Rank],"&lt;="&amp;inventory[[#This Row],['#]])</f>
        <v>2628175.6999999993</v>
      </c>
      <c r="K2495" s="9">
        <f>inventory[[#This Row],[c Cost]]/MAX(inventory[c Cost])</f>
        <v>0.99277382256132163</v>
      </c>
      <c r="L2495" s="11" t="str">
        <f>IF(inventory[[#This Row],[c Units %]]&lt;=$O$7,$N$7,IF(inventory[[#This Row],[c Units %]]&lt;=$O$8,$N$8,$N$9))</f>
        <v>C</v>
      </c>
    </row>
    <row r="2496" spans="2:12" x14ac:dyDescent="0.25">
      <c r="B2496" s="1">
        <v>2490</v>
      </c>
      <c r="C2496" t="s">
        <v>2490</v>
      </c>
      <c r="D2496" s="2">
        <v>1.9</v>
      </c>
      <c r="E2496" s="15">
        <v>9</v>
      </c>
      <c r="F2496" s="14">
        <f>inventory[[#This Row],[Unit Cost]]*inventory[[#This Row],['# Units]]</f>
        <v>17.099999999999998</v>
      </c>
      <c r="G2496" s="8">
        <f>_xlfn.RANK.EQ(inventory[[#This Row],[Total Cost]],inventory[Total Cost],0)</f>
        <v>2837</v>
      </c>
      <c r="H2496" s="8">
        <f>SUMIFS(inventory['# Units],inventory[Rank],"&lt;="&amp;inventory[[#This Row],['#]])</f>
        <v>63567</v>
      </c>
      <c r="I2496" s="9">
        <f>inventory[[#This Row],[c Units]]/MAX(inventory[c Units])</f>
        <v>0.77165019786836286</v>
      </c>
      <c r="J2496" s="10">
        <f>SUMIFS(inventory[Total Cost],inventory[Rank],"&lt;="&amp;inventory[[#This Row],['#]])</f>
        <v>2628175.6999999993</v>
      </c>
      <c r="K2496" s="9">
        <f>inventory[[#This Row],[c Cost]]/MAX(inventory[c Cost])</f>
        <v>0.99277382256132163</v>
      </c>
      <c r="L2496" s="11" t="str">
        <f>IF(inventory[[#This Row],[c Units %]]&lt;=$O$7,$N$7,IF(inventory[[#This Row],[c Units %]]&lt;=$O$8,$N$8,$N$9))</f>
        <v>C</v>
      </c>
    </row>
    <row r="2497" spans="2:12" x14ac:dyDescent="0.25">
      <c r="B2497" s="1">
        <v>2491</v>
      </c>
      <c r="C2497" t="s">
        <v>2491</v>
      </c>
      <c r="D2497" s="2">
        <v>2</v>
      </c>
      <c r="E2497" s="15">
        <v>7</v>
      </c>
      <c r="F2497" s="14">
        <f>inventory[[#This Row],[Unit Cost]]*inventory[[#This Row],['# Units]]</f>
        <v>14</v>
      </c>
      <c r="G2497" s="8">
        <f>_xlfn.RANK.EQ(inventory[[#This Row],[Total Cost]],inventory[Total Cost],0)</f>
        <v>3027</v>
      </c>
      <c r="H2497" s="8">
        <f>SUMIFS(inventory['# Units],inventory[Rank],"&lt;="&amp;inventory[[#This Row],['#]])</f>
        <v>63567</v>
      </c>
      <c r="I2497" s="9">
        <f>inventory[[#This Row],[c Units]]/MAX(inventory[c Units])</f>
        <v>0.77165019786836286</v>
      </c>
      <c r="J2497" s="10">
        <f>SUMIFS(inventory[Total Cost],inventory[Rank],"&lt;="&amp;inventory[[#This Row],['#]])</f>
        <v>2628175.6999999993</v>
      </c>
      <c r="K2497" s="9">
        <f>inventory[[#This Row],[c Cost]]/MAX(inventory[c Cost])</f>
        <v>0.99277382256132163</v>
      </c>
      <c r="L2497" s="11" t="str">
        <f>IF(inventory[[#This Row],[c Units %]]&lt;=$O$7,$N$7,IF(inventory[[#This Row],[c Units %]]&lt;=$O$8,$N$8,$N$9))</f>
        <v>C</v>
      </c>
    </row>
    <row r="2498" spans="2:12" x14ac:dyDescent="0.25">
      <c r="B2498" s="1">
        <v>2492</v>
      </c>
      <c r="C2498" t="s">
        <v>2492</v>
      </c>
      <c r="D2498" s="2">
        <v>1.9</v>
      </c>
      <c r="E2498" s="15">
        <v>1</v>
      </c>
      <c r="F2498" s="14">
        <f>inventory[[#This Row],[Unit Cost]]*inventory[[#This Row],['# Units]]</f>
        <v>1.9</v>
      </c>
      <c r="G2498" s="8">
        <f>_xlfn.RANK.EQ(inventory[[#This Row],[Total Cost]],inventory[Total Cost],0)</f>
        <v>4331</v>
      </c>
      <c r="H2498" s="8">
        <f>SUMIFS(inventory['# Units],inventory[Rank],"&lt;="&amp;inventory[[#This Row],['#]])</f>
        <v>63567</v>
      </c>
      <c r="I2498" s="9">
        <f>inventory[[#This Row],[c Units]]/MAX(inventory[c Units])</f>
        <v>0.77165019786836286</v>
      </c>
      <c r="J2498" s="10">
        <f>SUMIFS(inventory[Total Cost],inventory[Rank],"&lt;="&amp;inventory[[#This Row],['#]])</f>
        <v>2628175.6999999993</v>
      </c>
      <c r="K2498" s="9">
        <f>inventory[[#This Row],[c Cost]]/MAX(inventory[c Cost])</f>
        <v>0.99277382256132163</v>
      </c>
      <c r="L2498" s="11" t="str">
        <f>IF(inventory[[#This Row],[c Units %]]&lt;=$O$7,$N$7,IF(inventory[[#This Row],[c Units %]]&lt;=$O$8,$N$8,$N$9))</f>
        <v>C</v>
      </c>
    </row>
    <row r="2499" spans="2:12" x14ac:dyDescent="0.25">
      <c r="B2499" s="1">
        <v>2493</v>
      </c>
      <c r="C2499" t="s">
        <v>2493</v>
      </c>
      <c r="D2499" s="2">
        <v>2.1</v>
      </c>
      <c r="E2499" s="15">
        <v>8</v>
      </c>
      <c r="F2499" s="14">
        <f>inventory[[#This Row],[Unit Cost]]*inventory[[#This Row],['# Units]]</f>
        <v>16.8</v>
      </c>
      <c r="G2499" s="8">
        <f>_xlfn.RANK.EQ(inventory[[#This Row],[Total Cost]],inventory[Total Cost],0)</f>
        <v>2858</v>
      </c>
      <c r="H2499" s="8">
        <f>SUMIFS(inventory['# Units],inventory[Rank],"&lt;="&amp;inventory[[#This Row],['#]])</f>
        <v>63567</v>
      </c>
      <c r="I2499" s="9">
        <f>inventory[[#This Row],[c Units]]/MAX(inventory[c Units])</f>
        <v>0.77165019786836286</v>
      </c>
      <c r="J2499" s="10">
        <f>SUMIFS(inventory[Total Cost],inventory[Rank],"&lt;="&amp;inventory[[#This Row],['#]])</f>
        <v>2628175.6999999993</v>
      </c>
      <c r="K2499" s="9">
        <f>inventory[[#This Row],[c Cost]]/MAX(inventory[c Cost])</f>
        <v>0.99277382256132163</v>
      </c>
      <c r="L2499" s="11" t="str">
        <f>IF(inventory[[#This Row],[c Units %]]&lt;=$O$7,$N$7,IF(inventory[[#This Row],[c Units %]]&lt;=$O$8,$N$8,$N$9))</f>
        <v>C</v>
      </c>
    </row>
    <row r="2500" spans="2:12" x14ac:dyDescent="0.25">
      <c r="B2500" s="1">
        <v>2494</v>
      </c>
      <c r="C2500" t="s">
        <v>2494</v>
      </c>
      <c r="D2500" s="2">
        <v>2</v>
      </c>
      <c r="E2500" s="15">
        <v>6</v>
      </c>
      <c r="F2500" s="14">
        <f>inventory[[#This Row],[Unit Cost]]*inventory[[#This Row],['# Units]]</f>
        <v>12</v>
      </c>
      <c r="G2500" s="8">
        <f>_xlfn.RANK.EQ(inventory[[#This Row],[Total Cost]],inventory[Total Cost],0)</f>
        <v>3144</v>
      </c>
      <c r="H2500" s="8">
        <f>SUMIFS(inventory['# Units],inventory[Rank],"&lt;="&amp;inventory[[#This Row],['#]])</f>
        <v>63980</v>
      </c>
      <c r="I2500" s="9">
        <f>inventory[[#This Row],[c Units]]/MAX(inventory[c Units])</f>
        <v>0.77666367233970235</v>
      </c>
      <c r="J2500" s="10">
        <f>SUMIFS(inventory[Total Cost],inventory[Rank],"&lt;="&amp;inventory[[#This Row],['#]])</f>
        <v>2628775.6999999993</v>
      </c>
      <c r="K2500" s="9">
        <f>inventory[[#This Row],[c Cost]]/MAX(inventory[c Cost])</f>
        <v>0.99300046809858034</v>
      </c>
      <c r="L2500" s="11" t="str">
        <f>IF(inventory[[#This Row],[c Units %]]&lt;=$O$7,$N$7,IF(inventory[[#This Row],[c Units %]]&lt;=$O$8,$N$8,$N$9))</f>
        <v>C</v>
      </c>
    </row>
    <row r="2501" spans="2:12" x14ac:dyDescent="0.25">
      <c r="B2501" s="1">
        <v>2495</v>
      </c>
      <c r="C2501" t="s">
        <v>2495</v>
      </c>
      <c r="D2501" s="2">
        <v>0.1</v>
      </c>
      <c r="E2501" s="15">
        <v>8</v>
      </c>
      <c r="F2501" s="14">
        <f>inventory[[#This Row],[Unit Cost]]*inventory[[#This Row],['# Units]]</f>
        <v>0.8</v>
      </c>
      <c r="G2501" s="8">
        <f>_xlfn.RANK.EQ(inventory[[#This Row],[Total Cost]],inventory[Total Cost],0)</f>
        <v>4532</v>
      </c>
      <c r="H2501" s="8">
        <f>SUMIFS(inventory['# Units],inventory[Rank],"&lt;="&amp;inventory[[#This Row],['#]])</f>
        <v>63980</v>
      </c>
      <c r="I2501" s="9">
        <f>inventory[[#This Row],[c Units]]/MAX(inventory[c Units])</f>
        <v>0.77666367233970235</v>
      </c>
      <c r="J2501" s="10">
        <f>SUMIFS(inventory[Total Cost],inventory[Rank],"&lt;="&amp;inventory[[#This Row],['#]])</f>
        <v>2628775.6999999993</v>
      </c>
      <c r="K2501" s="9">
        <f>inventory[[#This Row],[c Cost]]/MAX(inventory[c Cost])</f>
        <v>0.99300046809858034</v>
      </c>
      <c r="L2501" s="11" t="str">
        <f>IF(inventory[[#This Row],[c Units %]]&lt;=$O$7,$N$7,IF(inventory[[#This Row],[c Units %]]&lt;=$O$8,$N$8,$N$9))</f>
        <v>C</v>
      </c>
    </row>
    <row r="2502" spans="2:12" x14ac:dyDescent="0.25">
      <c r="B2502" s="1">
        <v>2496</v>
      </c>
      <c r="C2502" t="s">
        <v>2496</v>
      </c>
      <c r="D2502" s="2">
        <v>2</v>
      </c>
      <c r="E2502" s="15">
        <v>13</v>
      </c>
      <c r="F2502" s="14">
        <f>inventory[[#This Row],[Unit Cost]]*inventory[[#This Row],['# Units]]</f>
        <v>26</v>
      </c>
      <c r="G2502" s="8">
        <f>_xlfn.RANK.EQ(inventory[[#This Row],[Total Cost]],inventory[Total Cost],0)</f>
        <v>2422</v>
      </c>
      <c r="H2502" s="8">
        <f>SUMIFS(inventory['# Units],inventory[Rank],"&lt;="&amp;inventory[[#This Row],['#]])</f>
        <v>63980</v>
      </c>
      <c r="I2502" s="9">
        <f>inventory[[#This Row],[c Units]]/MAX(inventory[c Units])</f>
        <v>0.77666367233970235</v>
      </c>
      <c r="J2502" s="10">
        <f>SUMIFS(inventory[Total Cost],inventory[Rank],"&lt;="&amp;inventory[[#This Row],['#]])</f>
        <v>2628775.6999999993</v>
      </c>
      <c r="K2502" s="9">
        <f>inventory[[#This Row],[c Cost]]/MAX(inventory[c Cost])</f>
        <v>0.99300046809858034</v>
      </c>
      <c r="L2502" s="11" t="str">
        <f>IF(inventory[[#This Row],[c Units %]]&lt;=$O$7,$N$7,IF(inventory[[#This Row],[c Units %]]&lt;=$O$8,$N$8,$N$9))</f>
        <v>C</v>
      </c>
    </row>
    <row r="2503" spans="2:12" x14ac:dyDescent="0.25">
      <c r="B2503" s="1">
        <v>2497</v>
      </c>
      <c r="C2503" t="s">
        <v>2497</v>
      </c>
      <c r="D2503" s="2">
        <v>1.3</v>
      </c>
      <c r="E2503" s="15">
        <v>5</v>
      </c>
      <c r="F2503" s="14">
        <f>inventory[[#This Row],[Unit Cost]]*inventory[[#This Row],['# Units]]</f>
        <v>6.5</v>
      </c>
      <c r="G2503" s="8">
        <f>_xlfn.RANK.EQ(inventory[[#This Row],[Total Cost]],inventory[Total Cost],0)</f>
        <v>3624</v>
      </c>
      <c r="H2503" s="8">
        <f>SUMIFS(inventory['# Units],inventory[Rank],"&lt;="&amp;inventory[[#This Row],['#]])</f>
        <v>63980</v>
      </c>
      <c r="I2503" s="9">
        <f>inventory[[#This Row],[c Units]]/MAX(inventory[c Units])</f>
        <v>0.77666367233970235</v>
      </c>
      <c r="J2503" s="10">
        <f>SUMIFS(inventory[Total Cost],inventory[Rank],"&lt;="&amp;inventory[[#This Row],['#]])</f>
        <v>2628775.6999999993</v>
      </c>
      <c r="K2503" s="9">
        <f>inventory[[#This Row],[c Cost]]/MAX(inventory[c Cost])</f>
        <v>0.99300046809858034</v>
      </c>
      <c r="L2503" s="11" t="str">
        <f>IF(inventory[[#This Row],[c Units %]]&lt;=$O$7,$N$7,IF(inventory[[#This Row],[c Units %]]&lt;=$O$8,$N$8,$N$9))</f>
        <v>C</v>
      </c>
    </row>
    <row r="2504" spans="2:12" x14ac:dyDescent="0.25">
      <c r="B2504" s="1">
        <v>2498</v>
      </c>
      <c r="C2504" t="s">
        <v>2498</v>
      </c>
      <c r="D2504" s="2">
        <v>2.1</v>
      </c>
      <c r="E2504" s="15">
        <v>3</v>
      </c>
      <c r="F2504" s="14">
        <f>inventory[[#This Row],[Unit Cost]]*inventory[[#This Row],['# Units]]</f>
        <v>6.3000000000000007</v>
      </c>
      <c r="G2504" s="8">
        <f>_xlfn.RANK.EQ(inventory[[#This Row],[Total Cost]],inventory[Total Cost],0)</f>
        <v>3636</v>
      </c>
      <c r="H2504" s="8">
        <f>SUMIFS(inventory['# Units],inventory[Rank],"&lt;="&amp;inventory[[#This Row],['#]])</f>
        <v>63980</v>
      </c>
      <c r="I2504" s="9">
        <f>inventory[[#This Row],[c Units]]/MAX(inventory[c Units])</f>
        <v>0.77666367233970235</v>
      </c>
      <c r="J2504" s="10">
        <f>SUMIFS(inventory[Total Cost],inventory[Rank],"&lt;="&amp;inventory[[#This Row],['#]])</f>
        <v>2628775.6999999993</v>
      </c>
      <c r="K2504" s="9">
        <f>inventory[[#This Row],[c Cost]]/MAX(inventory[c Cost])</f>
        <v>0.99300046809858034</v>
      </c>
      <c r="L2504" s="11" t="str">
        <f>IF(inventory[[#This Row],[c Units %]]&lt;=$O$7,$N$7,IF(inventory[[#This Row],[c Units %]]&lt;=$O$8,$N$8,$N$9))</f>
        <v>C</v>
      </c>
    </row>
    <row r="2505" spans="2:12" x14ac:dyDescent="0.25">
      <c r="B2505" s="1">
        <v>2499</v>
      </c>
      <c r="C2505" t="s">
        <v>2499</v>
      </c>
      <c r="D2505" s="2">
        <v>2</v>
      </c>
      <c r="E2505" s="15">
        <v>5</v>
      </c>
      <c r="F2505" s="14">
        <f>inventory[[#This Row],[Unit Cost]]*inventory[[#This Row],['# Units]]</f>
        <v>10</v>
      </c>
      <c r="G2505" s="8">
        <f>_xlfn.RANK.EQ(inventory[[#This Row],[Total Cost]],inventory[Total Cost],0)</f>
        <v>3300</v>
      </c>
      <c r="H2505" s="8">
        <f>SUMIFS(inventory['# Units],inventory[Rank],"&lt;="&amp;inventory[[#This Row],['#]])</f>
        <v>63980</v>
      </c>
      <c r="I2505" s="9">
        <f>inventory[[#This Row],[c Units]]/MAX(inventory[c Units])</f>
        <v>0.77666367233970235</v>
      </c>
      <c r="J2505" s="10">
        <f>SUMIFS(inventory[Total Cost],inventory[Rank],"&lt;="&amp;inventory[[#This Row],['#]])</f>
        <v>2628775.6999999993</v>
      </c>
      <c r="K2505" s="9">
        <f>inventory[[#This Row],[c Cost]]/MAX(inventory[c Cost])</f>
        <v>0.99300046809858034</v>
      </c>
      <c r="L2505" s="11" t="str">
        <f>IF(inventory[[#This Row],[c Units %]]&lt;=$O$7,$N$7,IF(inventory[[#This Row],[c Units %]]&lt;=$O$8,$N$8,$N$9))</f>
        <v>C</v>
      </c>
    </row>
    <row r="2506" spans="2:12" x14ac:dyDescent="0.25">
      <c r="B2506" s="1">
        <v>2500</v>
      </c>
      <c r="C2506" t="s">
        <v>2500</v>
      </c>
      <c r="D2506" s="2">
        <v>1.9</v>
      </c>
      <c r="E2506" s="15">
        <v>4</v>
      </c>
      <c r="F2506" s="14">
        <f>inventory[[#This Row],[Unit Cost]]*inventory[[#This Row],['# Units]]</f>
        <v>7.6</v>
      </c>
      <c r="G2506" s="8">
        <f>_xlfn.RANK.EQ(inventory[[#This Row],[Total Cost]],inventory[Total Cost],0)</f>
        <v>3516</v>
      </c>
      <c r="H2506" s="8">
        <f>SUMIFS(inventory['# Units],inventory[Rank],"&lt;="&amp;inventory[[#This Row],['#]])</f>
        <v>63980</v>
      </c>
      <c r="I2506" s="9">
        <f>inventory[[#This Row],[c Units]]/MAX(inventory[c Units])</f>
        <v>0.77666367233970235</v>
      </c>
      <c r="J2506" s="10">
        <f>SUMIFS(inventory[Total Cost],inventory[Rank],"&lt;="&amp;inventory[[#This Row],['#]])</f>
        <v>2628775.6999999993</v>
      </c>
      <c r="K2506" s="9">
        <f>inventory[[#This Row],[c Cost]]/MAX(inventory[c Cost])</f>
        <v>0.99300046809858034</v>
      </c>
      <c r="L2506" s="11" t="str">
        <f>IF(inventory[[#This Row],[c Units %]]&lt;=$O$7,$N$7,IF(inventory[[#This Row],[c Units %]]&lt;=$O$8,$N$8,$N$9))</f>
        <v>C</v>
      </c>
    </row>
    <row r="2507" spans="2:12" x14ac:dyDescent="0.25">
      <c r="B2507" s="1">
        <v>2501</v>
      </c>
      <c r="C2507" t="s">
        <v>2501</v>
      </c>
      <c r="D2507" s="2">
        <v>2.1</v>
      </c>
      <c r="E2507" s="15">
        <v>11</v>
      </c>
      <c r="F2507" s="14">
        <f>inventory[[#This Row],[Unit Cost]]*inventory[[#This Row],['# Units]]</f>
        <v>23.1</v>
      </c>
      <c r="G2507" s="8">
        <f>_xlfn.RANK.EQ(inventory[[#This Row],[Total Cost]],inventory[Total Cost],0)</f>
        <v>2547</v>
      </c>
      <c r="H2507" s="8">
        <f>SUMIFS(inventory['# Units],inventory[Rank],"&lt;="&amp;inventory[[#This Row],['#]])</f>
        <v>63980</v>
      </c>
      <c r="I2507" s="9">
        <f>inventory[[#This Row],[c Units]]/MAX(inventory[c Units])</f>
        <v>0.77666367233970235</v>
      </c>
      <c r="J2507" s="10">
        <f>SUMIFS(inventory[Total Cost],inventory[Rank],"&lt;="&amp;inventory[[#This Row],['#]])</f>
        <v>2628775.6999999993</v>
      </c>
      <c r="K2507" s="9">
        <f>inventory[[#This Row],[c Cost]]/MAX(inventory[c Cost])</f>
        <v>0.99300046809858034</v>
      </c>
      <c r="L2507" s="11" t="str">
        <f>IF(inventory[[#This Row],[c Units %]]&lt;=$O$7,$N$7,IF(inventory[[#This Row],[c Units %]]&lt;=$O$8,$N$8,$N$9))</f>
        <v>C</v>
      </c>
    </row>
    <row r="2508" spans="2:12" x14ac:dyDescent="0.25">
      <c r="B2508" s="1">
        <v>2502</v>
      </c>
      <c r="C2508" t="s">
        <v>2502</v>
      </c>
      <c r="D2508" s="2">
        <v>2.1</v>
      </c>
      <c r="E2508" s="15">
        <v>7</v>
      </c>
      <c r="F2508" s="14">
        <f>inventory[[#This Row],[Unit Cost]]*inventory[[#This Row],['# Units]]</f>
        <v>14.700000000000001</v>
      </c>
      <c r="G2508" s="8">
        <f>_xlfn.RANK.EQ(inventory[[#This Row],[Total Cost]],inventory[Total Cost],0)</f>
        <v>2987</v>
      </c>
      <c r="H2508" s="8">
        <f>SUMIFS(inventory['# Units],inventory[Rank],"&lt;="&amp;inventory[[#This Row],['#]])</f>
        <v>63980</v>
      </c>
      <c r="I2508" s="9">
        <f>inventory[[#This Row],[c Units]]/MAX(inventory[c Units])</f>
        <v>0.77666367233970235</v>
      </c>
      <c r="J2508" s="10">
        <f>SUMIFS(inventory[Total Cost],inventory[Rank],"&lt;="&amp;inventory[[#This Row],['#]])</f>
        <v>2628775.6999999993</v>
      </c>
      <c r="K2508" s="9">
        <f>inventory[[#This Row],[c Cost]]/MAX(inventory[c Cost])</f>
        <v>0.99300046809858034</v>
      </c>
      <c r="L2508" s="11" t="str">
        <f>IF(inventory[[#This Row],[c Units %]]&lt;=$O$7,$N$7,IF(inventory[[#This Row],[c Units %]]&lt;=$O$8,$N$8,$N$9))</f>
        <v>C</v>
      </c>
    </row>
    <row r="2509" spans="2:12" x14ac:dyDescent="0.25">
      <c r="B2509" s="1">
        <v>2503</v>
      </c>
      <c r="C2509" t="s">
        <v>2503</v>
      </c>
      <c r="D2509" s="2">
        <v>1.8</v>
      </c>
      <c r="E2509" s="15">
        <v>11</v>
      </c>
      <c r="F2509" s="14">
        <f>inventory[[#This Row],[Unit Cost]]*inventory[[#This Row],['# Units]]</f>
        <v>19.8</v>
      </c>
      <c r="G2509" s="8">
        <f>_xlfn.RANK.EQ(inventory[[#This Row],[Total Cost]],inventory[Total Cost],0)</f>
        <v>2703</v>
      </c>
      <c r="H2509" s="8">
        <f>SUMIFS(inventory['# Units],inventory[Rank],"&lt;="&amp;inventory[[#This Row],['#]])</f>
        <v>63980</v>
      </c>
      <c r="I2509" s="9">
        <f>inventory[[#This Row],[c Units]]/MAX(inventory[c Units])</f>
        <v>0.77666367233970235</v>
      </c>
      <c r="J2509" s="10">
        <f>SUMIFS(inventory[Total Cost],inventory[Rank],"&lt;="&amp;inventory[[#This Row],['#]])</f>
        <v>2628775.6999999993</v>
      </c>
      <c r="K2509" s="9">
        <f>inventory[[#This Row],[c Cost]]/MAX(inventory[c Cost])</f>
        <v>0.99300046809858034</v>
      </c>
      <c r="L2509" s="11" t="str">
        <f>IF(inventory[[#This Row],[c Units %]]&lt;=$O$7,$N$7,IF(inventory[[#This Row],[c Units %]]&lt;=$O$8,$N$8,$N$9))</f>
        <v>C</v>
      </c>
    </row>
    <row r="2510" spans="2:12" x14ac:dyDescent="0.25">
      <c r="B2510" s="1">
        <v>2504</v>
      </c>
      <c r="C2510" t="s">
        <v>2504</v>
      </c>
      <c r="D2510" s="2">
        <v>1.2</v>
      </c>
      <c r="E2510" s="15">
        <v>1</v>
      </c>
      <c r="F2510" s="14">
        <f>inventory[[#This Row],[Unit Cost]]*inventory[[#This Row],['# Units]]</f>
        <v>1.2</v>
      </c>
      <c r="G2510" s="8">
        <f>_xlfn.RANK.EQ(inventory[[#This Row],[Total Cost]],inventory[Total Cost],0)</f>
        <v>4445</v>
      </c>
      <c r="H2510" s="8">
        <f>SUMIFS(inventory['# Units],inventory[Rank],"&lt;="&amp;inventory[[#This Row],['#]])</f>
        <v>63980</v>
      </c>
      <c r="I2510" s="9">
        <f>inventory[[#This Row],[c Units]]/MAX(inventory[c Units])</f>
        <v>0.77666367233970235</v>
      </c>
      <c r="J2510" s="10">
        <f>SUMIFS(inventory[Total Cost],inventory[Rank],"&lt;="&amp;inventory[[#This Row],['#]])</f>
        <v>2628775.6999999993</v>
      </c>
      <c r="K2510" s="9">
        <f>inventory[[#This Row],[c Cost]]/MAX(inventory[c Cost])</f>
        <v>0.99300046809858034</v>
      </c>
      <c r="L2510" s="11" t="str">
        <f>IF(inventory[[#This Row],[c Units %]]&lt;=$O$7,$N$7,IF(inventory[[#This Row],[c Units %]]&lt;=$O$8,$N$8,$N$9))</f>
        <v>C</v>
      </c>
    </row>
    <row r="2511" spans="2:12" x14ac:dyDescent="0.25">
      <c r="B2511" s="1">
        <v>2505</v>
      </c>
      <c r="C2511" t="s">
        <v>2505</v>
      </c>
      <c r="D2511" s="2">
        <v>1.7</v>
      </c>
      <c r="E2511" s="15">
        <v>7</v>
      </c>
      <c r="F2511" s="14">
        <f>inventory[[#This Row],[Unit Cost]]*inventory[[#This Row],['# Units]]</f>
        <v>11.9</v>
      </c>
      <c r="G2511" s="8">
        <f>_xlfn.RANK.EQ(inventory[[#This Row],[Total Cost]],inventory[Total Cost],0)</f>
        <v>3188</v>
      </c>
      <c r="H2511" s="8">
        <f>SUMIFS(inventory['# Units],inventory[Rank],"&lt;="&amp;inventory[[#This Row],['#]])</f>
        <v>63980</v>
      </c>
      <c r="I2511" s="9">
        <f>inventory[[#This Row],[c Units]]/MAX(inventory[c Units])</f>
        <v>0.77666367233970235</v>
      </c>
      <c r="J2511" s="10">
        <f>SUMIFS(inventory[Total Cost],inventory[Rank],"&lt;="&amp;inventory[[#This Row],['#]])</f>
        <v>2628775.6999999993</v>
      </c>
      <c r="K2511" s="9">
        <f>inventory[[#This Row],[c Cost]]/MAX(inventory[c Cost])</f>
        <v>0.99300046809858034</v>
      </c>
      <c r="L2511" s="11" t="str">
        <f>IF(inventory[[#This Row],[c Units %]]&lt;=$O$7,$N$7,IF(inventory[[#This Row],[c Units %]]&lt;=$O$8,$N$8,$N$9))</f>
        <v>C</v>
      </c>
    </row>
    <row r="2512" spans="2:12" x14ac:dyDescent="0.25">
      <c r="B2512" s="1">
        <v>2506</v>
      </c>
      <c r="C2512" t="s">
        <v>2506</v>
      </c>
      <c r="D2512" s="2">
        <v>1.8</v>
      </c>
      <c r="E2512" s="15">
        <v>5</v>
      </c>
      <c r="F2512" s="14">
        <f>inventory[[#This Row],[Unit Cost]]*inventory[[#This Row],['# Units]]</f>
        <v>9</v>
      </c>
      <c r="G2512" s="8">
        <f>_xlfn.RANK.EQ(inventory[[#This Row],[Total Cost]],inventory[Total Cost],0)</f>
        <v>3394</v>
      </c>
      <c r="H2512" s="8">
        <f>SUMIFS(inventory['# Units],inventory[Rank],"&lt;="&amp;inventory[[#This Row],['#]])</f>
        <v>63980</v>
      </c>
      <c r="I2512" s="9">
        <f>inventory[[#This Row],[c Units]]/MAX(inventory[c Units])</f>
        <v>0.77666367233970235</v>
      </c>
      <c r="J2512" s="10">
        <f>SUMIFS(inventory[Total Cost],inventory[Rank],"&lt;="&amp;inventory[[#This Row],['#]])</f>
        <v>2628775.6999999993</v>
      </c>
      <c r="K2512" s="9">
        <f>inventory[[#This Row],[c Cost]]/MAX(inventory[c Cost])</f>
        <v>0.99300046809858034</v>
      </c>
      <c r="L2512" s="11" t="str">
        <f>IF(inventory[[#This Row],[c Units %]]&lt;=$O$7,$N$7,IF(inventory[[#This Row],[c Units %]]&lt;=$O$8,$N$8,$N$9))</f>
        <v>C</v>
      </c>
    </row>
    <row r="2513" spans="2:12" x14ac:dyDescent="0.25">
      <c r="B2513" s="1">
        <v>2507</v>
      </c>
      <c r="C2513" t="s">
        <v>2507</v>
      </c>
      <c r="D2513" s="2">
        <v>1.6</v>
      </c>
      <c r="E2513" s="15">
        <v>5</v>
      </c>
      <c r="F2513" s="14">
        <f>inventory[[#This Row],[Unit Cost]]*inventory[[#This Row],['# Units]]</f>
        <v>8</v>
      </c>
      <c r="G2513" s="8">
        <f>_xlfn.RANK.EQ(inventory[[#This Row],[Total Cost]],inventory[Total Cost],0)</f>
        <v>3471</v>
      </c>
      <c r="H2513" s="8">
        <f>SUMIFS(inventory['# Units],inventory[Rank],"&lt;="&amp;inventory[[#This Row],['#]])</f>
        <v>63980</v>
      </c>
      <c r="I2513" s="9">
        <f>inventory[[#This Row],[c Units]]/MAX(inventory[c Units])</f>
        <v>0.77666367233970235</v>
      </c>
      <c r="J2513" s="10">
        <f>SUMIFS(inventory[Total Cost],inventory[Rank],"&lt;="&amp;inventory[[#This Row],['#]])</f>
        <v>2628775.6999999993</v>
      </c>
      <c r="K2513" s="9">
        <f>inventory[[#This Row],[c Cost]]/MAX(inventory[c Cost])</f>
        <v>0.99300046809858034</v>
      </c>
      <c r="L2513" s="11" t="str">
        <f>IF(inventory[[#This Row],[c Units %]]&lt;=$O$7,$N$7,IF(inventory[[#This Row],[c Units %]]&lt;=$O$8,$N$8,$N$9))</f>
        <v>C</v>
      </c>
    </row>
    <row r="2514" spans="2:12" x14ac:dyDescent="0.25">
      <c r="B2514" s="1">
        <v>2508</v>
      </c>
      <c r="C2514" t="s">
        <v>2508</v>
      </c>
      <c r="D2514" s="2">
        <v>1.9</v>
      </c>
      <c r="E2514" s="15">
        <v>12</v>
      </c>
      <c r="F2514" s="14">
        <f>inventory[[#This Row],[Unit Cost]]*inventory[[#This Row],['# Units]]</f>
        <v>22.799999999999997</v>
      </c>
      <c r="G2514" s="8">
        <f>_xlfn.RANK.EQ(inventory[[#This Row],[Total Cost]],inventory[Total Cost],0)</f>
        <v>2559</v>
      </c>
      <c r="H2514" s="8">
        <f>SUMIFS(inventory['# Units],inventory[Rank],"&lt;="&amp;inventory[[#This Row],['#]])</f>
        <v>63980</v>
      </c>
      <c r="I2514" s="9">
        <f>inventory[[#This Row],[c Units]]/MAX(inventory[c Units])</f>
        <v>0.77666367233970235</v>
      </c>
      <c r="J2514" s="10">
        <f>SUMIFS(inventory[Total Cost],inventory[Rank],"&lt;="&amp;inventory[[#This Row],['#]])</f>
        <v>2628775.6999999993</v>
      </c>
      <c r="K2514" s="9">
        <f>inventory[[#This Row],[c Cost]]/MAX(inventory[c Cost])</f>
        <v>0.99300046809858034</v>
      </c>
      <c r="L2514" s="11" t="str">
        <f>IF(inventory[[#This Row],[c Units %]]&lt;=$O$7,$N$7,IF(inventory[[#This Row],[c Units %]]&lt;=$O$8,$N$8,$N$9))</f>
        <v>C</v>
      </c>
    </row>
    <row r="2515" spans="2:12" x14ac:dyDescent="0.25">
      <c r="B2515" s="1">
        <v>2509</v>
      </c>
      <c r="C2515" t="s">
        <v>2509</v>
      </c>
      <c r="D2515" s="2">
        <v>0.9</v>
      </c>
      <c r="E2515" s="15">
        <v>16</v>
      </c>
      <c r="F2515" s="14">
        <f>inventory[[#This Row],[Unit Cost]]*inventory[[#This Row],['# Units]]</f>
        <v>14.4</v>
      </c>
      <c r="G2515" s="8">
        <f>_xlfn.RANK.EQ(inventory[[#This Row],[Total Cost]],inventory[Total Cost],0)</f>
        <v>2997</v>
      </c>
      <c r="H2515" s="8">
        <f>SUMIFS(inventory['# Units],inventory[Rank],"&lt;="&amp;inventory[[#This Row],['#]])</f>
        <v>63980</v>
      </c>
      <c r="I2515" s="9">
        <f>inventory[[#This Row],[c Units]]/MAX(inventory[c Units])</f>
        <v>0.77666367233970235</v>
      </c>
      <c r="J2515" s="10">
        <f>SUMIFS(inventory[Total Cost],inventory[Rank],"&lt;="&amp;inventory[[#This Row],['#]])</f>
        <v>2628775.6999999993</v>
      </c>
      <c r="K2515" s="9">
        <f>inventory[[#This Row],[c Cost]]/MAX(inventory[c Cost])</f>
        <v>0.99300046809858034</v>
      </c>
      <c r="L2515" s="11" t="str">
        <f>IF(inventory[[#This Row],[c Units %]]&lt;=$O$7,$N$7,IF(inventory[[#This Row],[c Units %]]&lt;=$O$8,$N$8,$N$9))</f>
        <v>C</v>
      </c>
    </row>
    <row r="2516" spans="2:12" x14ac:dyDescent="0.25">
      <c r="B2516" s="1">
        <v>2510</v>
      </c>
      <c r="C2516" t="s">
        <v>2510</v>
      </c>
      <c r="D2516" s="2">
        <v>1.2</v>
      </c>
      <c r="E2516" s="15">
        <v>46</v>
      </c>
      <c r="F2516" s="14">
        <f>inventory[[#This Row],[Unit Cost]]*inventory[[#This Row],['# Units]]</f>
        <v>55.199999999999996</v>
      </c>
      <c r="G2516" s="8">
        <f>_xlfn.RANK.EQ(inventory[[#This Row],[Total Cost]],inventory[Total Cost],0)</f>
        <v>1757</v>
      </c>
      <c r="H2516" s="8">
        <f>SUMIFS(inventory['# Units],inventory[Rank],"&lt;="&amp;inventory[[#This Row],['#]])</f>
        <v>63980</v>
      </c>
      <c r="I2516" s="9">
        <f>inventory[[#This Row],[c Units]]/MAX(inventory[c Units])</f>
        <v>0.77666367233970235</v>
      </c>
      <c r="J2516" s="10">
        <f>SUMIFS(inventory[Total Cost],inventory[Rank],"&lt;="&amp;inventory[[#This Row],['#]])</f>
        <v>2628775.6999999993</v>
      </c>
      <c r="K2516" s="9">
        <f>inventory[[#This Row],[c Cost]]/MAX(inventory[c Cost])</f>
        <v>0.99300046809858034</v>
      </c>
      <c r="L2516" s="11" t="str">
        <f>IF(inventory[[#This Row],[c Units %]]&lt;=$O$7,$N$7,IF(inventory[[#This Row],[c Units %]]&lt;=$O$8,$N$8,$N$9))</f>
        <v>C</v>
      </c>
    </row>
    <row r="2517" spans="2:12" x14ac:dyDescent="0.25">
      <c r="B2517" s="1">
        <v>2511</v>
      </c>
      <c r="C2517" t="s">
        <v>2511</v>
      </c>
      <c r="D2517" s="2">
        <v>1.5</v>
      </c>
      <c r="E2517" s="15">
        <v>5</v>
      </c>
      <c r="F2517" s="14">
        <f>inventory[[#This Row],[Unit Cost]]*inventory[[#This Row],['# Units]]</f>
        <v>7.5</v>
      </c>
      <c r="G2517" s="8">
        <f>_xlfn.RANK.EQ(inventory[[#This Row],[Total Cost]],inventory[Total Cost],0)</f>
        <v>3523</v>
      </c>
      <c r="H2517" s="8">
        <f>SUMIFS(inventory['# Units],inventory[Rank],"&lt;="&amp;inventory[[#This Row],['#]])</f>
        <v>63980</v>
      </c>
      <c r="I2517" s="9">
        <f>inventory[[#This Row],[c Units]]/MAX(inventory[c Units])</f>
        <v>0.77666367233970235</v>
      </c>
      <c r="J2517" s="10">
        <f>SUMIFS(inventory[Total Cost],inventory[Rank],"&lt;="&amp;inventory[[#This Row],['#]])</f>
        <v>2628775.6999999993</v>
      </c>
      <c r="K2517" s="9">
        <f>inventory[[#This Row],[c Cost]]/MAX(inventory[c Cost])</f>
        <v>0.99300046809858034</v>
      </c>
      <c r="L2517" s="11" t="str">
        <f>IF(inventory[[#This Row],[c Units %]]&lt;=$O$7,$N$7,IF(inventory[[#This Row],[c Units %]]&lt;=$O$8,$N$8,$N$9))</f>
        <v>C</v>
      </c>
    </row>
    <row r="2518" spans="2:12" x14ac:dyDescent="0.25">
      <c r="B2518" s="1">
        <v>2512</v>
      </c>
      <c r="C2518" t="s">
        <v>2512</v>
      </c>
      <c r="D2518" s="2">
        <v>1.8</v>
      </c>
      <c r="E2518" s="15">
        <v>7</v>
      </c>
      <c r="F2518" s="14">
        <f>inventory[[#This Row],[Unit Cost]]*inventory[[#This Row],['# Units]]</f>
        <v>12.6</v>
      </c>
      <c r="G2518" s="8">
        <f>_xlfn.RANK.EQ(inventory[[#This Row],[Total Cost]],inventory[Total Cost],0)</f>
        <v>3112</v>
      </c>
      <c r="H2518" s="8">
        <f>SUMIFS(inventory['# Units],inventory[Rank],"&lt;="&amp;inventory[[#This Row],['#]])</f>
        <v>63980</v>
      </c>
      <c r="I2518" s="9">
        <f>inventory[[#This Row],[c Units]]/MAX(inventory[c Units])</f>
        <v>0.77666367233970235</v>
      </c>
      <c r="J2518" s="10">
        <f>SUMIFS(inventory[Total Cost],inventory[Rank],"&lt;="&amp;inventory[[#This Row],['#]])</f>
        <v>2628775.6999999993</v>
      </c>
      <c r="K2518" s="9">
        <f>inventory[[#This Row],[c Cost]]/MAX(inventory[c Cost])</f>
        <v>0.99300046809858034</v>
      </c>
      <c r="L2518" s="11" t="str">
        <f>IF(inventory[[#This Row],[c Units %]]&lt;=$O$7,$N$7,IF(inventory[[#This Row],[c Units %]]&lt;=$O$8,$N$8,$N$9))</f>
        <v>C</v>
      </c>
    </row>
    <row r="2519" spans="2:12" x14ac:dyDescent="0.25">
      <c r="B2519" s="1">
        <v>2513</v>
      </c>
      <c r="C2519" t="s">
        <v>2513</v>
      </c>
      <c r="D2519" s="2">
        <v>1.7</v>
      </c>
      <c r="E2519" s="15">
        <v>14</v>
      </c>
      <c r="F2519" s="14">
        <f>inventory[[#This Row],[Unit Cost]]*inventory[[#This Row],['# Units]]</f>
        <v>23.8</v>
      </c>
      <c r="G2519" s="8">
        <f>_xlfn.RANK.EQ(inventory[[#This Row],[Total Cost]],inventory[Total Cost],0)</f>
        <v>2519</v>
      </c>
      <c r="H2519" s="8">
        <f>SUMIFS(inventory['# Units],inventory[Rank],"&lt;="&amp;inventory[[#This Row],['#]])</f>
        <v>63980</v>
      </c>
      <c r="I2519" s="9">
        <f>inventory[[#This Row],[c Units]]/MAX(inventory[c Units])</f>
        <v>0.77666367233970235</v>
      </c>
      <c r="J2519" s="10">
        <f>SUMIFS(inventory[Total Cost],inventory[Rank],"&lt;="&amp;inventory[[#This Row],['#]])</f>
        <v>2628775.6999999993</v>
      </c>
      <c r="K2519" s="9">
        <f>inventory[[#This Row],[c Cost]]/MAX(inventory[c Cost])</f>
        <v>0.99300046809858034</v>
      </c>
      <c r="L2519" s="11" t="str">
        <f>IF(inventory[[#This Row],[c Units %]]&lt;=$O$7,$N$7,IF(inventory[[#This Row],[c Units %]]&lt;=$O$8,$N$8,$N$9))</f>
        <v>C</v>
      </c>
    </row>
    <row r="2520" spans="2:12" x14ac:dyDescent="0.25">
      <c r="B2520" s="1">
        <v>2514</v>
      </c>
      <c r="C2520" t="s">
        <v>2514</v>
      </c>
      <c r="D2520" s="2">
        <v>1.7</v>
      </c>
      <c r="E2520" s="15">
        <v>9</v>
      </c>
      <c r="F2520" s="14">
        <f>inventory[[#This Row],[Unit Cost]]*inventory[[#This Row],['# Units]]</f>
        <v>15.299999999999999</v>
      </c>
      <c r="G2520" s="8">
        <f>_xlfn.RANK.EQ(inventory[[#This Row],[Total Cost]],inventory[Total Cost],0)</f>
        <v>2966</v>
      </c>
      <c r="H2520" s="8">
        <f>SUMIFS(inventory['# Units],inventory[Rank],"&lt;="&amp;inventory[[#This Row],['#]])</f>
        <v>63980</v>
      </c>
      <c r="I2520" s="9">
        <f>inventory[[#This Row],[c Units]]/MAX(inventory[c Units])</f>
        <v>0.77666367233970235</v>
      </c>
      <c r="J2520" s="10">
        <f>SUMIFS(inventory[Total Cost],inventory[Rank],"&lt;="&amp;inventory[[#This Row],['#]])</f>
        <v>2628775.6999999993</v>
      </c>
      <c r="K2520" s="9">
        <f>inventory[[#This Row],[c Cost]]/MAX(inventory[c Cost])</f>
        <v>0.99300046809858034</v>
      </c>
      <c r="L2520" s="11" t="str">
        <f>IF(inventory[[#This Row],[c Units %]]&lt;=$O$7,$N$7,IF(inventory[[#This Row],[c Units %]]&lt;=$O$8,$N$8,$N$9))</f>
        <v>C</v>
      </c>
    </row>
    <row r="2521" spans="2:12" x14ac:dyDescent="0.25">
      <c r="B2521" s="1">
        <v>2515</v>
      </c>
      <c r="C2521" t="s">
        <v>2515</v>
      </c>
      <c r="D2521" s="2">
        <v>1.8</v>
      </c>
      <c r="E2521" s="15">
        <v>24</v>
      </c>
      <c r="F2521" s="14">
        <f>inventory[[#This Row],[Unit Cost]]*inventory[[#This Row],['# Units]]</f>
        <v>43.2</v>
      </c>
      <c r="G2521" s="8">
        <f>_xlfn.RANK.EQ(inventory[[#This Row],[Total Cost]],inventory[Total Cost],0)</f>
        <v>1976</v>
      </c>
      <c r="H2521" s="8">
        <f>SUMIFS(inventory['# Units],inventory[Rank],"&lt;="&amp;inventory[[#This Row],['#]])</f>
        <v>63980</v>
      </c>
      <c r="I2521" s="9">
        <f>inventory[[#This Row],[c Units]]/MAX(inventory[c Units])</f>
        <v>0.77666367233970235</v>
      </c>
      <c r="J2521" s="10">
        <f>SUMIFS(inventory[Total Cost],inventory[Rank],"&lt;="&amp;inventory[[#This Row],['#]])</f>
        <v>2628775.6999999993</v>
      </c>
      <c r="K2521" s="9">
        <f>inventory[[#This Row],[c Cost]]/MAX(inventory[c Cost])</f>
        <v>0.99300046809858034</v>
      </c>
      <c r="L2521" s="11" t="str">
        <f>IF(inventory[[#This Row],[c Units %]]&lt;=$O$7,$N$7,IF(inventory[[#This Row],[c Units %]]&lt;=$O$8,$N$8,$N$9))</f>
        <v>C</v>
      </c>
    </row>
    <row r="2522" spans="2:12" x14ac:dyDescent="0.25">
      <c r="B2522" s="1">
        <v>2516</v>
      </c>
      <c r="C2522" t="s">
        <v>2516</v>
      </c>
      <c r="D2522" s="2">
        <v>2</v>
      </c>
      <c r="E2522" s="15">
        <v>19</v>
      </c>
      <c r="F2522" s="14">
        <f>inventory[[#This Row],[Unit Cost]]*inventory[[#This Row],['# Units]]</f>
        <v>38</v>
      </c>
      <c r="G2522" s="8">
        <f>_xlfn.RANK.EQ(inventory[[#This Row],[Total Cost]],inventory[Total Cost],0)</f>
        <v>2086</v>
      </c>
      <c r="H2522" s="8">
        <f>SUMIFS(inventory['# Units],inventory[Rank],"&lt;="&amp;inventory[[#This Row],['#]])</f>
        <v>63980</v>
      </c>
      <c r="I2522" s="9">
        <f>inventory[[#This Row],[c Units]]/MAX(inventory[c Units])</f>
        <v>0.77666367233970235</v>
      </c>
      <c r="J2522" s="10">
        <f>SUMIFS(inventory[Total Cost],inventory[Rank],"&lt;="&amp;inventory[[#This Row],['#]])</f>
        <v>2628775.6999999993</v>
      </c>
      <c r="K2522" s="9">
        <f>inventory[[#This Row],[c Cost]]/MAX(inventory[c Cost])</f>
        <v>0.99300046809858034</v>
      </c>
      <c r="L2522" s="11" t="str">
        <f>IF(inventory[[#This Row],[c Units %]]&lt;=$O$7,$N$7,IF(inventory[[#This Row],[c Units %]]&lt;=$O$8,$N$8,$N$9))</f>
        <v>C</v>
      </c>
    </row>
    <row r="2523" spans="2:12" x14ac:dyDescent="0.25">
      <c r="B2523" s="1">
        <v>2517</v>
      </c>
      <c r="C2523" t="s">
        <v>2517</v>
      </c>
      <c r="D2523" s="2">
        <v>1.6</v>
      </c>
      <c r="E2523" s="15">
        <v>7</v>
      </c>
      <c r="F2523" s="14">
        <f>inventory[[#This Row],[Unit Cost]]*inventory[[#This Row],['# Units]]</f>
        <v>11.200000000000001</v>
      </c>
      <c r="G2523" s="8">
        <f>_xlfn.RANK.EQ(inventory[[#This Row],[Total Cost]],inventory[Total Cost],0)</f>
        <v>3217</v>
      </c>
      <c r="H2523" s="8">
        <f>SUMIFS(inventory['# Units],inventory[Rank],"&lt;="&amp;inventory[[#This Row],['#]])</f>
        <v>63980</v>
      </c>
      <c r="I2523" s="9">
        <f>inventory[[#This Row],[c Units]]/MAX(inventory[c Units])</f>
        <v>0.77666367233970235</v>
      </c>
      <c r="J2523" s="10">
        <f>SUMIFS(inventory[Total Cost],inventory[Rank],"&lt;="&amp;inventory[[#This Row],['#]])</f>
        <v>2628775.6999999993</v>
      </c>
      <c r="K2523" s="9">
        <f>inventory[[#This Row],[c Cost]]/MAX(inventory[c Cost])</f>
        <v>0.99300046809858034</v>
      </c>
      <c r="L2523" s="11" t="str">
        <f>IF(inventory[[#This Row],[c Units %]]&lt;=$O$7,$N$7,IF(inventory[[#This Row],[c Units %]]&lt;=$O$8,$N$8,$N$9))</f>
        <v>C</v>
      </c>
    </row>
    <row r="2524" spans="2:12" x14ac:dyDescent="0.25">
      <c r="B2524" s="1">
        <v>2518</v>
      </c>
      <c r="C2524" t="s">
        <v>2518</v>
      </c>
      <c r="D2524" s="2">
        <v>1.9</v>
      </c>
      <c r="E2524" s="15">
        <v>17</v>
      </c>
      <c r="F2524" s="14">
        <f>inventory[[#This Row],[Unit Cost]]*inventory[[#This Row],['# Units]]</f>
        <v>32.299999999999997</v>
      </c>
      <c r="G2524" s="8">
        <f>_xlfn.RANK.EQ(inventory[[#This Row],[Total Cost]],inventory[Total Cost],0)</f>
        <v>2231</v>
      </c>
      <c r="H2524" s="8">
        <f>SUMIFS(inventory['# Units],inventory[Rank],"&lt;="&amp;inventory[[#This Row],['#]])</f>
        <v>63980</v>
      </c>
      <c r="I2524" s="9">
        <f>inventory[[#This Row],[c Units]]/MAX(inventory[c Units])</f>
        <v>0.77666367233970235</v>
      </c>
      <c r="J2524" s="10">
        <f>SUMIFS(inventory[Total Cost],inventory[Rank],"&lt;="&amp;inventory[[#This Row],['#]])</f>
        <v>2628775.6999999993</v>
      </c>
      <c r="K2524" s="9">
        <f>inventory[[#This Row],[c Cost]]/MAX(inventory[c Cost])</f>
        <v>0.99300046809858034</v>
      </c>
      <c r="L2524" s="11" t="str">
        <f>IF(inventory[[#This Row],[c Units %]]&lt;=$O$7,$N$7,IF(inventory[[#This Row],[c Units %]]&lt;=$O$8,$N$8,$N$9))</f>
        <v>C</v>
      </c>
    </row>
    <row r="2525" spans="2:12" x14ac:dyDescent="0.25">
      <c r="B2525" s="1">
        <v>2519</v>
      </c>
      <c r="C2525" t="s">
        <v>2519</v>
      </c>
      <c r="D2525" s="2">
        <v>1.2</v>
      </c>
      <c r="E2525" s="15">
        <v>14</v>
      </c>
      <c r="F2525" s="14">
        <f>inventory[[#This Row],[Unit Cost]]*inventory[[#This Row],['# Units]]</f>
        <v>16.8</v>
      </c>
      <c r="G2525" s="8">
        <f>_xlfn.RANK.EQ(inventory[[#This Row],[Total Cost]],inventory[Total Cost],0)</f>
        <v>2858</v>
      </c>
      <c r="H2525" s="8">
        <f>SUMIFS(inventory['# Units],inventory[Rank],"&lt;="&amp;inventory[[#This Row],['#]])</f>
        <v>64050</v>
      </c>
      <c r="I2525" s="9">
        <f>inventory[[#This Row],[c Units]]/MAX(inventory[c Units])</f>
        <v>0.77751341377552263</v>
      </c>
      <c r="J2525" s="10">
        <f>SUMIFS(inventory[Total Cost],inventory[Rank],"&lt;="&amp;inventory[[#This Row],['#]])</f>
        <v>2628894.6999999983</v>
      </c>
      <c r="K2525" s="9">
        <f>inventory[[#This Row],[c Cost]]/MAX(inventory[c Cost])</f>
        <v>0.99304541946346969</v>
      </c>
      <c r="L2525" s="11" t="str">
        <f>IF(inventory[[#This Row],[c Units %]]&lt;=$O$7,$N$7,IF(inventory[[#This Row],[c Units %]]&lt;=$O$8,$N$8,$N$9))</f>
        <v>C</v>
      </c>
    </row>
    <row r="2526" spans="2:12" x14ac:dyDescent="0.25">
      <c r="B2526" s="1">
        <v>2520</v>
      </c>
      <c r="C2526" t="s">
        <v>2520</v>
      </c>
      <c r="D2526" s="2">
        <v>1.9</v>
      </c>
      <c r="E2526" s="15">
        <v>5</v>
      </c>
      <c r="F2526" s="14">
        <f>inventory[[#This Row],[Unit Cost]]*inventory[[#This Row],['# Units]]</f>
        <v>9.5</v>
      </c>
      <c r="G2526" s="8">
        <f>_xlfn.RANK.EQ(inventory[[#This Row],[Total Cost]],inventory[Total Cost],0)</f>
        <v>3368</v>
      </c>
      <c r="H2526" s="8">
        <f>SUMIFS(inventory['# Units],inventory[Rank],"&lt;="&amp;inventory[[#This Row],['#]])</f>
        <v>64050</v>
      </c>
      <c r="I2526" s="9">
        <f>inventory[[#This Row],[c Units]]/MAX(inventory[c Units])</f>
        <v>0.77751341377552263</v>
      </c>
      <c r="J2526" s="10">
        <f>SUMIFS(inventory[Total Cost],inventory[Rank],"&lt;="&amp;inventory[[#This Row],['#]])</f>
        <v>2628894.6999999983</v>
      </c>
      <c r="K2526" s="9">
        <f>inventory[[#This Row],[c Cost]]/MAX(inventory[c Cost])</f>
        <v>0.99304541946346969</v>
      </c>
      <c r="L2526" s="11" t="str">
        <f>IF(inventory[[#This Row],[c Units %]]&lt;=$O$7,$N$7,IF(inventory[[#This Row],[c Units %]]&lt;=$O$8,$N$8,$N$9))</f>
        <v>C</v>
      </c>
    </row>
    <row r="2527" spans="2:12" x14ac:dyDescent="0.25">
      <c r="B2527" s="1">
        <v>2521</v>
      </c>
      <c r="C2527" t="s">
        <v>2521</v>
      </c>
      <c r="D2527" s="2">
        <v>1.7</v>
      </c>
      <c r="E2527" s="15">
        <v>15</v>
      </c>
      <c r="F2527" s="14">
        <f>inventory[[#This Row],[Unit Cost]]*inventory[[#This Row],['# Units]]</f>
        <v>25.5</v>
      </c>
      <c r="G2527" s="8">
        <f>_xlfn.RANK.EQ(inventory[[#This Row],[Total Cost]],inventory[Total Cost],0)</f>
        <v>2441</v>
      </c>
      <c r="H2527" s="8">
        <f>SUMIFS(inventory['# Units],inventory[Rank],"&lt;="&amp;inventory[[#This Row],['#]])</f>
        <v>64050</v>
      </c>
      <c r="I2527" s="9">
        <f>inventory[[#This Row],[c Units]]/MAX(inventory[c Units])</f>
        <v>0.77751341377552263</v>
      </c>
      <c r="J2527" s="10">
        <f>SUMIFS(inventory[Total Cost],inventory[Rank],"&lt;="&amp;inventory[[#This Row],['#]])</f>
        <v>2628894.6999999983</v>
      </c>
      <c r="K2527" s="9">
        <f>inventory[[#This Row],[c Cost]]/MAX(inventory[c Cost])</f>
        <v>0.99304541946346969</v>
      </c>
      <c r="L2527" s="11" t="str">
        <f>IF(inventory[[#This Row],[c Units %]]&lt;=$O$7,$N$7,IF(inventory[[#This Row],[c Units %]]&lt;=$O$8,$N$8,$N$9))</f>
        <v>C</v>
      </c>
    </row>
    <row r="2528" spans="2:12" x14ac:dyDescent="0.25">
      <c r="B2528" s="1">
        <v>2522</v>
      </c>
      <c r="C2528" t="s">
        <v>2522</v>
      </c>
      <c r="D2528" s="2">
        <v>1.6</v>
      </c>
      <c r="E2528" s="15">
        <v>7</v>
      </c>
      <c r="F2528" s="14">
        <f>inventory[[#This Row],[Unit Cost]]*inventory[[#This Row],['# Units]]</f>
        <v>11.200000000000001</v>
      </c>
      <c r="G2528" s="8">
        <f>_xlfn.RANK.EQ(inventory[[#This Row],[Total Cost]],inventory[Total Cost],0)</f>
        <v>3217</v>
      </c>
      <c r="H2528" s="8">
        <f>SUMIFS(inventory['# Units],inventory[Rank],"&lt;="&amp;inventory[[#This Row],['#]])</f>
        <v>64050</v>
      </c>
      <c r="I2528" s="9">
        <f>inventory[[#This Row],[c Units]]/MAX(inventory[c Units])</f>
        <v>0.77751341377552263</v>
      </c>
      <c r="J2528" s="10">
        <f>SUMIFS(inventory[Total Cost],inventory[Rank],"&lt;="&amp;inventory[[#This Row],['#]])</f>
        <v>2628894.6999999983</v>
      </c>
      <c r="K2528" s="9">
        <f>inventory[[#This Row],[c Cost]]/MAX(inventory[c Cost])</f>
        <v>0.99304541946346969</v>
      </c>
      <c r="L2528" s="11" t="str">
        <f>IF(inventory[[#This Row],[c Units %]]&lt;=$O$7,$N$7,IF(inventory[[#This Row],[c Units %]]&lt;=$O$8,$N$8,$N$9))</f>
        <v>C</v>
      </c>
    </row>
    <row r="2529" spans="2:12" x14ac:dyDescent="0.25">
      <c r="B2529" s="1">
        <v>2523</v>
      </c>
      <c r="C2529" t="s">
        <v>2523</v>
      </c>
      <c r="D2529" s="2">
        <v>1.5</v>
      </c>
      <c r="E2529" s="15">
        <v>20</v>
      </c>
      <c r="F2529" s="14">
        <f>inventory[[#This Row],[Unit Cost]]*inventory[[#This Row],['# Units]]</f>
        <v>30</v>
      </c>
      <c r="G2529" s="8">
        <f>_xlfn.RANK.EQ(inventory[[#This Row],[Total Cost]],inventory[Total Cost],0)</f>
        <v>2292</v>
      </c>
      <c r="H2529" s="8">
        <f>SUMIFS(inventory['# Units],inventory[Rank],"&lt;="&amp;inventory[[#This Row],['#]])</f>
        <v>64050</v>
      </c>
      <c r="I2529" s="9">
        <f>inventory[[#This Row],[c Units]]/MAX(inventory[c Units])</f>
        <v>0.77751341377552263</v>
      </c>
      <c r="J2529" s="10">
        <f>SUMIFS(inventory[Total Cost],inventory[Rank],"&lt;="&amp;inventory[[#This Row],['#]])</f>
        <v>2628894.6999999983</v>
      </c>
      <c r="K2529" s="9">
        <f>inventory[[#This Row],[c Cost]]/MAX(inventory[c Cost])</f>
        <v>0.99304541946346969</v>
      </c>
      <c r="L2529" s="11" t="str">
        <f>IF(inventory[[#This Row],[c Units %]]&lt;=$O$7,$N$7,IF(inventory[[#This Row],[c Units %]]&lt;=$O$8,$N$8,$N$9))</f>
        <v>C</v>
      </c>
    </row>
    <row r="2530" spans="2:12" x14ac:dyDescent="0.25">
      <c r="B2530" s="1">
        <v>2524</v>
      </c>
      <c r="C2530" t="s">
        <v>2524</v>
      </c>
      <c r="D2530" s="2">
        <v>1.6</v>
      </c>
      <c r="E2530" s="15">
        <v>11</v>
      </c>
      <c r="F2530" s="14">
        <f>inventory[[#This Row],[Unit Cost]]*inventory[[#This Row],['# Units]]</f>
        <v>17.600000000000001</v>
      </c>
      <c r="G2530" s="8">
        <f>_xlfn.RANK.EQ(inventory[[#This Row],[Total Cost]],inventory[Total Cost],0)</f>
        <v>2818</v>
      </c>
      <c r="H2530" s="8">
        <f>SUMIFS(inventory['# Units],inventory[Rank],"&lt;="&amp;inventory[[#This Row],['#]])</f>
        <v>64186</v>
      </c>
      <c r="I2530" s="9">
        <f>inventory[[#This Row],[c Units]]/MAX(inventory[c Units])</f>
        <v>0.77916433999368762</v>
      </c>
      <c r="J2530" s="10">
        <f>SUMIFS(inventory[Total Cost],inventory[Rank],"&lt;="&amp;inventory[[#This Row],['#]])</f>
        <v>2629013.6999999974</v>
      </c>
      <c r="K2530" s="9">
        <f>inventory[[#This Row],[c Cost]]/MAX(inventory[c Cost])</f>
        <v>0.99309037082835894</v>
      </c>
      <c r="L2530" s="11" t="str">
        <f>IF(inventory[[#This Row],[c Units %]]&lt;=$O$7,$N$7,IF(inventory[[#This Row],[c Units %]]&lt;=$O$8,$N$8,$N$9))</f>
        <v>C</v>
      </c>
    </row>
    <row r="2531" spans="2:12" x14ac:dyDescent="0.25">
      <c r="B2531" s="1">
        <v>2525</v>
      </c>
      <c r="C2531" t="s">
        <v>2525</v>
      </c>
      <c r="D2531" s="2">
        <v>1.8</v>
      </c>
      <c r="E2531" s="15">
        <v>34</v>
      </c>
      <c r="F2531" s="14">
        <f>inventory[[#This Row],[Unit Cost]]*inventory[[#This Row],['# Units]]</f>
        <v>61.2</v>
      </c>
      <c r="G2531" s="8">
        <f>_xlfn.RANK.EQ(inventory[[#This Row],[Total Cost]],inventory[Total Cost],0)</f>
        <v>1668</v>
      </c>
      <c r="H2531" s="8">
        <f>SUMIFS(inventory['# Units],inventory[Rank],"&lt;="&amp;inventory[[#This Row],['#]])</f>
        <v>64186</v>
      </c>
      <c r="I2531" s="9">
        <f>inventory[[#This Row],[c Units]]/MAX(inventory[c Units])</f>
        <v>0.77916433999368762</v>
      </c>
      <c r="J2531" s="10">
        <f>SUMIFS(inventory[Total Cost],inventory[Rank],"&lt;="&amp;inventory[[#This Row],['#]])</f>
        <v>2629013.6999999974</v>
      </c>
      <c r="K2531" s="9">
        <f>inventory[[#This Row],[c Cost]]/MAX(inventory[c Cost])</f>
        <v>0.99309037082835894</v>
      </c>
      <c r="L2531" s="11" t="str">
        <f>IF(inventory[[#This Row],[c Units %]]&lt;=$O$7,$N$7,IF(inventory[[#This Row],[c Units %]]&lt;=$O$8,$N$8,$N$9))</f>
        <v>C</v>
      </c>
    </row>
    <row r="2532" spans="2:12" x14ac:dyDescent="0.25">
      <c r="B2532" s="1">
        <v>2526</v>
      </c>
      <c r="C2532" t="s">
        <v>2526</v>
      </c>
      <c r="D2532" s="2">
        <v>1.5</v>
      </c>
      <c r="E2532" s="15">
        <v>8</v>
      </c>
      <c r="F2532" s="14">
        <f>inventory[[#This Row],[Unit Cost]]*inventory[[#This Row],['# Units]]</f>
        <v>12</v>
      </c>
      <c r="G2532" s="8">
        <f>_xlfn.RANK.EQ(inventory[[#This Row],[Total Cost]],inventory[Total Cost],0)</f>
        <v>3144</v>
      </c>
      <c r="H2532" s="8">
        <f>SUMIFS(inventory['# Units],inventory[Rank],"&lt;="&amp;inventory[[#This Row],['#]])</f>
        <v>64186</v>
      </c>
      <c r="I2532" s="9">
        <f>inventory[[#This Row],[c Units]]/MAX(inventory[c Units])</f>
        <v>0.77916433999368762</v>
      </c>
      <c r="J2532" s="10">
        <f>SUMIFS(inventory[Total Cost],inventory[Rank],"&lt;="&amp;inventory[[#This Row],['#]])</f>
        <v>2629013.6999999974</v>
      </c>
      <c r="K2532" s="9">
        <f>inventory[[#This Row],[c Cost]]/MAX(inventory[c Cost])</f>
        <v>0.99309037082835894</v>
      </c>
      <c r="L2532" s="11" t="str">
        <f>IF(inventory[[#This Row],[c Units %]]&lt;=$O$7,$N$7,IF(inventory[[#This Row],[c Units %]]&lt;=$O$8,$N$8,$N$9))</f>
        <v>C</v>
      </c>
    </row>
    <row r="2533" spans="2:12" x14ac:dyDescent="0.25">
      <c r="B2533" s="1">
        <v>2527</v>
      </c>
      <c r="C2533" t="s">
        <v>2527</v>
      </c>
      <c r="D2533" s="2">
        <v>1.7</v>
      </c>
      <c r="E2533" s="15">
        <v>8</v>
      </c>
      <c r="F2533" s="14">
        <f>inventory[[#This Row],[Unit Cost]]*inventory[[#This Row],['# Units]]</f>
        <v>13.6</v>
      </c>
      <c r="G2533" s="8">
        <f>_xlfn.RANK.EQ(inventory[[#This Row],[Total Cost]],inventory[Total Cost],0)</f>
        <v>3053</v>
      </c>
      <c r="H2533" s="8">
        <f>SUMIFS(inventory['# Units],inventory[Rank],"&lt;="&amp;inventory[[#This Row],['#]])</f>
        <v>64186</v>
      </c>
      <c r="I2533" s="9">
        <f>inventory[[#This Row],[c Units]]/MAX(inventory[c Units])</f>
        <v>0.77916433999368762</v>
      </c>
      <c r="J2533" s="10">
        <f>SUMIFS(inventory[Total Cost],inventory[Rank],"&lt;="&amp;inventory[[#This Row],['#]])</f>
        <v>2629013.6999999974</v>
      </c>
      <c r="K2533" s="9">
        <f>inventory[[#This Row],[c Cost]]/MAX(inventory[c Cost])</f>
        <v>0.99309037082835894</v>
      </c>
      <c r="L2533" s="11" t="str">
        <f>IF(inventory[[#This Row],[c Units %]]&lt;=$O$7,$N$7,IF(inventory[[#This Row],[c Units %]]&lt;=$O$8,$N$8,$N$9))</f>
        <v>C</v>
      </c>
    </row>
    <row r="2534" spans="2:12" x14ac:dyDescent="0.25">
      <c r="B2534" s="1">
        <v>2528</v>
      </c>
      <c r="C2534" t="s">
        <v>2528</v>
      </c>
      <c r="D2534" s="2">
        <v>1.9</v>
      </c>
      <c r="E2534" s="15">
        <v>7</v>
      </c>
      <c r="F2534" s="14">
        <f>inventory[[#This Row],[Unit Cost]]*inventory[[#This Row],['# Units]]</f>
        <v>13.299999999999999</v>
      </c>
      <c r="G2534" s="8">
        <f>_xlfn.RANK.EQ(inventory[[#This Row],[Total Cost]],inventory[Total Cost],0)</f>
        <v>3065</v>
      </c>
      <c r="H2534" s="8">
        <f>SUMIFS(inventory['# Units],inventory[Rank],"&lt;="&amp;inventory[[#This Row],['#]])</f>
        <v>64186</v>
      </c>
      <c r="I2534" s="9">
        <f>inventory[[#This Row],[c Units]]/MAX(inventory[c Units])</f>
        <v>0.77916433999368762</v>
      </c>
      <c r="J2534" s="10">
        <f>SUMIFS(inventory[Total Cost],inventory[Rank],"&lt;="&amp;inventory[[#This Row],['#]])</f>
        <v>2629013.6999999974</v>
      </c>
      <c r="K2534" s="9">
        <f>inventory[[#This Row],[c Cost]]/MAX(inventory[c Cost])</f>
        <v>0.99309037082835894</v>
      </c>
      <c r="L2534" s="11" t="str">
        <f>IF(inventory[[#This Row],[c Units %]]&lt;=$O$7,$N$7,IF(inventory[[#This Row],[c Units %]]&lt;=$O$8,$N$8,$N$9))</f>
        <v>C</v>
      </c>
    </row>
    <row r="2535" spans="2:12" x14ac:dyDescent="0.25">
      <c r="B2535" s="1">
        <v>2529</v>
      </c>
      <c r="C2535" t="s">
        <v>2529</v>
      </c>
      <c r="D2535" s="2">
        <v>1.9</v>
      </c>
      <c r="E2535" s="15">
        <v>15</v>
      </c>
      <c r="F2535" s="14">
        <f>inventory[[#This Row],[Unit Cost]]*inventory[[#This Row],['# Units]]</f>
        <v>28.5</v>
      </c>
      <c r="G2535" s="8">
        <f>_xlfn.RANK.EQ(inventory[[#This Row],[Total Cost]],inventory[Total Cost],0)</f>
        <v>2350</v>
      </c>
      <c r="H2535" s="8">
        <f>SUMIFS(inventory['# Units],inventory[Rank],"&lt;="&amp;inventory[[#This Row],['#]])</f>
        <v>64249</v>
      </c>
      <c r="I2535" s="9">
        <f>inventory[[#This Row],[c Units]]/MAX(inventory[c Units])</f>
        <v>0.7799291072859259</v>
      </c>
      <c r="J2535" s="10">
        <f>SUMIFS(inventory[Total Cost],inventory[Rank],"&lt;="&amp;inventory[[#This Row],['#]])</f>
        <v>2629060.8999999976</v>
      </c>
      <c r="K2535" s="9">
        <f>inventory[[#This Row],[c Cost]]/MAX(inventory[c Cost])</f>
        <v>0.99310820027729008</v>
      </c>
      <c r="L2535" s="11" t="str">
        <f>IF(inventory[[#This Row],[c Units %]]&lt;=$O$7,$N$7,IF(inventory[[#This Row],[c Units %]]&lt;=$O$8,$N$8,$N$9))</f>
        <v>C</v>
      </c>
    </row>
    <row r="2536" spans="2:12" x14ac:dyDescent="0.25">
      <c r="B2536" s="1">
        <v>2530</v>
      </c>
      <c r="C2536" t="s">
        <v>2530</v>
      </c>
      <c r="D2536" s="2">
        <v>1.7</v>
      </c>
      <c r="E2536" s="15">
        <v>17</v>
      </c>
      <c r="F2536" s="14">
        <f>inventory[[#This Row],[Unit Cost]]*inventory[[#This Row],['# Units]]</f>
        <v>28.9</v>
      </c>
      <c r="G2536" s="8">
        <f>_xlfn.RANK.EQ(inventory[[#This Row],[Total Cost]],inventory[Total Cost],0)</f>
        <v>2327</v>
      </c>
      <c r="H2536" s="8">
        <f>SUMIFS(inventory['# Units],inventory[Rank],"&lt;="&amp;inventory[[#This Row],['#]])</f>
        <v>64249</v>
      </c>
      <c r="I2536" s="9">
        <f>inventory[[#This Row],[c Units]]/MAX(inventory[c Units])</f>
        <v>0.7799291072859259</v>
      </c>
      <c r="J2536" s="10">
        <f>SUMIFS(inventory[Total Cost],inventory[Rank],"&lt;="&amp;inventory[[#This Row],['#]])</f>
        <v>2629060.8999999976</v>
      </c>
      <c r="K2536" s="9">
        <f>inventory[[#This Row],[c Cost]]/MAX(inventory[c Cost])</f>
        <v>0.99310820027729008</v>
      </c>
      <c r="L2536" s="11" t="str">
        <f>IF(inventory[[#This Row],[c Units %]]&lt;=$O$7,$N$7,IF(inventory[[#This Row],[c Units %]]&lt;=$O$8,$N$8,$N$9))</f>
        <v>C</v>
      </c>
    </row>
    <row r="2537" spans="2:12" x14ac:dyDescent="0.25">
      <c r="B2537" s="1">
        <v>2531</v>
      </c>
      <c r="C2537" t="s">
        <v>2531</v>
      </c>
      <c r="D2537" s="2">
        <v>1.5</v>
      </c>
      <c r="E2537" s="15">
        <v>9</v>
      </c>
      <c r="F2537" s="14">
        <f>inventory[[#This Row],[Unit Cost]]*inventory[[#This Row],['# Units]]</f>
        <v>13.5</v>
      </c>
      <c r="G2537" s="8">
        <f>_xlfn.RANK.EQ(inventory[[#This Row],[Total Cost]],inventory[Total Cost],0)</f>
        <v>3058</v>
      </c>
      <c r="H2537" s="8">
        <f>SUMIFS(inventory['# Units],inventory[Rank],"&lt;="&amp;inventory[[#This Row],['#]])</f>
        <v>64301</v>
      </c>
      <c r="I2537" s="9">
        <f>inventory[[#This Row],[c Units]]/MAX(inventory[c Units])</f>
        <v>0.78056034378110661</v>
      </c>
      <c r="J2537" s="10">
        <f>SUMIFS(inventory[Total Cost],inventory[Rank],"&lt;="&amp;inventory[[#This Row],['#]])</f>
        <v>2629107.8999999976</v>
      </c>
      <c r="K2537" s="9">
        <f>inventory[[#This Row],[c Cost]]/MAX(inventory[c Cost])</f>
        <v>0.99312595417770866</v>
      </c>
      <c r="L2537" s="11" t="str">
        <f>IF(inventory[[#This Row],[c Units %]]&lt;=$O$7,$N$7,IF(inventory[[#This Row],[c Units %]]&lt;=$O$8,$N$8,$N$9))</f>
        <v>C</v>
      </c>
    </row>
    <row r="2538" spans="2:12" x14ac:dyDescent="0.25">
      <c r="B2538" s="1">
        <v>2532</v>
      </c>
      <c r="C2538" t="s">
        <v>2532</v>
      </c>
      <c r="D2538" s="2">
        <v>1.3</v>
      </c>
      <c r="E2538" s="15">
        <v>10</v>
      </c>
      <c r="F2538" s="14">
        <f>inventory[[#This Row],[Unit Cost]]*inventory[[#This Row],['# Units]]</f>
        <v>13</v>
      </c>
      <c r="G2538" s="8">
        <f>_xlfn.RANK.EQ(inventory[[#This Row],[Total Cost]],inventory[Total Cost],0)</f>
        <v>3083</v>
      </c>
      <c r="H2538" s="8">
        <f>SUMIFS(inventory['# Units],inventory[Rank],"&lt;="&amp;inventory[[#This Row],['#]])</f>
        <v>64301</v>
      </c>
      <c r="I2538" s="9">
        <f>inventory[[#This Row],[c Units]]/MAX(inventory[c Units])</f>
        <v>0.78056034378110661</v>
      </c>
      <c r="J2538" s="10">
        <f>SUMIFS(inventory[Total Cost],inventory[Rank],"&lt;="&amp;inventory[[#This Row],['#]])</f>
        <v>2629107.8999999976</v>
      </c>
      <c r="K2538" s="9">
        <f>inventory[[#This Row],[c Cost]]/MAX(inventory[c Cost])</f>
        <v>0.99312595417770866</v>
      </c>
      <c r="L2538" s="11" t="str">
        <f>IF(inventory[[#This Row],[c Units %]]&lt;=$O$7,$N$7,IF(inventory[[#This Row],[c Units %]]&lt;=$O$8,$N$8,$N$9))</f>
        <v>C</v>
      </c>
    </row>
    <row r="2539" spans="2:12" x14ac:dyDescent="0.25">
      <c r="B2539" s="1">
        <v>2533</v>
      </c>
      <c r="C2539" t="s">
        <v>2533</v>
      </c>
      <c r="D2539" s="2">
        <v>2</v>
      </c>
      <c r="E2539" s="15">
        <v>16</v>
      </c>
      <c r="F2539" s="14">
        <f>inventory[[#This Row],[Unit Cost]]*inventory[[#This Row],['# Units]]</f>
        <v>32</v>
      </c>
      <c r="G2539" s="8">
        <f>_xlfn.RANK.EQ(inventory[[#This Row],[Total Cost]],inventory[Total Cost],0)</f>
        <v>2239</v>
      </c>
      <c r="H2539" s="8">
        <f>SUMIFS(inventory['# Units],inventory[Rank],"&lt;="&amp;inventory[[#This Row],['#]])</f>
        <v>64428</v>
      </c>
      <c r="I2539" s="9">
        <f>inventory[[#This Row],[c Units]]/MAX(inventory[c Units])</f>
        <v>0.78210201752895192</v>
      </c>
      <c r="J2539" s="10">
        <f>SUMIFS(inventory[Total Cost],inventory[Rank],"&lt;="&amp;inventory[[#This Row],['#]])</f>
        <v>2629271.6999999969</v>
      </c>
      <c r="K2539" s="9">
        <f>inventory[[#This Row],[c Cost]]/MAX(inventory[c Cost])</f>
        <v>0.99318782840938002</v>
      </c>
      <c r="L2539" s="11" t="str">
        <f>IF(inventory[[#This Row],[c Units %]]&lt;=$O$7,$N$7,IF(inventory[[#This Row],[c Units %]]&lt;=$O$8,$N$8,$N$9))</f>
        <v>C</v>
      </c>
    </row>
    <row r="2540" spans="2:12" x14ac:dyDescent="0.25">
      <c r="B2540" s="1">
        <v>2534</v>
      </c>
      <c r="C2540" t="s">
        <v>2534</v>
      </c>
      <c r="D2540" s="2">
        <v>1.4</v>
      </c>
      <c r="E2540" s="15">
        <v>6</v>
      </c>
      <c r="F2540" s="14">
        <f>inventory[[#This Row],[Unit Cost]]*inventory[[#This Row],['# Units]]</f>
        <v>8.3999999999999986</v>
      </c>
      <c r="G2540" s="8">
        <f>_xlfn.RANK.EQ(inventory[[#This Row],[Total Cost]],inventory[Total Cost],0)</f>
        <v>3450</v>
      </c>
      <c r="H2540" s="8">
        <f>SUMIFS(inventory['# Units],inventory[Rank],"&lt;="&amp;inventory[[#This Row],['#]])</f>
        <v>64428</v>
      </c>
      <c r="I2540" s="9">
        <f>inventory[[#This Row],[c Units]]/MAX(inventory[c Units])</f>
        <v>0.78210201752895192</v>
      </c>
      <c r="J2540" s="10">
        <f>SUMIFS(inventory[Total Cost],inventory[Rank],"&lt;="&amp;inventory[[#This Row],['#]])</f>
        <v>2629271.6999999969</v>
      </c>
      <c r="K2540" s="9">
        <f>inventory[[#This Row],[c Cost]]/MAX(inventory[c Cost])</f>
        <v>0.99318782840938002</v>
      </c>
      <c r="L2540" s="11" t="str">
        <f>IF(inventory[[#This Row],[c Units %]]&lt;=$O$7,$N$7,IF(inventory[[#This Row],[c Units %]]&lt;=$O$8,$N$8,$N$9))</f>
        <v>C</v>
      </c>
    </row>
    <row r="2541" spans="2:12" x14ac:dyDescent="0.25">
      <c r="B2541" s="1">
        <v>2535</v>
      </c>
      <c r="C2541" t="s">
        <v>2535</v>
      </c>
      <c r="D2541" s="2">
        <v>1.8</v>
      </c>
      <c r="E2541" s="15">
        <v>5</v>
      </c>
      <c r="F2541" s="14">
        <f>inventory[[#This Row],[Unit Cost]]*inventory[[#This Row],['# Units]]</f>
        <v>9</v>
      </c>
      <c r="G2541" s="8">
        <f>_xlfn.RANK.EQ(inventory[[#This Row],[Total Cost]],inventory[Total Cost],0)</f>
        <v>3394</v>
      </c>
      <c r="H2541" s="8">
        <f>SUMIFS(inventory['# Units],inventory[Rank],"&lt;="&amp;inventory[[#This Row],['#]])</f>
        <v>64428</v>
      </c>
      <c r="I2541" s="9">
        <f>inventory[[#This Row],[c Units]]/MAX(inventory[c Units])</f>
        <v>0.78210201752895192</v>
      </c>
      <c r="J2541" s="10">
        <f>SUMIFS(inventory[Total Cost],inventory[Rank],"&lt;="&amp;inventory[[#This Row],['#]])</f>
        <v>2629271.6999999969</v>
      </c>
      <c r="K2541" s="9">
        <f>inventory[[#This Row],[c Cost]]/MAX(inventory[c Cost])</f>
        <v>0.99318782840938002</v>
      </c>
      <c r="L2541" s="11" t="str">
        <f>IF(inventory[[#This Row],[c Units %]]&lt;=$O$7,$N$7,IF(inventory[[#This Row],[c Units %]]&lt;=$O$8,$N$8,$N$9))</f>
        <v>C</v>
      </c>
    </row>
    <row r="2542" spans="2:12" x14ac:dyDescent="0.25">
      <c r="B2542" s="1">
        <v>2536</v>
      </c>
      <c r="C2542" t="s">
        <v>2536</v>
      </c>
      <c r="D2542" s="2">
        <v>1.6</v>
      </c>
      <c r="E2542" s="15">
        <v>29</v>
      </c>
      <c r="F2542" s="14">
        <f>inventory[[#This Row],[Unit Cost]]*inventory[[#This Row],['# Units]]</f>
        <v>46.400000000000006</v>
      </c>
      <c r="G2542" s="8">
        <f>_xlfn.RANK.EQ(inventory[[#This Row],[Total Cost]],inventory[Total Cost],0)</f>
        <v>1905</v>
      </c>
      <c r="H2542" s="8">
        <f>SUMIFS(inventory['# Units],inventory[Rank],"&lt;="&amp;inventory[[#This Row],['#]])</f>
        <v>64428</v>
      </c>
      <c r="I2542" s="9">
        <f>inventory[[#This Row],[c Units]]/MAX(inventory[c Units])</f>
        <v>0.78210201752895192</v>
      </c>
      <c r="J2542" s="10">
        <f>SUMIFS(inventory[Total Cost],inventory[Rank],"&lt;="&amp;inventory[[#This Row],['#]])</f>
        <v>2629271.6999999969</v>
      </c>
      <c r="K2542" s="9">
        <f>inventory[[#This Row],[c Cost]]/MAX(inventory[c Cost])</f>
        <v>0.99318782840938002</v>
      </c>
      <c r="L2542" s="11" t="str">
        <f>IF(inventory[[#This Row],[c Units %]]&lt;=$O$7,$N$7,IF(inventory[[#This Row],[c Units %]]&lt;=$O$8,$N$8,$N$9))</f>
        <v>C</v>
      </c>
    </row>
    <row r="2543" spans="2:12" x14ac:dyDescent="0.25">
      <c r="B2543" s="1">
        <v>2537</v>
      </c>
      <c r="C2543" t="s">
        <v>2537</v>
      </c>
      <c r="D2543" s="2">
        <v>1.9</v>
      </c>
      <c r="E2543" s="15">
        <v>11</v>
      </c>
      <c r="F2543" s="14">
        <f>inventory[[#This Row],[Unit Cost]]*inventory[[#This Row],['# Units]]</f>
        <v>20.9</v>
      </c>
      <c r="G2543" s="8">
        <f>_xlfn.RANK.EQ(inventory[[#This Row],[Total Cost]],inventory[Total Cost],0)</f>
        <v>2648</v>
      </c>
      <c r="H2543" s="8">
        <f>SUMIFS(inventory['# Units],inventory[Rank],"&lt;="&amp;inventory[[#This Row],['#]])</f>
        <v>64428</v>
      </c>
      <c r="I2543" s="9">
        <f>inventory[[#This Row],[c Units]]/MAX(inventory[c Units])</f>
        <v>0.78210201752895192</v>
      </c>
      <c r="J2543" s="10">
        <f>SUMIFS(inventory[Total Cost],inventory[Rank],"&lt;="&amp;inventory[[#This Row],['#]])</f>
        <v>2629271.6999999969</v>
      </c>
      <c r="K2543" s="9">
        <f>inventory[[#This Row],[c Cost]]/MAX(inventory[c Cost])</f>
        <v>0.99318782840938002</v>
      </c>
      <c r="L2543" s="11" t="str">
        <f>IF(inventory[[#This Row],[c Units %]]&lt;=$O$7,$N$7,IF(inventory[[#This Row],[c Units %]]&lt;=$O$8,$N$8,$N$9))</f>
        <v>C</v>
      </c>
    </row>
    <row r="2544" spans="2:12" x14ac:dyDescent="0.25">
      <c r="B2544" s="1">
        <v>2538</v>
      </c>
      <c r="C2544" t="s">
        <v>2538</v>
      </c>
      <c r="D2544" s="2">
        <v>1.1000000000000001</v>
      </c>
      <c r="E2544" s="15">
        <v>16</v>
      </c>
      <c r="F2544" s="14">
        <f>inventory[[#This Row],[Unit Cost]]*inventory[[#This Row],['# Units]]</f>
        <v>17.600000000000001</v>
      </c>
      <c r="G2544" s="8">
        <f>_xlfn.RANK.EQ(inventory[[#This Row],[Total Cost]],inventory[Total Cost],0)</f>
        <v>2818</v>
      </c>
      <c r="H2544" s="8">
        <f>SUMIFS(inventory['# Units],inventory[Rank],"&lt;="&amp;inventory[[#This Row],['#]])</f>
        <v>64428</v>
      </c>
      <c r="I2544" s="9">
        <f>inventory[[#This Row],[c Units]]/MAX(inventory[c Units])</f>
        <v>0.78210201752895192</v>
      </c>
      <c r="J2544" s="10">
        <f>SUMIFS(inventory[Total Cost],inventory[Rank],"&lt;="&amp;inventory[[#This Row],['#]])</f>
        <v>2629271.6999999969</v>
      </c>
      <c r="K2544" s="9">
        <f>inventory[[#This Row],[c Cost]]/MAX(inventory[c Cost])</f>
        <v>0.99318782840938002</v>
      </c>
      <c r="L2544" s="11" t="str">
        <f>IF(inventory[[#This Row],[c Units %]]&lt;=$O$7,$N$7,IF(inventory[[#This Row],[c Units %]]&lt;=$O$8,$N$8,$N$9))</f>
        <v>C</v>
      </c>
    </row>
    <row r="2545" spans="2:12" x14ac:dyDescent="0.25">
      <c r="B2545" s="1">
        <v>2539</v>
      </c>
      <c r="C2545" t="s">
        <v>2539</v>
      </c>
      <c r="D2545" s="2">
        <v>1.2</v>
      </c>
      <c r="E2545" s="15">
        <v>24</v>
      </c>
      <c r="F2545" s="14">
        <f>inventory[[#This Row],[Unit Cost]]*inventory[[#This Row],['# Units]]</f>
        <v>28.799999999999997</v>
      </c>
      <c r="G2545" s="8">
        <f>_xlfn.RANK.EQ(inventory[[#This Row],[Total Cost]],inventory[Total Cost],0)</f>
        <v>2338</v>
      </c>
      <c r="H2545" s="8">
        <f>SUMIFS(inventory['# Units],inventory[Rank],"&lt;="&amp;inventory[[#This Row],['#]])</f>
        <v>64428</v>
      </c>
      <c r="I2545" s="9">
        <f>inventory[[#This Row],[c Units]]/MAX(inventory[c Units])</f>
        <v>0.78210201752895192</v>
      </c>
      <c r="J2545" s="10">
        <f>SUMIFS(inventory[Total Cost],inventory[Rank],"&lt;="&amp;inventory[[#This Row],['#]])</f>
        <v>2629271.6999999969</v>
      </c>
      <c r="K2545" s="9">
        <f>inventory[[#This Row],[c Cost]]/MAX(inventory[c Cost])</f>
        <v>0.99318782840938002</v>
      </c>
      <c r="L2545" s="11" t="str">
        <f>IF(inventory[[#This Row],[c Units %]]&lt;=$O$7,$N$7,IF(inventory[[#This Row],[c Units %]]&lt;=$O$8,$N$8,$N$9))</f>
        <v>C</v>
      </c>
    </row>
    <row r="2546" spans="2:12" x14ac:dyDescent="0.25">
      <c r="B2546" s="1">
        <v>2540</v>
      </c>
      <c r="C2546" t="s">
        <v>2540</v>
      </c>
      <c r="D2546" s="2">
        <v>2</v>
      </c>
      <c r="E2546" s="15">
        <v>19</v>
      </c>
      <c r="F2546" s="14">
        <f>inventory[[#This Row],[Unit Cost]]*inventory[[#This Row],['# Units]]</f>
        <v>38</v>
      </c>
      <c r="G2546" s="8">
        <f>_xlfn.RANK.EQ(inventory[[#This Row],[Total Cost]],inventory[Total Cost],0)</f>
        <v>2086</v>
      </c>
      <c r="H2546" s="8">
        <f>SUMIFS(inventory['# Units],inventory[Rank],"&lt;="&amp;inventory[[#This Row],['#]])</f>
        <v>64479</v>
      </c>
      <c r="I2546" s="9">
        <f>inventory[[#This Row],[c Units]]/MAX(inventory[c Units])</f>
        <v>0.78272111486076379</v>
      </c>
      <c r="J2546" s="10">
        <f>SUMIFS(inventory[Total Cost],inventory[Rank],"&lt;="&amp;inventory[[#This Row],['#]])</f>
        <v>2629341.8999999966</v>
      </c>
      <c r="K2546" s="9">
        <f>inventory[[#This Row],[c Cost]]/MAX(inventory[c Cost])</f>
        <v>0.99321434593723923</v>
      </c>
      <c r="L2546" s="11" t="str">
        <f>IF(inventory[[#This Row],[c Units %]]&lt;=$O$7,$N$7,IF(inventory[[#This Row],[c Units %]]&lt;=$O$8,$N$8,$N$9))</f>
        <v>C</v>
      </c>
    </row>
    <row r="2547" spans="2:12" x14ac:dyDescent="0.25">
      <c r="B2547" s="1">
        <v>2541</v>
      </c>
      <c r="C2547" t="s">
        <v>2541</v>
      </c>
      <c r="D2547" s="2">
        <v>1.3</v>
      </c>
      <c r="E2547" s="15">
        <v>5</v>
      </c>
      <c r="F2547" s="14">
        <f>inventory[[#This Row],[Unit Cost]]*inventory[[#This Row],['# Units]]</f>
        <v>6.5</v>
      </c>
      <c r="G2547" s="8">
        <f>_xlfn.RANK.EQ(inventory[[#This Row],[Total Cost]],inventory[Total Cost],0)</f>
        <v>3624</v>
      </c>
      <c r="H2547" s="8">
        <f>SUMIFS(inventory['# Units],inventory[Rank],"&lt;="&amp;inventory[[#This Row],['#]])</f>
        <v>64479</v>
      </c>
      <c r="I2547" s="9">
        <f>inventory[[#This Row],[c Units]]/MAX(inventory[c Units])</f>
        <v>0.78272111486076379</v>
      </c>
      <c r="J2547" s="10">
        <f>SUMIFS(inventory[Total Cost],inventory[Rank],"&lt;="&amp;inventory[[#This Row],['#]])</f>
        <v>2629341.8999999966</v>
      </c>
      <c r="K2547" s="9">
        <f>inventory[[#This Row],[c Cost]]/MAX(inventory[c Cost])</f>
        <v>0.99321434593723923</v>
      </c>
      <c r="L2547" s="11" t="str">
        <f>IF(inventory[[#This Row],[c Units %]]&lt;=$O$7,$N$7,IF(inventory[[#This Row],[c Units %]]&lt;=$O$8,$N$8,$N$9))</f>
        <v>C</v>
      </c>
    </row>
    <row r="2548" spans="2:12" x14ac:dyDescent="0.25">
      <c r="B2548" s="1">
        <v>2542</v>
      </c>
      <c r="C2548" t="s">
        <v>2542</v>
      </c>
      <c r="D2548" s="2">
        <v>1.9</v>
      </c>
      <c r="E2548" s="15">
        <v>50</v>
      </c>
      <c r="F2548" s="14">
        <f>inventory[[#This Row],[Unit Cost]]*inventory[[#This Row],['# Units]]</f>
        <v>95</v>
      </c>
      <c r="G2548" s="8">
        <f>_xlfn.RANK.EQ(inventory[[#This Row],[Total Cost]],inventory[Total Cost],0)</f>
        <v>1376</v>
      </c>
      <c r="H2548" s="8">
        <f>SUMIFS(inventory['# Units],inventory[Rank],"&lt;="&amp;inventory[[#This Row],['#]])</f>
        <v>64479</v>
      </c>
      <c r="I2548" s="9">
        <f>inventory[[#This Row],[c Units]]/MAX(inventory[c Units])</f>
        <v>0.78272111486076379</v>
      </c>
      <c r="J2548" s="10">
        <f>SUMIFS(inventory[Total Cost],inventory[Rank],"&lt;="&amp;inventory[[#This Row],['#]])</f>
        <v>2629341.8999999966</v>
      </c>
      <c r="K2548" s="9">
        <f>inventory[[#This Row],[c Cost]]/MAX(inventory[c Cost])</f>
        <v>0.99321434593723923</v>
      </c>
      <c r="L2548" s="11" t="str">
        <f>IF(inventory[[#This Row],[c Units %]]&lt;=$O$7,$N$7,IF(inventory[[#This Row],[c Units %]]&lt;=$O$8,$N$8,$N$9))</f>
        <v>C</v>
      </c>
    </row>
    <row r="2549" spans="2:12" x14ac:dyDescent="0.25">
      <c r="B2549" s="1">
        <v>2543</v>
      </c>
      <c r="C2549" t="s">
        <v>2543</v>
      </c>
      <c r="D2549" s="2">
        <v>1.9</v>
      </c>
      <c r="E2549" s="15">
        <v>15</v>
      </c>
      <c r="F2549" s="14">
        <f>inventory[[#This Row],[Unit Cost]]*inventory[[#This Row],['# Units]]</f>
        <v>28.5</v>
      </c>
      <c r="G2549" s="8">
        <f>_xlfn.RANK.EQ(inventory[[#This Row],[Total Cost]],inventory[Total Cost],0)</f>
        <v>2350</v>
      </c>
      <c r="H2549" s="8">
        <f>SUMIFS(inventory['# Units],inventory[Rank],"&lt;="&amp;inventory[[#This Row],['#]])</f>
        <v>64566</v>
      </c>
      <c r="I2549" s="9">
        <f>inventory[[#This Row],[c Units]]/MAX(inventory[c Units])</f>
        <v>0.7837772220738547</v>
      </c>
      <c r="J2549" s="10">
        <f>SUMIFS(inventory[Total Cost],inventory[Rank],"&lt;="&amp;inventory[[#This Row],['#]])</f>
        <v>2629411.4999999972</v>
      </c>
      <c r="K2549" s="9">
        <f>inventory[[#This Row],[c Cost]]/MAX(inventory[c Cost])</f>
        <v>0.99324063681956143</v>
      </c>
      <c r="L2549" s="11" t="str">
        <f>IF(inventory[[#This Row],[c Units %]]&lt;=$O$7,$N$7,IF(inventory[[#This Row],[c Units %]]&lt;=$O$8,$N$8,$N$9))</f>
        <v>C</v>
      </c>
    </row>
    <row r="2550" spans="2:12" x14ac:dyDescent="0.25">
      <c r="B2550" s="1">
        <v>2544</v>
      </c>
      <c r="C2550" t="s">
        <v>2544</v>
      </c>
      <c r="D2550" s="2">
        <v>1.7</v>
      </c>
      <c r="E2550" s="15">
        <v>23</v>
      </c>
      <c r="F2550" s="14">
        <f>inventory[[#This Row],[Unit Cost]]*inventory[[#This Row],['# Units]]</f>
        <v>39.1</v>
      </c>
      <c r="G2550" s="8">
        <f>_xlfn.RANK.EQ(inventory[[#This Row],[Total Cost]],inventory[Total Cost],0)</f>
        <v>2070</v>
      </c>
      <c r="H2550" s="8">
        <f>SUMIFS(inventory['# Units],inventory[Rank],"&lt;="&amp;inventory[[#This Row],['#]])</f>
        <v>64566</v>
      </c>
      <c r="I2550" s="9">
        <f>inventory[[#This Row],[c Units]]/MAX(inventory[c Units])</f>
        <v>0.7837772220738547</v>
      </c>
      <c r="J2550" s="10">
        <f>SUMIFS(inventory[Total Cost],inventory[Rank],"&lt;="&amp;inventory[[#This Row],['#]])</f>
        <v>2629411.4999999972</v>
      </c>
      <c r="K2550" s="9">
        <f>inventory[[#This Row],[c Cost]]/MAX(inventory[c Cost])</f>
        <v>0.99324063681956143</v>
      </c>
      <c r="L2550" s="11" t="str">
        <f>IF(inventory[[#This Row],[c Units %]]&lt;=$O$7,$N$7,IF(inventory[[#This Row],[c Units %]]&lt;=$O$8,$N$8,$N$9))</f>
        <v>C</v>
      </c>
    </row>
    <row r="2551" spans="2:12" x14ac:dyDescent="0.25">
      <c r="B2551" s="1">
        <v>2545</v>
      </c>
      <c r="C2551" t="s">
        <v>2545</v>
      </c>
      <c r="D2551" s="2">
        <v>1.9</v>
      </c>
      <c r="E2551" s="15">
        <v>82</v>
      </c>
      <c r="F2551" s="14">
        <f>inventory[[#This Row],[Unit Cost]]*inventory[[#This Row],['# Units]]</f>
        <v>155.79999999999998</v>
      </c>
      <c r="G2551" s="8">
        <f>_xlfn.RANK.EQ(inventory[[#This Row],[Total Cost]],inventory[Total Cost],0)</f>
        <v>1123</v>
      </c>
      <c r="H2551" s="8">
        <f>SUMIFS(inventory['# Units],inventory[Rank],"&lt;="&amp;inventory[[#This Row],['#]])</f>
        <v>64566</v>
      </c>
      <c r="I2551" s="9">
        <f>inventory[[#This Row],[c Units]]/MAX(inventory[c Units])</f>
        <v>0.7837772220738547</v>
      </c>
      <c r="J2551" s="10">
        <f>SUMIFS(inventory[Total Cost],inventory[Rank],"&lt;="&amp;inventory[[#This Row],['#]])</f>
        <v>2629411.4999999972</v>
      </c>
      <c r="K2551" s="9">
        <f>inventory[[#This Row],[c Cost]]/MAX(inventory[c Cost])</f>
        <v>0.99324063681956143</v>
      </c>
      <c r="L2551" s="11" t="str">
        <f>IF(inventory[[#This Row],[c Units %]]&lt;=$O$7,$N$7,IF(inventory[[#This Row],[c Units %]]&lt;=$O$8,$N$8,$N$9))</f>
        <v>C</v>
      </c>
    </row>
    <row r="2552" spans="2:12" x14ac:dyDescent="0.25">
      <c r="B2552" s="1">
        <v>2546</v>
      </c>
      <c r="C2552" t="s">
        <v>2546</v>
      </c>
      <c r="D2552" s="2">
        <v>1.9</v>
      </c>
      <c r="E2552" s="15">
        <v>52</v>
      </c>
      <c r="F2552" s="14">
        <f>inventory[[#This Row],[Unit Cost]]*inventory[[#This Row],['# Units]]</f>
        <v>98.8</v>
      </c>
      <c r="G2552" s="8">
        <f>_xlfn.RANK.EQ(inventory[[#This Row],[Total Cost]],inventory[Total Cost],0)</f>
        <v>1355</v>
      </c>
      <c r="H2552" s="8">
        <f>SUMIFS(inventory['# Units],inventory[Rank],"&lt;="&amp;inventory[[#This Row],['#]])</f>
        <v>64574</v>
      </c>
      <c r="I2552" s="9">
        <f>inventory[[#This Row],[c Units]]/MAX(inventory[c Units])</f>
        <v>0.78387433538080553</v>
      </c>
      <c r="J2552" s="10">
        <f>SUMIFS(inventory[Total Cost],inventory[Rank],"&lt;="&amp;inventory[[#This Row],['#]])</f>
        <v>2629434.6999999974</v>
      </c>
      <c r="K2552" s="9">
        <f>inventory[[#This Row],[c Cost]]/MAX(inventory[c Cost])</f>
        <v>0.99324940044700216</v>
      </c>
      <c r="L2552" s="11" t="str">
        <f>IF(inventory[[#This Row],[c Units %]]&lt;=$O$7,$N$7,IF(inventory[[#This Row],[c Units %]]&lt;=$O$8,$N$8,$N$9))</f>
        <v>C</v>
      </c>
    </row>
    <row r="2553" spans="2:12" x14ac:dyDescent="0.25">
      <c r="B2553" s="1">
        <v>2547</v>
      </c>
      <c r="C2553" t="s">
        <v>2547</v>
      </c>
      <c r="D2553" s="2">
        <v>1.8</v>
      </c>
      <c r="E2553" s="15">
        <v>20</v>
      </c>
      <c r="F2553" s="14">
        <f>inventory[[#This Row],[Unit Cost]]*inventory[[#This Row],['# Units]]</f>
        <v>36</v>
      </c>
      <c r="G2553" s="8">
        <f>_xlfn.RANK.EQ(inventory[[#This Row],[Total Cost]],inventory[Total Cost],0)</f>
        <v>2134</v>
      </c>
      <c r="H2553" s="8">
        <f>SUMIFS(inventory['# Units],inventory[Rank],"&lt;="&amp;inventory[[#This Row],['#]])</f>
        <v>64639</v>
      </c>
      <c r="I2553" s="9">
        <f>inventory[[#This Row],[c Units]]/MAX(inventory[c Units])</f>
        <v>0.7846633809997815</v>
      </c>
      <c r="J2553" s="10">
        <f>SUMIFS(inventory[Total Cost],inventory[Rank],"&lt;="&amp;inventory[[#This Row],['#]])</f>
        <v>2629550.1999999979</v>
      </c>
      <c r="K2553" s="9">
        <f>inventory[[#This Row],[c Cost]]/MAX(inventory[c Cost])</f>
        <v>0.99329302971292466</v>
      </c>
      <c r="L2553" s="11" t="str">
        <f>IF(inventory[[#This Row],[c Units %]]&lt;=$O$7,$N$7,IF(inventory[[#This Row],[c Units %]]&lt;=$O$8,$N$8,$N$9))</f>
        <v>C</v>
      </c>
    </row>
    <row r="2554" spans="2:12" x14ac:dyDescent="0.25">
      <c r="B2554" s="1">
        <v>2548</v>
      </c>
      <c r="C2554" t="s">
        <v>2548</v>
      </c>
      <c r="D2554" s="2">
        <v>1.9</v>
      </c>
      <c r="E2554" s="15">
        <v>53</v>
      </c>
      <c r="F2554" s="14">
        <f>inventory[[#This Row],[Unit Cost]]*inventory[[#This Row],['# Units]]</f>
        <v>100.69999999999999</v>
      </c>
      <c r="G2554" s="8">
        <f>_xlfn.RANK.EQ(inventory[[#This Row],[Total Cost]],inventory[Total Cost],0)</f>
        <v>1346</v>
      </c>
      <c r="H2554" s="8">
        <f>SUMIFS(inventory['# Units],inventory[Rank],"&lt;="&amp;inventory[[#This Row],['#]])</f>
        <v>64639</v>
      </c>
      <c r="I2554" s="9">
        <f>inventory[[#This Row],[c Units]]/MAX(inventory[c Units])</f>
        <v>0.7846633809997815</v>
      </c>
      <c r="J2554" s="10">
        <f>SUMIFS(inventory[Total Cost],inventory[Rank],"&lt;="&amp;inventory[[#This Row],['#]])</f>
        <v>2629550.1999999979</v>
      </c>
      <c r="K2554" s="9">
        <f>inventory[[#This Row],[c Cost]]/MAX(inventory[c Cost])</f>
        <v>0.99329302971292466</v>
      </c>
      <c r="L2554" s="11" t="str">
        <f>IF(inventory[[#This Row],[c Units %]]&lt;=$O$7,$N$7,IF(inventory[[#This Row],[c Units %]]&lt;=$O$8,$N$8,$N$9))</f>
        <v>C</v>
      </c>
    </row>
    <row r="2555" spans="2:12" x14ac:dyDescent="0.25">
      <c r="B2555" s="1">
        <v>2549</v>
      </c>
      <c r="C2555" t="s">
        <v>2549</v>
      </c>
      <c r="D2555" s="2">
        <v>1.5</v>
      </c>
      <c r="E2555" s="15">
        <v>9</v>
      </c>
      <c r="F2555" s="14">
        <f>inventory[[#This Row],[Unit Cost]]*inventory[[#This Row],['# Units]]</f>
        <v>13.5</v>
      </c>
      <c r="G2555" s="8">
        <f>_xlfn.RANK.EQ(inventory[[#This Row],[Total Cost]],inventory[Total Cost],0)</f>
        <v>3058</v>
      </c>
      <c r="H2555" s="8">
        <f>SUMIFS(inventory['# Units],inventory[Rank],"&lt;="&amp;inventory[[#This Row],['#]])</f>
        <v>64639</v>
      </c>
      <c r="I2555" s="9">
        <f>inventory[[#This Row],[c Units]]/MAX(inventory[c Units])</f>
        <v>0.7846633809997815</v>
      </c>
      <c r="J2555" s="10">
        <f>SUMIFS(inventory[Total Cost],inventory[Rank],"&lt;="&amp;inventory[[#This Row],['#]])</f>
        <v>2629550.1999999979</v>
      </c>
      <c r="K2555" s="9">
        <f>inventory[[#This Row],[c Cost]]/MAX(inventory[c Cost])</f>
        <v>0.99329302971292466</v>
      </c>
      <c r="L2555" s="11" t="str">
        <f>IF(inventory[[#This Row],[c Units %]]&lt;=$O$7,$N$7,IF(inventory[[#This Row],[c Units %]]&lt;=$O$8,$N$8,$N$9))</f>
        <v>C</v>
      </c>
    </row>
    <row r="2556" spans="2:12" x14ac:dyDescent="0.25">
      <c r="B2556" s="1">
        <v>2550</v>
      </c>
      <c r="C2556" t="s">
        <v>2550</v>
      </c>
      <c r="D2556" s="2">
        <v>1.3</v>
      </c>
      <c r="E2556" s="15">
        <v>11</v>
      </c>
      <c r="F2556" s="14">
        <f>inventory[[#This Row],[Unit Cost]]*inventory[[#This Row],['# Units]]</f>
        <v>14.3</v>
      </c>
      <c r="G2556" s="8">
        <f>_xlfn.RANK.EQ(inventory[[#This Row],[Total Cost]],inventory[Total Cost],0)</f>
        <v>3019</v>
      </c>
      <c r="H2556" s="8">
        <f>SUMIFS(inventory['# Units],inventory[Rank],"&lt;="&amp;inventory[[#This Row],['#]])</f>
        <v>64639</v>
      </c>
      <c r="I2556" s="9">
        <f>inventory[[#This Row],[c Units]]/MAX(inventory[c Units])</f>
        <v>0.7846633809997815</v>
      </c>
      <c r="J2556" s="10">
        <f>SUMIFS(inventory[Total Cost],inventory[Rank],"&lt;="&amp;inventory[[#This Row],['#]])</f>
        <v>2629550.1999999979</v>
      </c>
      <c r="K2556" s="9">
        <f>inventory[[#This Row],[c Cost]]/MAX(inventory[c Cost])</f>
        <v>0.99329302971292466</v>
      </c>
      <c r="L2556" s="11" t="str">
        <f>IF(inventory[[#This Row],[c Units %]]&lt;=$O$7,$N$7,IF(inventory[[#This Row],[c Units %]]&lt;=$O$8,$N$8,$N$9))</f>
        <v>C</v>
      </c>
    </row>
    <row r="2557" spans="2:12" x14ac:dyDescent="0.25">
      <c r="B2557" s="1">
        <v>2551</v>
      </c>
      <c r="C2557" t="s">
        <v>2551</v>
      </c>
      <c r="D2557" s="2">
        <v>1.7</v>
      </c>
      <c r="E2557" s="15">
        <v>11</v>
      </c>
      <c r="F2557" s="14">
        <f>inventory[[#This Row],[Unit Cost]]*inventory[[#This Row],['# Units]]</f>
        <v>18.7</v>
      </c>
      <c r="G2557" s="8">
        <f>_xlfn.RANK.EQ(inventory[[#This Row],[Total Cost]],inventory[Total Cost],0)</f>
        <v>2774</v>
      </c>
      <c r="H2557" s="8">
        <f>SUMIFS(inventory['# Units],inventory[Rank],"&lt;="&amp;inventory[[#This Row],['#]])</f>
        <v>64639</v>
      </c>
      <c r="I2557" s="9">
        <f>inventory[[#This Row],[c Units]]/MAX(inventory[c Units])</f>
        <v>0.7846633809997815</v>
      </c>
      <c r="J2557" s="10">
        <f>SUMIFS(inventory[Total Cost],inventory[Rank],"&lt;="&amp;inventory[[#This Row],['#]])</f>
        <v>2629550.1999999979</v>
      </c>
      <c r="K2557" s="9">
        <f>inventory[[#This Row],[c Cost]]/MAX(inventory[c Cost])</f>
        <v>0.99329302971292466</v>
      </c>
      <c r="L2557" s="11" t="str">
        <f>IF(inventory[[#This Row],[c Units %]]&lt;=$O$7,$N$7,IF(inventory[[#This Row],[c Units %]]&lt;=$O$8,$N$8,$N$9))</f>
        <v>C</v>
      </c>
    </row>
    <row r="2558" spans="2:12" x14ac:dyDescent="0.25">
      <c r="B2558" s="1">
        <v>2552</v>
      </c>
      <c r="C2558" t="s">
        <v>2552</v>
      </c>
      <c r="D2558" s="2">
        <v>1.9</v>
      </c>
      <c r="E2558" s="15">
        <v>8</v>
      </c>
      <c r="F2558" s="14">
        <f>inventory[[#This Row],[Unit Cost]]*inventory[[#This Row],['# Units]]</f>
        <v>15.2</v>
      </c>
      <c r="G2558" s="8">
        <f>_xlfn.RANK.EQ(inventory[[#This Row],[Total Cost]],inventory[Total Cost],0)</f>
        <v>2968</v>
      </c>
      <c r="H2558" s="8">
        <f>SUMIFS(inventory['# Units],inventory[Rank],"&lt;="&amp;inventory[[#This Row],['#]])</f>
        <v>64646</v>
      </c>
      <c r="I2558" s="9">
        <f>inventory[[#This Row],[c Units]]/MAX(inventory[c Units])</f>
        <v>0.7847483551433635</v>
      </c>
      <c r="J2558" s="10">
        <f>SUMIFS(inventory[Total Cost],inventory[Rank],"&lt;="&amp;inventory[[#This Row],['#]])</f>
        <v>2629573.299999998</v>
      </c>
      <c r="K2558" s="9">
        <f>inventory[[#This Row],[c Cost]]/MAX(inventory[c Cost])</f>
        <v>0.99330175556610911</v>
      </c>
      <c r="L2558" s="11" t="str">
        <f>IF(inventory[[#This Row],[c Units %]]&lt;=$O$7,$N$7,IF(inventory[[#This Row],[c Units %]]&lt;=$O$8,$N$8,$N$9))</f>
        <v>C</v>
      </c>
    </row>
    <row r="2559" spans="2:12" x14ac:dyDescent="0.25">
      <c r="B2559" s="1">
        <v>2553</v>
      </c>
      <c r="C2559" t="s">
        <v>2553</v>
      </c>
      <c r="D2559" s="2">
        <v>1.8</v>
      </c>
      <c r="E2559" s="15">
        <v>29</v>
      </c>
      <c r="F2559" s="14">
        <f>inventory[[#This Row],[Unit Cost]]*inventory[[#This Row],['# Units]]</f>
        <v>52.2</v>
      </c>
      <c r="G2559" s="8">
        <f>_xlfn.RANK.EQ(inventory[[#This Row],[Total Cost]],inventory[Total Cost],0)</f>
        <v>1807</v>
      </c>
      <c r="H2559" s="8">
        <f>SUMIFS(inventory['# Units],inventory[Rank],"&lt;="&amp;inventory[[#This Row],['#]])</f>
        <v>64725</v>
      </c>
      <c r="I2559" s="9">
        <f>inventory[[#This Row],[c Units]]/MAX(inventory[c Units])</f>
        <v>0.78570734904950346</v>
      </c>
      <c r="J2559" s="10">
        <f>SUMIFS(inventory[Total Cost],inventory[Rank],"&lt;="&amp;inventory[[#This Row],['#]])</f>
        <v>2629665.299999998</v>
      </c>
      <c r="K2559" s="9">
        <f>inventory[[#This Row],[c Cost]]/MAX(inventory[c Cost])</f>
        <v>0.99333650788182215</v>
      </c>
      <c r="L2559" s="11" t="str">
        <f>IF(inventory[[#This Row],[c Units %]]&lt;=$O$7,$N$7,IF(inventory[[#This Row],[c Units %]]&lt;=$O$8,$N$8,$N$9))</f>
        <v>C</v>
      </c>
    </row>
    <row r="2560" spans="2:12" x14ac:dyDescent="0.25">
      <c r="B2560" s="1">
        <v>2554</v>
      </c>
      <c r="C2560" t="s">
        <v>2554</v>
      </c>
      <c r="D2560" s="2">
        <v>1.9</v>
      </c>
      <c r="E2560" s="15">
        <v>6</v>
      </c>
      <c r="F2560" s="14">
        <f>inventory[[#This Row],[Unit Cost]]*inventory[[#This Row],['# Units]]</f>
        <v>11.399999999999999</v>
      </c>
      <c r="G2560" s="8">
        <f>_xlfn.RANK.EQ(inventory[[#This Row],[Total Cost]],inventory[Total Cost],0)</f>
        <v>3210</v>
      </c>
      <c r="H2560" s="8">
        <f>SUMIFS(inventory['# Units],inventory[Rank],"&lt;="&amp;inventory[[#This Row],['#]])</f>
        <v>64725</v>
      </c>
      <c r="I2560" s="9">
        <f>inventory[[#This Row],[c Units]]/MAX(inventory[c Units])</f>
        <v>0.78570734904950346</v>
      </c>
      <c r="J2560" s="10">
        <f>SUMIFS(inventory[Total Cost],inventory[Rank],"&lt;="&amp;inventory[[#This Row],['#]])</f>
        <v>2629665.299999998</v>
      </c>
      <c r="K2560" s="9">
        <f>inventory[[#This Row],[c Cost]]/MAX(inventory[c Cost])</f>
        <v>0.99333650788182215</v>
      </c>
      <c r="L2560" s="11" t="str">
        <f>IF(inventory[[#This Row],[c Units %]]&lt;=$O$7,$N$7,IF(inventory[[#This Row],[c Units %]]&lt;=$O$8,$N$8,$N$9))</f>
        <v>C</v>
      </c>
    </row>
    <row r="2561" spans="2:12" x14ac:dyDescent="0.25">
      <c r="B2561" s="1">
        <v>2555</v>
      </c>
      <c r="C2561" t="s">
        <v>2555</v>
      </c>
      <c r="D2561" s="2">
        <v>2</v>
      </c>
      <c r="E2561" s="15">
        <v>2</v>
      </c>
      <c r="F2561" s="14">
        <f>inventory[[#This Row],[Unit Cost]]*inventory[[#This Row],['# Units]]</f>
        <v>4</v>
      </c>
      <c r="G2561" s="8">
        <f>_xlfn.RANK.EQ(inventory[[#This Row],[Total Cost]],inventory[Total Cost],0)</f>
        <v>3898</v>
      </c>
      <c r="H2561" s="8">
        <f>SUMIFS(inventory['# Units],inventory[Rank],"&lt;="&amp;inventory[[#This Row],['#]])</f>
        <v>64725</v>
      </c>
      <c r="I2561" s="9">
        <f>inventory[[#This Row],[c Units]]/MAX(inventory[c Units])</f>
        <v>0.78570734904950346</v>
      </c>
      <c r="J2561" s="10">
        <f>SUMIFS(inventory[Total Cost],inventory[Rank],"&lt;="&amp;inventory[[#This Row],['#]])</f>
        <v>2629665.299999998</v>
      </c>
      <c r="K2561" s="9">
        <f>inventory[[#This Row],[c Cost]]/MAX(inventory[c Cost])</f>
        <v>0.99333650788182215</v>
      </c>
      <c r="L2561" s="11" t="str">
        <f>IF(inventory[[#This Row],[c Units %]]&lt;=$O$7,$N$7,IF(inventory[[#This Row],[c Units %]]&lt;=$O$8,$N$8,$N$9))</f>
        <v>C</v>
      </c>
    </row>
    <row r="2562" spans="2:12" x14ac:dyDescent="0.25">
      <c r="B2562" s="1">
        <v>2556</v>
      </c>
      <c r="C2562" t="s">
        <v>2556</v>
      </c>
      <c r="D2562" s="2">
        <v>1.7</v>
      </c>
      <c r="E2562" s="15">
        <v>77</v>
      </c>
      <c r="F2562" s="14">
        <f>inventory[[#This Row],[Unit Cost]]*inventory[[#This Row],['# Units]]</f>
        <v>130.9</v>
      </c>
      <c r="G2562" s="8">
        <f>_xlfn.RANK.EQ(inventory[[#This Row],[Total Cost]],inventory[Total Cost],0)</f>
        <v>1201</v>
      </c>
      <c r="H2562" s="8">
        <f>SUMIFS(inventory['# Units],inventory[Rank],"&lt;="&amp;inventory[[#This Row],['#]])</f>
        <v>64725</v>
      </c>
      <c r="I2562" s="9">
        <f>inventory[[#This Row],[c Units]]/MAX(inventory[c Units])</f>
        <v>0.78570734904950346</v>
      </c>
      <c r="J2562" s="10">
        <f>SUMIFS(inventory[Total Cost],inventory[Rank],"&lt;="&amp;inventory[[#This Row],['#]])</f>
        <v>2629665.299999998</v>
      </c>
      <c r="K2562" s="9">
        <f>inventory[[#This Row],[c Cost]]/MAX(inventory[c Cost])</f>
        <v>0.99333650788182215</v>
      </c>
      <c r="L2562" s="11" t="str">
        <f>IF(inventory[[#This Row],[c Units %]]&lt;=$O$7,$N$7,IF(inventory[[#This Row],[c Units %]]&lt;=$O$8,$N$8,$N$9))</f>
        <v>C</v>
      </c>
    </row>
    <row r="2563" spans="2:12" x14ac:dyDescent="0.25">
      <c r="B2563" s="1">
        <v>2557</v>
      </c>
      <c r="C2563" t="s">
        <v>2557</v>
      </c>
      <c r="D2563" s="2">
        <v>1.8</v>
      </c>
      <c r="E2563" s="15">
        <v>63</v>
      </c>
      <c r="F2563" s="14">
        <f>inventory[[#This Row],[Unit Cost]]*inventory[[#This Row],['# Units]]</f>
        <v>113.4</v>
      </c>
      <c r="G2563" s="8">
        <f>_xlfn.RANK.EQ(inventory[[#This Row],[Total Cost]],inventory[Total Cost],0)</f>
        <v>1281</v>
      </c>
      <c r="H2563" s="8">
        <f>SUMIFS(inventory['# Units],inventory[Rank],"&lt;="&amp;inventory[[#This Row],['#]])</f>
        <v>64782</v>
      </c>
      <c r="I2563" s="9">
        <f>inventory[[#This Row],[c Units]]/MAX(inventory[c Units])</f>
        <v>0.78639928136152859</v>
      </c>
      <c r="J2563" s="10">
        <f>SUMIFS(inventory[Total Cost],inventory[Rank],"&lt;="&amp;inventory[[#This Row],['#]])</f>
        <v>2629710.8999999976</v>
      </c>
      <c r="K2563" s="9">
        <f>inventory[[#This Row],[c Cost]]/MAX(inventory[c Cost])</f>
        <v>0.99335373294265361</v>
      </c>
      <c r="L2563" s="11" t="str">
        <f>IF(inventory[[#This Row],[c Units %]]&lt;=$O$7,$N$7,IF(inventory[[#This Row],[c Units %]]&lt;=$O$8,$N$8,$N$9))</f>
        <v>C</v>
      </c>
    </row>
    <row r="2564" spans="2:12" x14ac:dyDescent="0.25">
      <c r="B2564" s="1">
        <v>2558</v>
      </c>
      <c r="C2564" t="s">
        <v>2558</v>
      </c>
      <c r="D2564" s="2">
        <v>1.8</v>
      </c>
      <c r="E2564" s="15">
        <v>14</v>
      </c>
      <c r="F2564" s="14">
        <f>inventory[[#This Row],[Unit Cost]]*inventory[[#This Row],['# Units]]</f>
        <v>25.2</v>
      </c>
      <c r="G2564" s="8">
        <f>_xlfn.RANK.EQ(inventory[[#This Row],[Total Cost]],inventory[Total Cost],0)</f>
        <v>2460</v>
      </c>
      <c r="H2564" s="8">
        <f>SUMIFS(inventory['# Units],inventory[Rank],"&lt;="&amp;inventory[[#This Row],['#]])</f>
        <v>64782</v>
      </c>
      <c r="I2564" s="9">
        <f>inventory[[#This Row],[c Units]]/MAX(inventory[c Units])</f>
        <v>0.78639928136152859</v>
      </c>
      <c r="J2564" s="10">
        <f>SUMIFS(inventory[Total Cost],inventory[Rank],"&lt;="&amp;inventory[[#This Row],['#]])</f>
        <v>2629710.8999999976</v>
      </c>
      <c r="K2564" s="9">
        <f>inventory[[#This Row],[c Cost]]/MAX(inventory[c Cost])</f>
        <v>0.99335373294265361</v>
      </c>
      <c r="L2564" s="11" t="str">
        <f>IF(inventory[[#This Row],[c Units %]]&lt;=$O$7,$N$7,IF(inventory[[#This Row],[c Units %]]&lt;=$O$8,$N$8,$N$9))</f>
        <v>C</v>
      </c>
    </row>
    <row r="2565" spans="2:12" x14ac:dyDescent="0.25">
      <c r="B2565" s="1">
        <v>2559</v>
      </c>
      <c r="C2565" t="s">
        <v>2559</v>
      </c>
      <c r="D2565" s="2">
        <v>1.6</v>
      </c>
      <c r="E2565" s="15">
        <v>4</v>
      </c>
      <c r="F2565" s="14">
        <f>inventory[[#This Row],[Unit Cost]]*inventory[[#This Row],['# Units]]</f>
        <v>6.4</v>
      </c>
      <c r="G2565" s="8">
        <f>_xlfn.RANK.EQ(inventory[[#This Row],[Total Cost]],inventory[Total Cost],0)</f>
        <v>3630</v>
      </c>
      <c r="H2565" s="8">
        <f>SUMIFS(inventory['# Units],inventory[Rank],"&lt;="&amp;inventory[[#This Row],['#]])</f>
        <v>64818</v>
      </c>
      <c r="I2565" s="9">
        <f>inventory[[#This Row],[c Units]]/MAX(inventory[c Units])</f>
        <v>0.78683629124280752</v>
      </c>
      <c r="J2565" s="10">
        <f>SUMIFS(inventory[Total Cost],inventory[Rank],"&lt;="&amp;inventory[[#This Row],['#]])</f>
        <v>2629779.299999997</v>
      </c>
      <c r="K2565" s="9">
        <f>inventory[[#This Row],[c Cost]]/MAX(inventory[c Cost])</f>
        <v>0.99337957053390091</v>
      </c>
      <c r="L2565" s="11" t="str">
        <f>IF(inventory[[#This Row],[c Units %]]&lt;=$O$7,$N$7,IF(inventory[[#This Row],[c Units %]]&lt;=$O$8,$N$8,$N$9))</f>
        <v>C</v>
      </c>
    </row>
    <row r="2566" spans="2:12" x14ac:dyDescent="0.25">
      <c r="B2566" s="1">
        <v>2560</v>
      </c>
      <c r="C2566" t="s">
        <v>2560</v>
      </c>
      <c r="D2566" s="2">
        <v>1.9</v>
      </c>
      <c r="E2566" s="15">
        <v>19</v>
      </c>
      <c r="F2566" s="14">
        <f>inventory[[#This Row],[Unit Cost]]*inventory[[#This Row],['# Units]]</f>
        <v>36.1</v>
      </c>
      <c r="G2566" s="8">
        <f>_xlfn.RANK.EQ(inventory[[#This Row],[Total Cost]],inventory[Total Cost],0)</f>
        <v>2133</v>
      </c>
      <c r="H2566" s="8">
        <f>SUMIFS(inventory['# Units],inventory[Rank],"&lt;="&amp;inventory[[#This Row],['#]])</f>
        <v>64818</v>
      </c>
      <c r="I2566" s="9">
        <f>inventory[[#This Row],[c Units]]/MAX(inventory[c Units])</f>
        <v>0.78683629124280752</v>
      </c>
      <c r="J2566" s="10">
        <f>SUMIFS(inventory[Total Cost],inventory[Rank],"&lt;="&amp;inventory[[#This Row],['#]])</f>
        <v>2629779.299999997</v>
      </c>
      <c r="K2566" s="9">
        <f>inventory[[#This Row],[c Cost]]/MAX(inventory[c Cost])</f>
        <v>0.99337957053390091</v>
      </c>
      <c r="L2566" s="11" t="str">
        <f>IF(inventory[[#This Row],[c Units %]]&lt;=$O$7,$N$7,IF(inventory[[#This Row],[c Units %]]&lt;=$O$8,$N$8,$N$9))</f>
        <v>C</v>
      </c>
    </row>
    <row r="2567" spans="2:12" x14ac:dyDescent="0.25">
      <c r="B2567" s="1">
        <v>2561</v>
      </c>
      <c r="C2567" t="s">
        <v>2561</v>
      </c>
      <c r="D2567" s="2">
        <v>1.7</v>
      </c>
      <c r="E2567" s="15">
        <v>5</v>
      </c>
      <c r="F2567" s="14">
        <f>inventory[[#This Row],[Unit Cost]]*inventory[[#This Row],['# Units]]</f>
        <v>8.5</v>
      </c>
      <c r="G2567" s="8">
        <f>_xlfn.RANK.EQ(inventory[[#This Row],[Total Cost]],inventory[Total Cost],0)</f>
        <v>3434</v>
      </c>
      <c r="H2567" s="8">
        <f>SUMIFS(inventory['# Units],inventory[Rank],"&lt;="&amp;inventory[[#This Row],['#]])</f>
        <v>64818</v>
      </c>
      <c r="I2567" s="9">
        <f>inventory[[#This Row],[c Units]]/MAX(inventory[c Units])</f>
        <v>0.78683629124280752</v>
      </c>
      <c r="J2567" s="10">
        <f>SUMIFS(inventory[Total Cost],inventory[Rank],"&lt;="&amp;inventory[[#This Row],['#]])</f>
        <v>2629779.299999997</v>
      </c>
      <c r="K2567" s="9">
        <f>inventory[[#This Row],[c Cost]]/MAX(inventory[c Cost])</f>
        <v>0.99337957053390091</v>
      </c>
      <c r="L2567" s="11" t="str">
        <f>IF(inventory[[#This Row],[c Units %]]&lt;=$O$7,$N$7,IF(inventory[[#This Row],[c Units %]]&lt;=$O$8,$N$8,$N$9))</f>
        <v>C</v>
      </c>
    </row>
    <row r="2568" spans="2:12" x14ac:dyDescent="0.25">
      <c r="B2568" s="1">
        <v>2562</v>
      </c>
      <c r="C2568" t="s">
        <v>2562</v>
      </c>
      <c r="D2568" s="2">
        <v>1.8</v>
      </c>
      <c r="E2568" s="15">
        <v>3</v>
      </c>
      <c r="F2568" s="14">
        <f>inventory[[#This Row],[Unit Cost]]*inventory[[#This Row],['# Units]]</f>
        <v>5.4</v>
      </c>
      <c r="G2568" s="8">
        <f>_xlfn.RANK.EQ(inventory[[#This Row],[Total Cost]],inventory[Total Cost],0)</f>
        <v>3730</v>
      </c>
      <c r="H2568" s="8">
        <f>SUMIFS(inventory['# Units],inventory[Rank],"&lt;="&amp;inventory[[#This Row],['#]])</f>
        <v>64907</v>
      </c>
      <c r="I2568" s="9">
        <f>inventory[[#This Row],[c Units]]/MAX(inventory[c Units])</f>
        <v>0.78791667678263611</v>
      </c>
      <c r="J2568" s="10">
        <f>SUMIFS(inventory[Total Cost],inventory[Rank],"&lt;="&amp;inventory[[#This Row],['#]])</f>
        <v>2629891.799999997</v>
      </c>
      <c r="K2568" s="9">
        <f>inventory[[#This Row],[c Cost]]/MAX(inventory[c Cost])</f>
        <v>0.99342206657213694</v>
      </c>
      <c r="L2568" s="11" t="str">
        <f>IF(inventory[[#This Row],[c Units %]]&lt;=$O$7,$N$7,IF(inventory[[#This Row],[c Units %]]&lt;=$O$8,$N$8,$N$9))</f>
        <v>C</v>
      </c>
    </row>
    <row r="2569" spans="2:12" x14ac:dyDescent="0.25">
      <c r="B2569" s="1">
        <v>2563</v>
      </c>
      <c r="C2569" t="s">
        <v>2563</v>
      </c>
      <c r="D2569" s="2">
        <v>1.8</v>
      </c>
      <c r="E2569" s="15">
        <v>1</v>
      </c>
      <c r="F2569" s="14">
        <f>inventory[[#This Row],[Unit Cost]]*inventory[[#This Row],['# Units]]</f>
        <v>1.8</v>
      </c>
      <c r="G2569" s="8">
        <f>_xlfn.RANK.EQ(inventory[[#This Row],[Total Cost]],inventory[Total Cost],0)</f>
        <v>4333</v>
      </c>
      <c r="H2569" s="8">
        <f>SUMIFS(inventory['# Units],inventory[Rank],"&lt;="&amp;inventory[[#This Row],['#]])</f>
        <v>64907</v>
      </c>
      <c r="I2569" s="9">
        <f>inventory[[#This Row],[c Units]]/MAX(inventory[c Units])</f>
        <v>0.78791667678263611</v>
      </c>
      <c r="J2569" s="10">
        <f>SUMIFS(inventory[Total Cost],inventory[Rank],"&lt;="&amp;inventory[[#This Row],['#]])</f>
        <v>2629891.799999997</v>
      </c>
      <c r="K2569" s="9">
        <f>inventory[[#This Row],[c Cost]]/MAX(inventory[c Cost])</f>
        <v>0.99342206657213694</v>
      </c>
      <c r="L2569" s="11" t="str">
        <f>IF(inventory[[#This Row],[c Units %]]&lt;=$O$7,$N$7,IF(inventory[[#This Row],[c Units %]]&lt;=$O$8,$N$8,$N$9))</f>
        <v>C</v>
      </c>
    </row>
    <row r="2570" spans="2:12" x14ac:dyDescent="0.25">
      <c r="B2570" s="1">
        <v>2564</v>
      </c>
      <c r="C2570" t="s">
        <v>2564</v>
      </c>
      <c r="D2570" s="2">
        <v>1.9</v>
      </c>
      <c r="E2570" s="15">
        <v>2</v>
      </c>
      <c r="F2570" s="14">
        <f>inventory[[#This Row],[Unit Cost]]*inventory[[#This Row],['# Units]]</f>
        <v>3.8</v>
      </c>
      <c r="G2570" s="8">
        <f>_xlfn.RANK.EQ(inventory[[#This Row],[Total Cost]],inventory[Total Cost],0)</f>
        <v>3952</v>
      </c>
      <c r="H2570" s="8">
        <f>SUMIFS(inventory['# Units],inventory[Rank],"&lt;="&amp;inventory[[#This Row],['#]])</f>
        <v>64907</v>
      </c>
      <c r="I2570" s="9">
        <f>inventory[[#This Row],[c Units]]/MAX(inventory[c Units])</f>
        <v>0.78791667678263611</v>
      </c>
      <c r="J2570" s="10">
        <f>SUMIFS(inventory[Total Cost],inventory[Rank],"&lt;="&amp;inventory[[#This Row],['#]])</f>
        <v>2629891.799999997</v>
      </c>
      <c r="K2570" s="9">
        <f>inventory[[#This Row],[c Cost]]/MAX(inventory[c Cost])</f>
        <v>0.99342206657213694</v>
      </c>
      <c r="L2570" s="11" t="str">
        <f>IF(inventory[[#This Row],[c Units %]]&lt;=$O$7,$N$7,IF(inventory[[#This Row],[c Units %]]&lt;=$O$8,$N$8,$N$9))</f>
        <v>C</v>
      </c>
    </row>
    <row r="2571" spans="2:12" x14ac:dyDescent="0.25">
      <c r="B2571" s="1">
        <v>2565</v>
      </c>
      <c r="C2571" t="s">
        <v>2565</v>
      </c>
      <c r="D2571" s="2">
        <v>1.4</v>
      </c>
      <c r="E2571" s="15">
        <v>7</v>
      </c>
      <c r="F2571" s="14">
        <f>inventory[[#This Row],[Unit Cost]]*inventory[[#This Row],['# Units]]</f>
        <v>9.7999999999999989</v>
      </c>
      <c r="G2571" s="8">
        <f>_xlfn.RANK.EQ(inventory[[#This Row],[Total Cost]],inventory[Total Cost],0)</f>
        <v>3331</v>
      </c>
      <c r="H2571" s="8">
        <f>SUMIFS(inventory['# Units],inventory[Rank],"&lt;="&amp;inventory[[#This Row],['#]])</f>
        <v>64907</v>
      </c>
      <c r="I2571" s="9">
        <f>inventory[[#This Row],[c Units]]/MAX(inventory[c Units])</f>
        <v>0.78791667678263611</v>
      </c>
      <c r="J2571" s="10">
        <f>SUMIFS(inventory[Total Cost],inventory[Rank],"&lt;="&amp;inventory[[#This Row],['#]])</f>
        <v>2629891.799999997</v>
      </c>
      <c r="K2571" s="9">
        <f>inventory[[#This Row],[c Cost]]/MAX(inventory[c Cost])</f>
        <v>0.99342206657213694</v>
      </c>
      <c r="L2571" s="11" t="str">
        <f>IF(inventory[[#This Row],[c Units %]]&lt;=$O$7,$N$7,IF(inventory[[#This Row],[c Units %]]&lt;=$O$8,$N$8,$N$9))</f>
        <v>C</v>
      </c>
    </row>
    <row r="2572" spans="2:12" x14ac:dyDescent="0.25">
      <c r="B2572" s="1">
        <v>2566</v>
      </c>
      <c r="C2572" t="s">
        <v>2566</v>
      </c>
      <c r="D2572" s="2">
        <v>1.9</v>
      </c>
      <c r="E2572" s="15">
        <v>12</v>
      </c>
      <c r="F2572" s="14">
        <f>inventory[[#This Row],[Unit Cost]]*inventory[[#This Row],['# Units]]</f>
        <v>22.799999999999997</v>
      </c>
      <c r="G2572" s="8">
        <f>_xlfn.RANK.EQ(inventory[[#This Row],[Total Cost]],inventory[Total Cost],0)</f>
        <v>2559</v>
      </c>
      <c r="H2572" s="8">
        <f>SUMIFS(inventory['# Units],inventory[Rank],"&lt;="&amp;inventory[[#This Row],['#]])</f>
        <v>64907</v>
      </c>
      <c r="I2572" s="9">
        <f>inventory[[#This Row],[c Units]]/MAX(inventory[c Units])</f>
        <v>0.78791667678263611</v>
      </c>
      <c r="J2572" s="10">
        <f>SUMIFS(inventory[Total Cost],inventory[Rank],"&lt;="&amp;inventory[[#This Row],['#]])</f>
        <v>2629891.799999997</v>
      </c>
      <c r="K2572" s="9">
        <f>inventory[[#This Row],[c Cost]]/MAX(inventory[c Cost])</f>
        <v>0.99342206657213694</v>
      </c>
      <c r="L2572" s="11" t="str">
        <f>IF(inventory[[#This Row],[c Units %]]&lt;=$O$7,$N$7,IF(inventory[[#This Row],[c Units %]]&lt;=$O$8,$N$8,$N$9))</f>
        <v>C</v>
      </c>
    </row>
    <row r="2573" spans="2:12" x14ac:dyDescent="0.25">
      <c r="B2573" s="1">
        <v>2567</v>
      </c>
      <c r="C2573" t="s">
        <v>2567</v>
      </c>
      <c r="D2573" s="2">
        <v>1.8</v>
      </c>
      <c r="E2573" s="15">
        <v>12</v>
      </c>
      <c r="F2573" s="14">
        <f>inventory[[#This Row],[Unit Cost]]*inventory[[#This Row],['# Units]]</f>
        <v>21.6</v>
      </c>
      <c r="G2573" s="8">
        <f>_xlfn.RANK.EQ(inventory[[#This Row],[Total Cost]],inventory[Total Cost],0)</f>
        <v>2612</v>
      </c>
      <c r="H2573" s="8">
        <f>SUMIFS(inventory['# Units],inventory[Rank],"&lt;="&amp;inventory[[#This Row],['#]])</f>
        <v>65040</v>
      </c>
      <c r="I2573" s="9">
        <f>inventory[[#This Row],[c Units]]/MAX(inventory[c Units])</f>
        <v>0.78953118551069457</v>
      </c>
      <c r="J2573" s="10">
        <f>SUMIFS(inventory[Total Cost],inventory[Rank],"&lt;="&amp;inventory[[#This Row],['#]])</f>
        <v>2630048.5999999964</v>
      </c>
      <c r="K2573" s="9">
        <f>inventory[[#This Row],[c Cost]]/MAX(inventory[c Cost])</f>
        <v>0.99348129660587359</v>
      </c>
      <c r="L2573" s="11" t="str">
        <f>IF(inventory[[#This Row],[c Units %]]&lt;=$O$7,$N$7,IF(inventory[[#This Row],[c Units %]]&lt;=$O$8,$N$8,$N$9))</f>
        <v>C</v>
      </c>
    </row>
    <row r="2574" spans="2:12" x14ac:dyDescent="0.25">
      <c r="B2574" s="1">
        <v>2568</v>
      </c>
      <c r="C2574" t="s">
        <v>2568</v>
      </c>
      <c r="D2574" s="2">
        <v>1.6</v>
      </c>
      <c r="E2574" s="15">
        <v>3</v>
      </c>
      <c r="F2574" s="14">
        <f>inventory[[#This Row],[Unit Cost]]*inventory[[#This Row],['# Units]]</f>
        <v>4.8000000000000007</v>
      </c>
      <c r="G2574" s="8">
        <f>_xlfn.RANK.EQ(inventory[[#This Row],[Total Cost]],inventory[Total Cost],0)</f>
        <v>3792</v>
      </c>
      <c r="H2574" s="8">
        <f>SUMIFS(inventory['# Units],inventory[Rank],"&lt;="&amp;inventory[[#This Row],['#]])</f>
        <v>65040</v>
      </c>
      <c r="I2574" s="9">
        <f>inventory[[#This Row],[c Units]]/MAX(inventory[c Units])</f>
        <v>0.78953118551069457</v>
      </c>
      <c r="J2574" s="10">
        <f>SUMIFS(inventory[Total Cost],inventory[Rank],"&lt;="&amp;inventory[[#This Row],['#]])</f>
        <v>2630048.5999999964</v>
      </c>
      <c r="K2574" s="9">
        <f>inventory[[#This Row],[c Cost]]/MAX(inventory[c Cost])</f>
        <v>0.99348129660587359</v>
      </c>
      <c r="L2574" s="11" t="str">
        <f>IF(inventory[[#This Row],[c Units %]]&lt;=$O$7,$N$7,IF(inventory[[#This Row],[c Units %]]&lt;=$O$8,$N$8,$N$9))</f>
        <v>C</v>
      </c>
    </row>
    <row r="2575" spans="2:12" x14ac:dyDescent="0.25">
      <c r="B2575" s="1">
        <v>2569</v>
      </c>
      <c r="C2575" t="s">
        <v>2569</v>
      </c>
      <c r="D2575" s="2">
        <v>1.8</v>
      </c>
      <c r="E2575" s="15">
        <v>5</v>
      </c>
      <c r="F2575" s="14">
        <f>inventory[[#This Row],[Unit Cost]]*inventory[[#This Row],['# Units]]</f>
        <v>9</v>
      </c>
      <c r="G2575" s="8">
        <f>_xlfn.RANK.EQ(inventory[[#This Row],[Total Cost]],inventory[Total Cost],0)</f>
        <v>3394</v>
      </c>
      <c r="H2575" s="8">
        <f>SUMIFS(inventory['# Units],inventory[Rank],"&lt;="&amp;inventory[[#This Row],['#]])</f>
        <v>65040</v>
      </c>
      <c r="I2575" s="9">
        <f>inventory[[#This Row],[c Units]]/MAX(inventory[c Units])</f>
        <v>0.78953118551069457</v>
      </c>
      <c r="J2575" s="10">
        <f>SUMIFS(inventory[Total Cost],inventory[Rank],"&lt;="&amp;inventory[[#This Row],['#]])</f>
        <v>2630048.5999999964</v>
      </c>
      <c r="K2575" s="9">
        <f>inventory[[#This Row],[c Cost]]/MAX(inventory[c Cost])</f>
        <v>0.99348129660587359</v>
      </c>
      <c r="L2575" s="11" t="str">
        <f>IF(inventory[[#This Row],[c Units %]]&lt;=$O$7,$N$7,IF(inventory[[#This Row],[c Units %]]&lt;=$O$8,$N$8,$N$9))</f>
        <v>C</v>
      </c>
    </row>
    <row r="2576" spans="2:12" x14ac:dyDescent="0.25">
      <c r="B2576" s="1">
        <v>2570</v>
      </c>
      <c r="C2576" t="s">
        <v>2570</v>
      </c>
      <c r="D2576" s="2">
        <v>1.7</v>
      </c>
      <c r="E2576" s="15">
        <v>14</v>
      </c>
      <c r="F2576" s="14">
        <f>inventory[[#This Row],[Unit Cost]]*inventory[[#This Row],['# Units]]</f>
        <v>23.8</v>
      </c>
      <c r="G2576" s="8">
        <f>_xlfn.RANK.EQ(inventory[[#This Row],[Total Cost]],inventory[Total Cost],0)</f>
        <v>2519</v>
      </c>
      <c r="H2576" s="8">
        <f>SUMIFS(inventory['# Units],inventory[Rank],"&lt;="&amp;inventory[[#This Row],['#]])</f>
        <v>65040</v>
      </c>
      <c r="I2576" s="9">
        <f>inventory[[#This Row],[c Units]]/MAX(inventory[c Units])</f>
        <v>0.78953118551069457</v>
      </c>
      <c r="J2576" s="10">
        <f>SUMIFS(inventory[Total Cost],inventory[Rank],"&lt;="&amp;inventory[[#This Row],['#]])</f>
        <v>2630048.5999999964</v>
      </c>
      <c r="K2576" s="9">
        <f>inventory[[#This Row],[c Cost]]/MAX(inventory[c Cost])</f>
        <v>0.99348129660587359</v>
      </c>
      <c r="L2576" s="11" t="str">
        <f>IF(inventory[[#This Row],[c Units %]]&lt;=$O$7,$N$7,IF(inventory[[#This Row],[c Units %]]&lt;=$O$8,$N$8,$N$9))</f>
        <v>C</v>
      </c>
    </row>
    <row r="2577" spans="2:12" x14ac:dyDescent="0.25">
      <c r="B2577" s="1">
        <v>2571</v>
      </c>
      <c r="C2577" t="s">
        <v>2571</v>
      </c>
      <c r="D2577" s="2">
        <v>0.8</v>
      </c>
      <c r="E2577" s="15">
        <v>23</v>
      </c>
      <c r="F2577" s="14">
        <f>inventory[[#This Row],[Unit Cost]]*inventory[[#This Row],['# Units]]</f>
        <v>18.400000000000002</v>
      </c>
      <c r="G2577" s="8">
        <f>_xlfn.RANK.EQ(inventory[[#This Row],[Total Cost]],inventory[Total Cost],0)</f>
        <v>2782</v>
      </c>
      <c r="H2577" s="8">
        <f>SUMIFS(inventory['# Units],inventory[Rank],"&lt;="&amp;inventory[[#This Row],['#]])</f>
        <v>65040</v>
      </c>
      <c r="I2577" s="9">
        <f>inventory[[#This Row],[c Units]]/MAX(inventory[c Units])</f>
        <v>0.78953118551069457</v>
      </c>
      <c r="J2577" s="10">
        <f>SUMIFS(inventory[Total Cost],inventory[Rank],"&lt;="&amp;inventory[[#This Row],['#]])</f>
        <v>2630048.5999999964</v>
      </c>
      <c r="K2577" s="9">
        <f>inventory[[#This Row],[c Cost]]/MAX(inventory[c Cost])</f>
        <v>0.99348129660587359</v>
      </c>
      <c r="L2577" s="11" t="str">
        <f>IF(inventory[[#This Row],[c Units %]]&lt;=$O$7,$N$7,IF(inventory[[#This Row],[c Units %]]&lt;=$O$8,$N$8,$N$9))</f>
        <v>C</v>
      </c>
    </row>
    <row r="2578" spans="2:12" x14ac:dyDescent="0.25">
      <c r="B2578" s="1">
        <v>2572</v>
      </c>
      <c r="C2578" t="s">
        <v>2572</v>
      </c>
      <c r="D2578" s="2">
        <v>1.9</v>
      </c>
      <c r="E2578" s="15">
        <v>14</v>
      </c>
      <c r="F2578" s="14">
        <f>inventory[[#This Row],[Unit Cost]]*inventory[[#This Row],['# Units]]</f>
        <v>26.599999999999998</v>
      </c>
      <c r="G2578" s="8">
        <f>_xlfn.RANK.EQ(inventory[[#This Row],[Total Cost]],inventory[Total Cost],0)</f>
        <v>2404</v>
      </c>
      <c r="H2578" s="8">
        <f>SUMIFS(inventory['# Units],inventory[Rank],"&lt;="&amp;inventory[[#This Row],['#]])</f>
        <v>65040</v>
      </c>
      <c r="I2578" s="9">
        <f>inventory[[#This Row],[c Units]]/MAX(inventory[c Units])</f>
        <v>0.78953118551069457</v>
      </c>
      <c r="J2578" s="10">
        <f>SUMIFS(inventory[Total Cost],inventory[Rank],"&lt;="&amp;inventory[[#This Row],['#]])</f>
        <v>2630048.5999999964</v>
      </c>
      <c r="K2578" s="9">
        <f>inventory[[#This Row],[c Cost]]/MAX(inventory[c Cost])</f>
        <v>0.99348129660587359</v>
      </c>
      <c r="L2578" s="11" t="str">
        <f>IF(inventory[[#This Row],[c Units %]]&lt;=$O$7,$N$7,IF(inventory[[#This Row],[c Units %]]&lt;=$O$8,$N$8,$N$9))</f>
        <v>C</v>
      </c>
    </row>
    <row r="2579" spans="2:12" x14ac:dyDescent="0.25">
      <c r="B2579" s="1">
        <v>2573</v>
      </c>
      <c r="C2579" t="s">
        <v>2573</v>
      </c>
      <c r="D2579" s="2">
        <v>1.7</v>
      </c>
      <c r="E2579" s="15">
        <v>23</v>
      </c>
      <c r="F2579" s="14">
        <f>inventory[[#This Row],[Unit Cost]]*inventory[[#This Row],['# Units]]</f>
        <v>39.1</v>
      </c>
      <c r="G2579" s="8">
        <f>_xlfn.RANK.EQ(inventory[[#This Row],[Total Cost]],inventory[Total Cost],0)</f>
        <v>2070</v>
      </c>
      <c r="H2579" s="8">
        <f>SUMIFS(inventory['# Units],inventory[Rank],"&lt;="&amp;inventory[[#This Row],['#]])</f>
        <v>65040</v>
      </c>
      <c r="I2579" s="9">
        <f>inventory[[#This Row],[c Units]]/MAX(inventory[c Units])</f>
        <v>0.78953118551069457</v>
      </c>
      <c r="J2579" s="10">
        <f>SUMIFS(inventory[Total Cost],inventory[Rank],"&lt;="&amp;inventory[[#This Row],['#]])</f>
        <v>2630048.5999999964</v>
      </c>
      <c r="K2579" s="9">
        <f>inventory[[#This Row],[c Cost]]/MAX(inventory[c Cost])</f>
        <v>0.99348129660587359</v>
      </c>
      <c r="L2579" s="11" t="str">
        <f>IF(inventory[[#This Row],[c Units %]]&lt;=$O$7,$N$7,IF(inventory[[#This Row],[c Units %]]&lt;=$O$8,$N$8,$N$9))</f>
        <v>C</v>
      </c>
    </row>
    <row r="2580" spans="2:12" x14ac:dyDescent="0.25">
      <c r="B2580" s="1">
        <v>2574</v>
      </c>
      <c r="C2580" t="s">
        <v>2574</v>
      </c>
      <c r="D2580" s="2">
        <v>1.4</v>
      </c>
      <c r="E2580" s="15">
        <v>11</v>
      </c>
      <c r="F2580" s="14">
        <f>inventory[[#This Row],[Unit Cost]]*inventory[[#This Row],['# Units]]</f>
        <v>15.399999999999999</v>
      </c>
      <c r="G2580" s="8">
        <f>_xlfn.RANK.EQ(inventory[[#This Row],[Total Cost]],inventory[Total Cost],0)</f>
        <v>2950</v>
      </c>
      <c r="H2580" s="8">
        <f>SUMIFS(inventory['# Units],inventory[Rank],"&lt;="&amp;inventory[[#This Row],['#]])</f>
        <v>65176</v>
      </c>
      <c r="I2580" s="9">
        <f>inventory[[#This Row],[c Units]]/MAX(inventory[c Units])</f>
        <v>0.79118211172885966</v>
      </c>
      <c r="J2580" s="10">
        <f>SUMIFS(inventory[Total Cost],inventory[Rank],"&lt;="&amp;inventory[[#This Row],['#]])</f>
        <v>2630182.9999999958</v>
      </c>
      <c r="K2580" s="9">
        <f>inventory[[#This Row],[c Cost]]/MAX(inventory[c Cost])</f>
        <v>0.99353206520621939</v>
      </c>
      <c r="L2580" s="11" t="str">
        <f>IF(inventory[[#This Row],[c Units %]]&lt;=$O$7,$N$7,IF(inventory[[#This Row],[c Units %]]&lt;=$O$8,$N$8,$N$9))</f>
        <v>C</v>
      </c>
    </row>
    <row r="2581" spans="2:12" x14ac:dyDescent="0.25">
      <c r="B2581" s="1">
        <v>2575</v>
      </c>
      <c r="C2581" t="s">
        <v>2575</v>
      </c>
      <c r="D2581" s="2">
        <v>1.3</v>
      </c>
      <c r="E2581" s="15">
        <v>9</v>
      </c>
      <c r="F2581" s="14">
        <f>inventory[[#This Row],[Unit Cost]]*inventory[[#This Row],['# Units]]</f>
        <v>11.700000000000001</v>
      </c>
      <c r="G2581" s="8">
        <f>_xlfn.RANK.EQ(inventory[[#This Row],[Total Cost]],inventory[Total Cost],0)</f>
        <v>3194</v>
      </c>
      <c r="H2581" s="8">
        <f>SUMIFS(inventory['# Units],inventory[Rank],"&lt;="&amp;inventory[[#This Row],['#]])</f>
        <v>65176</v>
      </c>
      <c r="I2581" s="9">
        <f>inventory[[#This Row],[c Units]]/MAX(inventory[c Units])</f>
        <v>0.79118211172885966</v>
      </c>
      <c r="J2581" s="10">
        <f>SUMIFS(inventory[Total Cost],inventory[Rank],"&lt;="&amp;inventory[[#This Row],['#]])</f>
        <v>2630182.9999999958</v>
      </c>
      <c r="K2581" s="9">
        <f>inventory[[#This Row],[c Cost]]/MAX(inventory[c Cost])</f>
        <v>0.99353206520621939</v>
      </c>
      <c r="L2581" s="11" t="str">
        <f>IF(inventory[[#This Row],[c Units %]]&lt;=$O$7,$N$7,IF(inventory[[#This Row],[c Units %]]&lt;=$O$8,$N$8,$N$9))</f>
        <v>C</v>
      </c>
    </row>
    <row r="2582" spans="2:12" x14ac:dyDescent="0.25">
      <c r="B2582" s="1">
        <v>2576</v>
      </c>
      <c r="C2582" t="s">
        <v>2576</v>
      </c>
      <c r="D2582" s="2">
        <v>1.9</v>
      </c>
      <c r="E2582" s="15">
        <v>5</v>
      </c>
      <c r="F2582" s="14">
        <f>inventory[[#This Row],[Unit Cost]]*inventory[[#This Row],['# Units]]</f>
        <v>9.5</v>
      </c>
      <c r="G2582" s="8">
        <f>_xlfn.RANK.EQ(inventory[[#This Row],[Total Cost]],inventory[Total Cost],0)</f>
        <v>3368</v>
      </c>
      <c r="H2582" s="8">
        <f>SUMIFS(inventory['# Units],inventory[Rank],"&lt;="&amp;inventory[[#This Row],['#]])</f>
        <v>65176</v>
      </c>
      <c r="I2582" s="9">
        <f>inventory[[#This Row],[c Units]]/MAX(inventory[c Units])</f>
        <v>0.79118211172885966</v>
      </c>
      <c r="J2582" s="10">
        <f>SUMIFS(inventory[Total Cost],inventory[Rank],"&lt;="&amp;inventory[[#This Row],['#]])</f>
        <v>2630182.9999999958</v>
      </c>
      <c r="K2582" s="9">
        <f>inventory[[#This Row],[c Cost]]/MAX(inventory[c Cost])</f>
        <v>0.99353206520621939</v>
      </c>
      <c r="L2582" s="11" t="str">
        <f>IF(inventory[[#This Row],[c Units %]]&lt;=$O$7,$N$7,IF(inventory[[#This Row],[c Units %]]&lt;=$O$8,$N$8,$N$9))</f>
        <v>C</v>
      </c>
    </row>
    <row r="2583" spans="2:12" x14ac:dyDescent="0.25">
      <c r="B2583" s="1">
        <v>2577</v>
      </c>
      <c r="C2583" t="s">
        <v>2577</v>
      </c>
      <c r="D2583" s="2">
        <v>1</v>
      </c>
      <c r="E2583" s="15">
        <v>10</v>
      </c>
      <c r="F2583" s="14">
        <f>inventory[[#This Row],[Unit Cost]]*inventory[[#This Row],['# Units]]</f>
        <v>10</v>
      </c>
      <c r="G2583" s="8">
        <f>_xlfn.RANK.EQ(inventory[[#This Row],[Total Cost]],inventory[Total Cost],0)</f>
        <v>3300</v>
      </c>
      <c r="H2583" s="8">
        <f>SUMIFS(inventory['# Units],inventory[Rank],"&lt;="&amp;inventory[[#This Row],['#]])</f>
        <v>65176</v>
      </c>
      <c r="I2583" s="9">
        <f>inventory[[#This Row],[c Units]]/MAX(inventory[c Units])</f>
        <v>0.79118211172885966</v>
      </c>
      <c r="J2583" s="10">
        <f>SUMIFS(inventory[Total Cost],inventory[Rank],"&lt;="&amp;inventory[[#This Row],['#]])</f>
        <v>2630182.9999999958</v>
      </c>
      <c r="K2583" s="9">
        <f>inventory[[#This Row],[c Cost]]/MAX(inventory[c Cost])</f>
        <v>0.99353206520621939</v>
      </c>
      <c r="L2583" s="11" t="str">
        <f>IF(inventory[[#This Row],[c Units %]]&lt;=$O$7,$N$7,IF(inventory[[#This Row],[c Units %]]&lt;=$O$8,$N$8,$N$9))</f>
        <v>C</v>
      </c>
    </row>
    <row r="2584" spans="2:12" x14ac:dyDescent="0.25">
      <c r="B2584" s="1">
        <v>2578</v>
      </c>
      <c r="C2584" t="s">
        <v>2578</v>
      </c>
      <c r="D2584" s="2">
        <v>1.7</v>
      </c>
      <c r="E2584" s="15">
        <v>12</v>
      </c>
      <c r="F2584" s="14">
        <f>inventory[[#This Row],[Unit Cost]]*inventory[[#This Row],['# Units]]</f>
        <v>20.399999999999999</v>
      </c>
      <c r="G2584" s="8">
        <f>_xlfn.RANK.EQ(inventory[[#This Row],[Total Cost]],inventory[Total Cost],0)</f>
        <v>2672</v>
      </c>
      <c r="H2584" s="8">
        <f>SUMIFS(inventory['# Units],inventory[Rank],"&lt;="&amp;inventory[[#This Row],['#]])</f>
        <v>65176</v>
      </c>
      <c r="I2584" s="9">
        <f>inventory[[#This Row],[c Units]]/MAX(inventory[c Units])</f>
        <v>0.79118211172885966</v>
      </c>
      <c r="J2584" s="10">
        <f>SUMIFS(inventory[Total Cost],inventory[Rank],"&lt;="&amp;inventory[[#This Row],['#]])</f>
        <v>2630182.9999999958</v>
      </c>
      <c r="K2584" s="9">
        <f>inventory[[#This Row],[c Cost]]/MAX(inventory[c Cost])</f>
        <v>0.99353206520621939</v>
      </c>
      <c r="L2584" s="11" t="str">
        <f>IF(inventory[[#This Row],[c Units %]]&lt;=$O$7,$N$7,IF(inventory[[#This Row],[c Units %]]&lt;=$O$8,$N$8,$N$9))</f>
        <v>C</v>
      </c>
    </row>
    <row r="2585" spans="2:12" x14ac:dyDescent="0.25">
      <c r="B2585" s="1">
        <v>2579</v>
      </c>
      <c r="C2585" t="s">
        <v>2579</v>
      </c>
      <c r="D2585" s="2">
        <v>1.6</v>
      </c>
      <c r="E2585" s="15">
        <v>17</v>
      </c>
      <c r="F2585" s="14">
        <f>inventory[[#This Row],[Unit Cost]]*inventory[[#This Row],['# Units]]</f>
        <v>27.200000000000003</v>
      </c>
      <c r="G2585" s="8">
        <f>_xlfn.RANK.EQ(inventory[[#This Row],[Total Cost]],inventory[Total Cost],0)</f>
        <v>2389</v>
      </c>
      <c r="H2585" s="8">
        <f>SUMIFS(inventory['# Units],inventory[Rank],"&lt;="&amp;inventory[[#This Row],['#]])</f>
        <v>65176</v>
      </c>
      <c r="I2585" s="9">
        <f>inventory[[#This Row],[c Units]]/MAX(inventory[c Units])</f>
        <v>0.79118211172885966</v>
      </c>
      <c r="J2585" s="10">
        <f>SUMIFS(inventory[Total Cost],inventory[Rank],"&lt;="&amp;inventory[[#This Row],['#]])</f>
        <v>2630182.9999999958</v>
      </c>
      <c r="K2585" s="9">
        <f>inventory[[#This Row],[c Cost]]/MAX(inventory[c Cost])</f>
        <v>0.99353206520621939</v>
      </c>
      <c r="L2585" s="11" t="str">
        <f>IF(inventory[[#This Row],[c Units %]]&lt;=$O$7,$N$7,IF(inventory[[#This Row],[c Units %]]&lt;=$O$8,$N$8,$N$9))</f>
        <v>C</v>
      </c>
    </row>
    <row r="2586" spans="2:12" x14ac:dyDescent="0.25">
      <c r="B2586" s="1">
        <v>2580</v>
      </c>
      <c r="C2586" t="s">
        <v>2580</v>
      </c>
      <c r="D2586" s="2">
        <v>1.3</v>
      </c>
      <c r="E2586" s="15">
        <v>14</v>
      </c>
      <c r="F2586" s="14">
        <f>inventory[[#This Row],[Unit Cost]]*inventory[[#This Row],['# Units]]</f>
        <v>18.2</v>
      </c>
      <c r="G2586" s="8">
        <f>_xlfn.RANK.EQ(inventory[[#This Row],[Total Cost]],inventory[Total Cost],0)</f>
        <v>2788</v>
      </c>
      <c r="H2586" s="8">
        <f>SUMIFS(inventory['# Units],inventory[Rank],"&lt;="&amp;inventory[[#This Row],['#]])</f>
        <v>65182</v>
      </c>
      <c r="I2586" s="9">
        <f>inventory[[#This Row],[c Units]]/MAX(inventory[c Units])</f>
        <v>0.79125494670907282</v>
      </c>
      <c r="J2586" s="10">
        <f>SUMIFS(inventory[Total Cost],inventory[Rank],"&lt;="&amp;inventory[[#This Row],['#]])</f>
        <v>2630205.199999996</v>
      </c>
      <c r="K2586" s="9">
        <f>inventory[[#This Row],[c Cost]]/MAX(inventory[c Cost])</f>
        <v>0.99354045109109801</v>
      </c>
      <c r="L2586" s="11" t="str">
        <f>IF(inventory[[#This Row],[c Units %]]&lt;=$O$7,$N$7,IF(inventory[[#This Row],[c Units %]]&lt;=$O$8,$N$8,$N$9))</f>
        <v>C</v>
      </c>
    </row>
    <row r="2587" spans="2:12" x14ac:dyDescent="0.25">
      <c r="B2587" s="1">
        <v>2581</v>
      </c>
      <c r="C2587" t="s">
        <v>2581</v>
      </c>
      <c r="D2587" s="2">
        <v>1.7</v>
      </c>
      <c r="E2587" s="15">
        <v>18</v>
      </c>
      <c r="F2587" s="14">
        <f>inventory[[#This Row],[Unit Cost]]*inventory[[#This Row],['# Units]]</f>
        <v>30.599999999999998</v>
      </c>
      <c r="G2587" s="8">
        <f>_xlfn.RANK.EQ(inventory[[#This Row],[Total Cost]],inventory[Total Cost],0)</f>
        <v>2279</v>
      </c>
      <c r="H2587" s="8">
        <f>SUMIFS(inventory['# Units],inventory[Rank],"&lt;="&amp;inventory[[#This Row],['#]])</f>
        <v>65332</v>
      </c>
      <c r="I2587" s="9">
        <f>inventory[[#This Row],[c Units]]/MAX(inventory[c Units])</f>
        <v>0.7930758212144019</v>
      </c>
      <c r="J2587" s="10">
        <f>SUMIFS(inventory[Total Cost],inventory[Rank],"&lt;="&amp;inventory[[#This Row],['#]])</f>
        <v>2630316.1999999969</v>
      </c>
      <c r="K2587" s="9">
        <f>inventory[[#This Row],[c Cost]]/MAX(inventory[c Cost])</f>
        <v>0.99358238051549119</v>
      </c>
      <c r="L2587" s="11" t="str">
        <f>IF(inventory[[#This Row],[c Units %]]&lt;=$O$7,$N$7,IF(inventory[[#This Row],[c Units %]]&lt;=$O$8,$N$8,$N$9))</f>
        <v>C</v>
      </c>
    </row>
    <row r="2588" spans="2:12" x14ac:dyDescent="0.25">
      <c r="B2588" s="1">
        <v>2582</v>
      </c>
      <c r="C2588" t="s">
        <v>2582</v>
      </c>
      <c r="D2588" s="2">
        <v>1.9</v>
      </c>
      <c r="E2588" s="15">
        <v>2</v>
      </c>
      <c r="F2588" s="14">
        <f>inventory[[#This Row],[Unit Cost]]*inventory[[#This Row],['# Units]]</f>
        <v>3.8</v>
      </c>
      <c r="G2588" s="8">
        <f>_xlfn.RANK.EQ(inventory[[#This Row],[Total Cost]],inventory[Total Cost],0)</f>
        <v>3952</v>
      </c>
      <c r="H2588" s="8">
        <f>SUMIFS(inventory['# Units],inventory[Rank],"&lt;="&amp;inventory[[#This Row],['#]])</f>
        <v>65332</v>
      </c>
      <c r="I2588" s="9">
        <f>inventory[[#This Row],[c Units]]/MAX(inventory[c Units])</f>
        <v>0.7930758212144019</v>
      </c>
      <c r="J2588" s="10">
        <f>SUMIFS(inventory[Total Cost],inventory[Rank],"&lt;="&amp;inventory[[#This Row],['#]])</f>
        <v>2630316.1999999969</v>
      </c>
      <c r="K2588" s="9">
        <f>inventory[[#This Row],[c Cost]]/MAX(inventory[c Cost])</f>
        <v>0.99358238051549119</v>
      </c>
      <c r="L2588" s="11" t="str">
        <f>IF(inventory[[#This Row],[c Units %]]&lt;=$O$7,$N$7,IF(inventory[[#This Row],[c Units %]]&lt;=$O$8,$N$8,$N$9))</f>
        <v>C</v>
      </c>
    </row>
    <row r="2589" spans="2:12" x14ac:dyDescent="0.25">
      <c r="B2589" s="1">
        <v>2583</v>
      </c>
      <c r="C2589" t="s">
        <v>2583</v>
      </c>
      <c r="D2589" s="2">
        <v>1.5</v>
      </c>
      <c r="E2589" s="15">
        <v>14</v>
      </c>
      <c r="F2589" s="14">
        <f>inventory[[#This Row],[Unit Cost]]*inventory[[#This Row],['# Units]]</f>
        <v>21</v>
      </c>
      <c r="G2589" s="8">
        <f>_xlfn.RANK.EQ(inventory[[#This Row],[Total Cost]],inventory[Total Cost],0)</f>
        <v>2629</v>
      </c>
      <c r="H2589" s="8">
        <f>SUMIFS(inventory['# Units],inventory[Rank],"&lt;="&amp;inventory[[#This Row],['#]])</f>
        <v>65332</v>
      </c>
      <c r="I2589" s="9">
        <f>inventory[[#This Row],[c Units]]/MAX(inventory[c Units])</f>
        <v>0.7930758212144019</v>
      </c>
      <c r="J2589" s="10">
        <f>SUMIFS(inventory[Total Cost],inventory[Rank],"&lt;="&amp;inventory[[#This Row],['#]])</f>
        <v>2630316.1999999969</v>
      </c>
      <c r="K2589" s="9">
        <f>inventory[[#This Row],[c Cost]]/MAX(inventory[c Cost])</f>
        <v>0.99358238051549119</v>
      </c>
      <c r="L2589" s="11" t="str">
        <f>IF(inventory[[#This Row],[c Units %]]&lt;=$O$7,$N$7,IF(inventory[[#This Row],[c Units %]]&lt;=$O$8,$N$8,$N$9))</f>
        <v>C</v>
      </c>
    </row>
    <row r="2590" spans="2:12" x14ac:dyDescent="0.25">
      <c r="B2590" s="1">
        <v>2584</v>
      </c>
      <c r="C2590" t="s">
        <v>2584</v>
      </c>
      <c r="D2590" s="2">
        <v>1.6</v>
      </c>
      <c r="E2590" s="15">
        <v>16</v>
      </c>
      <c r="F2590" s="14">
        <f>inventory[[#This Row],[Unit Cost]]*inventory[[#This Row],['# Units]]</f>
        <v>25.6</v>
      </c>
      <c r="G2590" s="8">
        <f>_xlfn.RANK.EQ(inventory[[#This Row],[Total Cost]],inventory[Total Cost],0)</f>
        <v>2436</v>
      </c>
      <c r="H2590" s="8">
        <f>SUMIFS(inventory['# Units],inventory[Rank],"&lt;="&amp;inventory[[#This Row],['#]])</f>
        <v>65332</v>
      </c>
      <c r="I2590" s="9">
        <f>inventory[[#This Row],[c Units]]/MAX(inventory[c Units])</f>
        <v>0.7930758212144019</v>
      </c>
      <c r="J2590" s="10">
        <f>SUMIFS(inventory[Total Cost],inventory[Rank],"&lt;="&amp;inventory[[#This Row],['#]])</f>
        <v>2630316.1999999969</v>
      </c>
      <c r="K2590" s="9">
        <f>inventory[[#This Row],[c Cost]]/MAX(inventory[c Cost])</f>
        <v>0.99358238051549119</v>
      </c>
      <c r="L2590" s="11" t="str">
        <f>IF(inventory[[#This Row],[c Units %]]&lt;=$O$7,$N$7,IF(inventory[[#This Row],[c Units %]]&lt;=$O$8,$N$8,$N$9))</f>
        <v>C</v>
      </c>
    </row>
    <row r="2591" spans="2:12" x14ac:dyDescent="0.25">
      <c r="B2591" s="1">
        <v>2585</v>
      </c>
      <c r="C2591" t="s">
        <v>2585</v>
      </c>
      <c r="D2591" s="2">
        <v>1.5</v>
      </c>
      <c r="E2591" s="15">
        <v>27</v>
      </c>
      <c r="F2591" s="14">
        <f>inventory[[#This Row],[Unit Cost]]*inventory[[#This Row],['# Units]]</f>
        <v>40.5</v>
      </c>
      <c r="G2591" s="8">
        <f>_xlfn.RANK.EQ(inventory[[#This Row],[Total Cost]],inventory[Total Cost],0)</f>
        <v>2037</v>
      </c>
      <c r="H2591" s="8">
        <f>SUMIFS(inventory['# Units],inventory[Rank],"&lt;="&amp;inventory[[#This Row],['#]])</f>
        <v>65332</v>
      </c>
      <c r="I2591" s="9">
        <f>inventory[[#This Row],[c Units]]/MAX(inventory[c Units])</f>
        <v>0.7930758212144019</v>
      </c>
      <c r="J2591" s="10">
        <f>SUMIFS(inventory[Total Cost],inventory[Rank],"&lt;="&amp;inventory[[#This Row],['#]])</f>
        <v>2630316.1999999969</v>
      </c>
      <c r="K2591" s="9">
        <f>inventory[[#This Row],[c Cost]]/MAX(inventory[c Cost])</f>
        <v>0.99358238051549119</v>
      </c>
      <c r="L2591" s="11" t="str">
        <f>IF(inventory[[#This Row],[c Units %]]&lt;=$O$7,$N$7,IF(inventory[[#This Row],[c Units %]]&lt;=$O$8,$N$8,$N$9))</f>
        <v>C</v>
      </c>
    </row>
    <row r="2592" spans="2:12" x14ac:dyDescent="0.25">
      <c r="B2592" s="1">
        <v>2586</v>
      </c>
      <c r="C2592" t="s">
        <v>2586</v>
      </c>
      <c r="D2592" s="2">
        <v>1.5</v>
      </c>
      <c r="E2592" s="15">
        <v>3</v>
      </c>
      <c r="F2592" s="14">
        <f>inventory[[#This Row],[Unit Cost]]*inventory[[#This Row],['# Units]]</f>
        <v>4.5</v>
      </c>
      <c r="G2592" s="8">
        <f>_xlfn.RANK.EQ(inventory[[#This Row],[Total Cost]],inventory[Total Cost],0)</f>
        <v>3832</v>
      </c>
      <c r="H2592" s="8">
        <f>SUMIFS(inventory['# Units],inventory[Rank],"&lt;="&amp;inventory[[#This Row],['#]])</f>
        <v>65383</v>
      </c>
      <c r="I2592" s="9">
        <f>inventory[[#This Row],[c Units]]/MAX(inventory[c Units])</f>
        <v>0.79369491854621377</v>
      </c>
      <c r="J2592" s="10">
        <f>SUMIFS(inventory[Total Cost],inventory[Rank],"&lt;="&amp;inventory[[#This Row],['#]])</f>
        <v>2630382.4999999972</v>
      </c>
      <c r="K2592" s="9">
        <f>inventory[[#This Row],[c Cost]]/MAX(inventory[c Cost])</f>
        <v>0.99360742484735842</v>
      </c>
      <c r="L2592" s="11" t="str">
        <f>IF(inventory[[#This Row],[c Units %]]&lt;=$O$7,$N$7,IF(inventory[[#This Row],[c Units %]]&lt;=$O$8,$N$8,$N$9))</f>
        <v>C</v>
      </c>
    </row>
    <row r="2593" spans="2:12" x14ac:dyDescent="0.25">
      <c r="B2593" s="1">
        <v>2587</v>
      </c>
      <c r="C2593" t="s">
        <v>2587</v>
      </c>
      <c r="D2593" s="2">
        <v>1.3</v>
      </c>
      <c r="E2593" s="15">
        <v>17</v>
      </c>
      <c r="F2593" s="14">
        <f>inventory[[#This Row],[Unit Cost]]*inventory[[#This Row],['# Units]]</f>
        <v>22.1</v>
      </c>
      <c r="G2593" s="8">
        <f>_xlfn.RANK.EQ(inventory[[#This Row],[Total Cost]],inventory[Total Cost],0)</f>
        <v>2586</v>
      </c>
      <c r="H2593" s="8">
        <f>SUMIFS(inventory['# Units],inventory[Rank],"&lt;="&amp;inventory[[#This Row],['#]])</f>
        <v>65383</v>
      </c>
      <c r="I2593" s="9">
        <f>inventory[[#This Row],[c Units]]/MAX(inventory[c Units])</f>
        <v>0.79369491854621377</v>
      </c>
      <c r="J2593" s="10">
        <f>SUMIFS(inventory[Total Cost],inventory[Rank],"&lt;="&amp;inventory[[#This Row],['#]])</f>
        <v>2630382.4999999972</v>
      </c>
      <c r="K2593" s="9">
        <f>inventory[[#This Row],[c Cost]]/MAX(inventory[c Cost])</f>
        <v>0.99360742484735842</v>
      </c>
      <c r="L2593" s="11" t="str">
        <f>IF(inventory[[#This Row],[c Units %]]&lt;=$O$7,$N$7,IF(inventory[[#This Row],[c Units %]]&lt;=$O$8,$N$8,$N$9))</f>
        <v>C</v>
      </c>
    </row>
    <row r="2594" spans="2:12" x14ac:dyDescent="0.25">
      <c r="B2594" s="1">
        <v>2588</v>
      </c>
      <c r="C2594" t="s">
        <v>2588</v>
      </c>
      <c r="D2594" s="2">
        <v>0.8</v>
      </c>
      <c r="E2594" s="15">
        <v>17</v>
      </c>
      <c r="F2594" s="14">
        <f>inventory[[#This Row],[Unit Cost]]*inventory[[#This Row],['# Units]]</f>
        <v>13.600000000000001</v>
      </c>
      <c r="G2594" s="8">
        <f>_xlfn.RANK.EQ(inventory[[#This Row],[Total Cost]],inventory[Total Cost],0)</f>
        <v>3049</v>
      </c>
      <c r="H2594" s="8">
        <f>SUMIFS(inventory['# Units],inventory[Rank],"&lt;="&amp;inventory[[#This Row],['#]])</f>
        <v>65383</v>
      </c>
      <c r="I2594" s="9">
        <f>inventory[[#This Row],[c Units]]/MAX(inventory[c Units])</f>
        <v>0.79369491854621377</v>
      </c>
      <c r="J2594" s="10">
        <f>SUMIFS(inventory[Total Cost],inventory[Rank],"&lt;="&amp;inventory[[#This Row],['#]])</f>
        <v>2630382.4999999972</v>
      </c>
      <c r="K2594" s="9">
        <f>inventory[[#This Row],[c Cost]]/MAX(inventory[c Cost])</f>
        <v>0.99360742484735842</v>
      </c>
      <c r="L2594" s="11" t="str">
        <f>IF(inventory[[#This Row],[c Units %]]&lt;=$O$7,$N$7,IF(inventory[[#This Row],[c Units %]]&lt;=$O$8,$N$8,$N$9))</f>
        <v>C</v>
      </c>
    </row>
    <row r="2595" spans="2:12" x14ac:dyDescent="0.25">
      <c r="B2595" s="1">
        <v>2589</v>
      </c>
      <c r="C2595" t="s">
        <v>2589</v>
      </c>
      <c r="D2595" s="2">
        <v>1.6</v>
      </c>
      <c r="E2595" s="15">
        <v>7</v>
      </c>
      <c r="F2595" s="14">
        <f>inventory[[#This Row],[Unit Cost]]*inventory[[#This Row],['# Units]]</f>
        <v>11.200000000000001</v>
      </c>
      <c r="G2595" s="8">
        <f>_xlfn.RANK.EQ(inventory[[#This Row],[Total Cost]],inventory[Total Cost],0)</f>
        <v>3217</v>
      </c>
      <c r="H2595" s="8">
        <f>SUMIFS(inventory['# Units],inventory[Rank],"&lt;="&amp;inventory[[#This Row],['#]])</f>
        <v>65435</v>
      </c>
      <c r="I2595" s="9">
        <f>inventory[[#This Row],[c Units]]/MAX(inventory[c Units])</f>
        <v>0.79432615504139459</v>
      </c>
      <c r="J2595" s="10">
        <f>SUMIFS(inventory[Total Cost],inventory[Rank],"&lt;="&amp;inventory[[#This Row],['#]])</f>
        <v>2630470.8999999976</v>
      </c>
      <c r="K2595" s="9">
        <f>inventory[[#This Row],[c Cost]]/MAX(inventory[c Cost])</f>
        <v>0.99364081728984799</v>
      </c>
      <c r="L2595" s="11" t="str">
        <f>IF(inventory[[#This Row],[c Units %]]&lt;=$O$7,$N$7,IF(inventory[[#This Row],[c Units %]]&lt;=$O$8,$N$8,$N$9))</f>
        <v>C</v>
      </c>
    </row>
    <row r="2596" spans="2:12" x14ac:dyDescent="0.25">
      <c r="B2596" s="1">
        <v>2590</v>
      </c>
      <c r="C2596" t="s">
        <v>2590</v>
      </c>
      <c r="D2596" s="2">
        <v>1.4</v>
      </c>
      <c r="E2596" s="15">
        <v>21</v>
      </c>
      <c r="F2596" s="14">
        <f>inventory[[#This Row],[Unit Cost]]*inventory[[#This Row],['# Units]]</f>
        <v>29.4</v>
      </c>
      <c r="G2596" s="8">
        <f>_xlfn.RANK.EQ(inventory[[#This Row],[Total Cost]],inventory[Total Cost],0)</f>
        <v>2323</v>
      </c>
      <c r="H2596" s="8">
        <f>SUMIFS(inventory['# Units],inventory[Rank],"&lt;="&amp;inventory[[#This Row],['#]])</f>
        <v>65435</v>
      </c>
      <c r="I2596" s="9">
        <f>inventory[[#This Row],[c Units]]/MAX(inventory[c Units])</f>
        <v>0.79432615504139459</v>
      </c>
      <c r="J2596" s="10">
        <f>SUMIFS(inventory[Total Cost],inventory[Rank],"&lt;="&amp;inventory[[#This Row],['#]])</f>
        <v>2630470.8999999976</v>
      </c>
      <c r="K2596" s="9">
        <f>inventory[[#This Row],[c Cost]]/MAX(inventory[c Cost])</f>
        <v>0.99364081728984799</v>
      </c>
      <c r="L2596" s="11" t="str">
        <f>IF(inventory[[#This Row],[c Units %]]&lt;=$O$7,$N$7,IF(inventory[[#This Row],[c Units %]]&lt;=$O$8,$N$8,$N$9))</f>
        <v>C</v>
      </c>
    </row>
    <row r="2597" spans="2:12" x14ac:dyDescent="0.25">
      <c r="B2597" s="1">
        <v>2591</v>
      </c>
      <c r="C2597" t="s">
        <v>2591</v>
      </c>
      <c r="D2597" s="2">
        <v>1.9</v>
      </c>
      <c r="E2597" s="15">
        <v>1</v>
      </c>
      <c r="F2597" s="14">
        <f>inventory[[#This Row],[Unit Cost]]*inventory[[#This Row],['# Units]]</f>
        <v>1.9</v>
      </c>
      <c r="G2597" s="8">
        <f>_xlfn.RANK.EQ(inventory[[#This Row],[Total Cost]],inventory[Total Cost],0)</f>
        <v>4331</v>
      </c>
      <c r="H2597" s="8">
        <f>SUMIFS(inventory['# Units],inventory[Rank],"&lt;="&amp;inventory[[#This Row],['#]])</f>
        <v>65435</v>
      </c>
      <c r="I2597" s="9">
        <f>inventory[[#This Row],[c Units]]/MAX(inventory[c Units])</f>
        <v>0.79432615504139459</v>
      </c>
      <c r="J2597" s="10">
        <f>SUMIFS(inventory[Total Cost],inventory[Rank],"&lt;="&amp;inventory[[#This Row],['#]])</f>
        <v>2630470.8999999976</v>
      </c>
      <c r="K2597" s="9">
        <f>inventory[[#This Row],[c Cost]]/MAX(inventory[c Cost])</f>
        <v>0.99364081728984799</v>
      </c>
      <c r="L2597" s="11" t="str">
        <f>IF(inventory[[#This Row],[c Units %]]&lt;=$O$7,$N$7,IF(inventory[[#This Row],[c Units %]]&lt;=$O$8,$N$8,$N$9))</f>
        <v>C</v>
      </c>
    </row>
    <row r="2598" spans="2:12" x14ac:dyDescent="0.25">
      <c r="B2598" s="1">
        <v>2592</v>
      </c>
      <c r="C2598" t="s">
        <v>2592</v>
      </c>
      <c r="D2598" s="2">
        <v>1.2</v>
      </c>
      <c r="E2598" s="15">
        <v>12</v>
      </c>
      <c r="F2598" s="14">
        <f>inventory[[#This Row],[Unit Cost]]*inventory[[#This Row],['# Units]]</f>
        <v>14.399999999999999</v>
      </c>
      <c r="G2598" s="8">
        <f>_xlfn.RANK.EQ(inventory[[#This Row],[Total Cost]],inventory[Total Cost],0)</f>
        <v>3010</v>
      </c>
      <c r="H2598" s="8">
        <f>SUMIFS(inventory['# Units],inventory[Rank],"&lt;="&amp;inventory[[#This Row],['#]])</f>
        <v>65435</v>
      </c>
      <c r="I2598" s="9">
        <f>inventory[[#This Row],[c Units]]/MAX(inventory[c Units])</f>
        <v>0.79432615504139459</v>
      </c>
      <c r="J2598" s="10">
        <f>SUMIFS(inventory[Total Cost],inventory[Rank],"&lt;="&amp;inventory[[#This Row],['#]])</f>
        <v>2630470.8999999976</v>
      </c>
      <c r="K2598" s="9">
        <f>inventory[[#This Row],[c Cost]]/MAX(inventory[c Cost])</f>
        <v>0.99364081728984799</v>
      </c>
      <c r="L2598" s="11" t="str">
        <f>IF(inventory[[#This Row],[c Units %]]&lt;=$O$7,$N$7,IF(inventory[[#This Row],[c Units %]]&lt;=$O$8,$N$8,$N$9))</f>
        <v>C</v>
      </c>
    </row>
    <row r="2599" spans="2:12" x14ac:dyDescent="0.25">
      <c r="B2599" s="1">
        <v>2593</v>
      </c>
      <c r="C2599" t="s">
        <v>2593</v>
      </c>
      <c r="D2599" s="2">
        <v>1.3</v>
      </c>
      <c r="E2599" s="15">
        <v>14</v>
      </c>
      <c r="F2599" s="14">
        <f>inventory[[#This Row],[Unit Cost]]*inventory[[#This Row],['# Units]]</f>
        <v>18.2</v>
      </c>
      <c r="G2599" s="8">
        <f>_xlfn.RANK.EQ(inventory[[#This Row],[Total Cost]],inventory[Total Cost],0)</f>
        <v>2788</v>
      </c>
      <c r="H2599" s="8">
        <f>SUMIFS(inventory['# Units],inventory[Rank],"&lt;="&amp;inventory[[#This Row],['#]])</f>
        <v>65651</v>
      </c>
      <c r="I2599" s="9">
        <f>inventory[[#This Row],[c Units]]/MAX(inventory[c Units])</f>
        <v>0.79694821432906848</v>
      </c>
      <c r="J2599" s="10">
        <f>SUMIFS(inventory[Total Cost],inventory[Rank],"&lt;="&amp;inventory[[#This Row],['#]])</f>
        <v>2630800.8999999976</v>
      </c>
      <c r="K2599" s="9">
        <f>inventory[[#This Row],[c Cost]]/MAX(inventory[c Cost])</f>
        <v>0.99376547233534029</v>
      </c>
      <c r="L2599" s="11" t="str">
        <f>IF(inventory[[#This Row],[c Units %]]&lt;=$O$7,$N$7,IF(inventory[[#This Row],[c Units %]]&lt;=$O$8,$N$8,$N$9))</f>
        <v>C</v>
      </c>
    </row>
    <row r="2600" spans="2:12" x14ac:dyDescent="0.25">
      <c r="B2600" s="1">
        <v>2594</v>
      </c>
      <c r="C2600" t="s">
        <v>2594</v>
      </c>
      <c r="D2600" s="2">
        <v>1.7</v>
      </c>
      <c r="E2600" s="15">
        <v>5</v>
      </c>
      <c r="F2600" s="14">
        <f>inventory[[#This Row],[Unit Cost]]*inventory[[#This Row],['# Units]]</f>
        <v>8.5</v>
      </c>
      <c r="G2600" s="8">
        <f>_xlfn.RANK.EQ(inventory[[#This Row],[Total Cost]],inventory[Total Cost],0)</f>
        <v>3434</v>
      </c>
      <c r="H2600" s="8">
        <f>SUMIFS(inventory['# Units],inventory[Rank],"&lt;="&amp;inventory[[#This Row],['#]])</f>
        <v>65651</v>
      </c>
      <c r="I2600" s="9">
        <f>inventory[[#This Row],[c Units]]/MAX(inventory[c Units])</f>
        <v>0.79694821432906848</v>
      </c>
      <c r="J2600" s="10">
        <f>SUMIFS(inventory[Total Cost],inventory[Rank],"&lt;="&amp;inventory[[#This Row],['#]])</f>
        <v>2630800.8999999976</v>
      </c>
      <c r="K2600" s="9">
        <f>inventory[[#This Row],[c Cost]]/MAX(inventory[c Cost])</f>
        <v>0.99376547233534029</v>
      </c>
      <c r="L2600" s="11" t="str">
        <f>IF(inventory[[#This Row],[c Units %]]&lt;=$O$7,$N$7,IF(inventory[[#This Row],[c Units %]]&lt;=$O$8,$N$8,$N$9))</f>
        <v>C</v>
      </c>
    </row>
    <row r="2601" spans="2:12" x14ac:dyDescent="0.25">
      <c r="B2601" s="1">
        <v>2595</v>
      </c>
      <c r="C2601" t="s">
        <v>2595</v>
      </c>
      <c r="D2601" s="2">
        <v>1</v>
      </c>
      <c r="E2601" s="15">
        <v>24</v>
      </c>
      <c r="F2601" s="14">
        <f>inventory[[#This Row],[Unit Cost]]*inventory[[#This Row],['# Units]]</f>
        <v>24</v>
      </c>
      <c r="G2601" s="8">
        <f>_xlfn.RANK.EQ(inventory[[#This Row],[Total Cost]],inventory[Total Cost],0)</f>
        <v>2494</v>
      </c>
      <c r="H2601" s="8">
        <f>SUMIFS(inventory['# Units],inventory[Rank],"&lt;="&amp;inventory[[#This Row],['#]])</f>
        <v>65651</v>
      </c>
      <c r="I2601" s="9">
        <f>inventory[[#This Row],[c Units]]/MAX(inventory[c Units])</f>
        <v>0.79694821432906848</v>
      </c>
      <c r="J2601" s="10">
        <f>SUMIFS(inventory[Total Cost],inventory[Rank],"&lt;="&amp;inventory[[#This Row],['#]])</f>
        <v>2630800.8999999976</v>
      </c>
      <c r="K2601" s="9">
        <f>inventory[[#This Row],[c Cost]]/MAX(inventory[c Cost])</f>
        <v>0.99376547233534029</v>
      </c>
      <c r="L2601" s="11" t="str">
        <f>IF(inventory[[#This Row],[c Units %]]&lt;=$O$7,$N$7,IF(inventory[[#This Row],[c Units %]]&lt;=$O$8,$N$8,$N$9))</f>
        <v>C</v>
      </c>
    </row>
    <row r="2602" spans="2:12" x14ac:dyDescent="0.25">
      <c r="B2602" s="1">
        <v>2596</v>
      </c>
      <c r="C2602" t="s">
        <v>2596</v>
      </c>
      <c r="D2602" s="2">
        <v>1.5</v>
      </c>
      <c r="E2602" s="15">
        <v>12</v>
      </c>
      <c r="F2602" s="14">
        <f>inventory[[#This Row],[Unit Cost]]*inventory[[#This Row],['# Units]]</f>
        <v>18</v>
      </c>
      <c r="G2602" s="8">
        <f>_xlfn.RANK.EQ(inventory[[#This Row],[Total Cost]],inventory[Total Cost],0)</f>
        <v>2803</v>
      </c>
      <c r="H2602" s="8">
        <f>SUMIFS(inventory['# Units],inventory[Rank],"&lt;="&amp;inventory[[#This Row],['#]])</f>
        <v>65651</v>
      </c>
      <c r="I2602" s="9">
        <f>inventory[[#This Row],[c Units]]/MAX(inventory[c Units])</f>
        <v>0.79694821432906848</v>
      </c>
      <c r="J2602" s="10">
        <f>SUMIFS(inventory[Total Cost],inventory[Rank],"&lt;="&amp;inventory[[#This Row],['#]])</f>
        <v>2630800.8999999976</v>
      </c>
      <c r="K2602" s="9">
        <f>inventory[[#This Row],[c Cost]]/MAX(inventory[c Cost])</f>
        <v>0.99376547233534029</v>
      </c>
      <c r="L2602" s="11" t="str">
        <f>IF(inventory[[#This Row],[c Units %]]&lt;=$O$7,$N$7,IF(inventory[[#This Row],[c Units %]]&lt;=$O$8,$N$8,$N$9))</f>
        <v>C</v>
      </c>
    </row>
    <row r="2603" spans="2:12" x14ac:dyDescent="0.25">
      <c r="B2603" s="1">
        <v>2597</v>
      </c>
      <c r="C2603" t="s">
        <v>2597</v>
      </c>
      <c r="D2603" s="2">
        <v>1.7</v>
      </c>
      <c r="E2603" s="15">
        <v>15</v>
      </c>
      <c r="F2603" s="14">
        <f>inventory[[#This Row],[Unit Cost]]*inventory[[#This Row],['# Units]]</f>
        <v>25.5</v>
      </c>
      <c r="G2603" s="8">
        <f>_xlfn.RANK.EQ(inventory[[#This Row],[Total Cost]],inventory[Total Cost],0)</f>
        <v>2441</v>
      </c>
      <c r="H2603" s="8">
        <f>SUMIFS(inventory['# Units],inventory[Rank],"&lt;="&amp;inventory[[#This Row],['#]])</f>
        <v>65651</v>
      </c>
      <c r="I2603" s="9">
        <f>inventory[[#This Row],[c Units]]/MAX(inventory[c Units])</f>
        <v>0.79694821432906848</v>
      </c>
      <c r="J2603" s="10">
        <f>SUMIFS(inventory[Total Cost],inventory[Rank],"&lt;="&amp;inventory[[#This Row],['#]])</f>
        <v>2630800.8999999976</v>
      </c>
      <c r="K2603" s="9">
        <f>inventory[[#This Row],[c Cost]]/MAX(inventory[c Cost])</f>
        <v>0.99376547233534029</v>
      </c>
      <c r="L2603" s="11" t="str">
        <f>IF(inventory[[#This Row],[c Units %]]&lt;=$O$7,$N$7,IF(inventory[[#This Row],[c Units %]]&lt;=$O$8,$N$8,$N$9))</f>
        <v>C</v>
      </c>
    </row>
    <row r="2604" spans="2:12" x14ac:dyDescent="0.25">
      <c r="B2604" s="1">
        <v>2598</v>
      </c>
      <c r="C2604" t="s">
        <v>2598</v>
      </c>
      <c r="D2604" s="2">
        <v>1.4</v>
      </c>
      <c r="E2604" s="15">
        <v>19</v>
      </c>
      <c r="F2604" s="14">
        <f>inventory[[#This Row],[Unit Cost]]*inventory[[#This Row],['# Units]]</f>
        <v>26.599999999999998</v>
      </c>
      <c r="G2604" s="8">
        <f>_xlfn.RANK.EQ(inventory[[#This Row],[Total Cost]],inventory[Total Cost],0)</f>
        <v>2404</v>
      </c>
      <c r="H2604" s="8">
        <f>SUMIFS(inventory['# Units],inventory[Rank],"&lt;="&amp;inventory[[#This Row],['#]])</f>
        <v>65651</v>
      </c>
      <c r="I2604" s="9">
        <f>inventory[[#This Row],[c Units]]/MAX(inventory[c Units])</f>
        <v>0.79694821432906848</v>
      </c>
      <c r="J2604" s="10">
        <f>SUMIFS(inventory[Total Cost],inventory[Rank],"&lt;="&amp;inventory[[#This Row],['#]])</f>
        <v>2630800.8999999976</v>
      </c>
      <c r="K2604" s="9">
        <f>inventory[[#This Row],[c Cost]]/MAX(inventory[c Cost])</f>
        <v>0.99376547233534029</v>
      </c>
      <c r="L2604" s="11" t="str">
        <f>IF(inventory[[#This Row],[c Units %]]&lt;=$O$7,$N$7,IF(inventory[[#This Row],[c Units %]]&lt;=$O$8,$N$8,$N$9))</f>
        <v>C</v>
      </c>
    </row>
    <row r="2605" spans="2:12" x14ac:dyDescent="0.25">
      <c r="B2605" s="1">
        <v>2599</v>
      </c>
      <c r="C2605" t="s">
        <v>2599</v>
      </c>
      <c r="D2605" s="2">
        <v>1.2</v>
      </c>
      <c r="E2605" s="15">
        <v>12</v>
      </c>
      <c r="F2605" s="14">
        <f>inventory[[#This Row],[Unit Cost]]*inventory[[#This Row],['# Units]]</f>
        <v>14.399999999999999</v>
      </c>
      <c r="G2605" s="8">
        <f>_xlfn.RANK.EQ(inventory[[#This Row],[Total Cost]],inventory[Total Cost],0)</f>
        <v>3010</v>
      </c>
      <c r="H2605" s="8">
        <f>SUMIFS(inventory['# Units],inventory[Rank],"&lt;="&amp;inventory[[#This Row],['#]])</f>
        <v>65651</v>
      </c>
      <c r="I2605" s="9">
        <f>inventory[[#This Row],[c Units]]/MAX(inventory[c Units])</f>
        <v>0.79694821432906848</v>
      </c>
      <c r="J2605" s="10">
        <f>SUMIFS(inventory[Total Cost],inventory[Rank],"&lt;="&amp;inventory[[#This Row],['#]])</f>
        <v>2630800.8999999976</v>
      </c>
      <c r="K2605" s="9">
        <f>inventory[[#This Row],[c Cost]]/MAX(inventory[c Cost])</f>
        <v>0.99376547233534029</v>
      </c>
      <c r="L2605" s="11" t="str">
        <f>IF(inventory[[#This Row],[c Units %]]&lt;=$O$7,$N$7,IF(inventory[[#This Row],[c Units %]]&lt;=$O$8,$N$8,$N$9))</f>
        <v>C</v>
      </c>
    </row>
    <row r="2606" spans="2:12" x14ac:dyDescent="0.25">
      <c r="B2606" s="1">
        <v>2600</v>
      </c>
      <c r="C2606" t="s">
        <v>2600</v>
      </c>
      <c r="D2606" s="2">
        <v>1.6</v>
      </c>
      <c r="E2606" s="15">
        <v>17</v>
      </c>
      <c r="F2606" s="14">
        <f>inventory[[#This Row],[Unit Cost]]*inventory[[#This Row],['# Units]]</f>
        <v>27.200000000000003</v>
      </c>
      <c r="G2606" s="8">
        <f>_xlfn.RANK.EQ(inventory[[#This Row],[Total Cost]],inventory[Total Cost],0)</f>
        <v>2389</v>
      </c>
      <c r="H2606" s="8">
        <f>SUMIFS(inventory['# Units],inventory[Rank],"&lt;="&amp;inventory[[#This Row],['#]])</f>
        <v>65651</v>
      </c>
      <c r="I2606" s="9">
        <f>inventory[[#This Row],[c Units]]/MAX(inventory[c Units])</f>
        <v>0.79694821432906848</v>
      </c>
      <c r="J2606" s="10">
        <f>SUMIFS(inventory[Total Cost],inventory[Rank],"&lt;="&amp;inventory[[#This Row],['#]])</f>
        <v>2630800.8999999976</v>
      </c>
      <c r="K2606" s="9">
        <f>inventory[[#This Row],[c Cost]]/MAX(inventory[c Cost])</f>
        <v>0.99376547233534029</v>
      </c>
      <c r="L2606" s="11" t="str">
        <f>IF(inventory[[#This Row],[c Units %]]&lt;=$O$7,$N$7,IF(inventory[[#This Row],[c Units %]]&lt;=$O$8,$N$8,$N$9))</f>
        <v>C</v>
      </c>
    </row>
    <row r="2607" spans="2:12" x14ac:dyDescent="0.25">
      <c r="B2607" s="1">
        <v>2601</v>
      </c>
      <c r="C2607" t="s">
        <v>2601</v>
      </c>
      <c r="D2607" s="2">
        <v>1.8</v>
      </c>
      <c r="E2607" s="15">
        <v>5</v>
      </c>
      <c r="F2607" s="14">
        <f>inventory[[#This Row],[Unit Cost]]*inventory[[#This Row],['# Units]]</f>
        <v>9</v>
      </c>
      <c r="G2607" s="8">
        <f>_xlfn.RANK.EQ(inventory[[#This Row],[Total Cost]],inventory[Total Cost],0)</f>
        <v>3394</v>
      </c>
      <c r="H2607" s="8">
        <f>SUMIFS(inventory['# Units],inventory[Rank],"&lt;="&amp;inventory[[#This Row],['#]])</f>
        <v>65651</v>
      </c>
      <c r="I2607" s="9">
        <f>inventory[[#This Row],[c Units]]/MAX(inventory[c Units])</f>
        <v>0.79694821432906848</v>
      </c>
      <c r="J2607" s="10">
        <f>SUMIFS(inventory[Total Cost],inventory[Rank],"&lt;="&amp;inventory[[#This Row],['#]])</f>
        <v>2630800.8999999976</v>
      </c>
      <c r="K2607" s="9">
        <f>inventory[[#This Row],[c Cost]]/MAX(inventory[c Cost])</f>
        <v>0.99376547233534029</v>
      </c>
      <c r="L2607" s="11" t="str">
        <f>IF(inventory[[#This Row],[c Units %]]&lt;=$O$7,$N$7,IF(inventory[[#This Row],[c Units %]]&lt;=$O$8,$N$8,$N$9))</f>
        <v>C</v>
      </c>
    </row>
    <row r="2608" spans="2:12" x14ac:dyDescent="0.25">
      <c r="B2608" s="1">
        <v>2602</v>
      </c>
      <c r="C2608" t="s">
        <v>2602</v>
      </c>
      <c r="D2608" s="2">
        <v>1.4</v>
      </c>
      <c r="E2608" s="15">
        <v>17</v>
      </c>
      <c r="F2608" s="14">
        <f>inventory[[#This Row],[Unit Cost]]*inventory[[#This Row],['# Units]]</f>
        <v>23.799999999999997</v>
      </c>
      <c r="G2608" s="8">
        <f>_xlfn.RANK.EQ(inventory[[#This Row],[Total Cost]],inventory[Total Cost],0)</f>
        <v>2524</v>
      </c>
      <c r="H2608" s="8">
        <f>SUMIFS(inventory['# Units],inventory[Rank],"&lt;="&amp;inventory[[#This Row],['#]])</f>
        <v>65651</v>
      </c>
      <c r="I2608" s="9">
        <f>inventory[[#This Row],[c Units]]/MAX(inventory[c Units])</f>
        <v>0.79694821432906848</v>
      </c>
      <c r="J2608" s="10">
        <f>SUMIFS(inventory[Total Cost],inventory[Rank],"&lt;="&amp;inventory[[#This Row],['#]])</f>
        <v>2630800.8999999976</v>
      </c>
      <c r="K2608" s="9">
        <f>inventory[[#This Row],[c Cost]]/MAX(inventory[c Cost])</f>
        <v>0.99376547233534029</v>
      </c>
      <c r="L2608" s="11" t="str">
        <f>IF(inventory[[#This Row],[c Units %]]&lt;=$O$7,$N$7,IF(inventory[[#This Row],[c Units %]]&lt;=$O$8,$N$8,$N$9))</f>
        <v>C</v>
      </c>
    </row>
    <row r="2609" spans="2:12" x14ac:dyDescent="0.25">
      <c r="B2609" s="1">
        <v>2603</v>
      </c>
      <c r="C2609" t="s">
        <v>2603</v>
      </c>
      <c r="D2609" s="2">
        <v>1.7</v>
      </c>
      <c r="E2609" s="15">
        <v>6</v>
      </c>
      <c r="F2609" s="14">
        <f>inventory[[#This Row],[Unit Cost]]*inventory[[#This Row],['# Units]]</f>
        <v>10.199999999999999</v>
      </c>
      <c r="G2609" s="8">
        <f>_xlfn.RANK.EQ(inventory[[#This Row],[Total Cost]],inventory[Total Cost],0)</f>
        <v>3295</v>
      </c>
      <c r="H2609" s="8">
        <f>SUMIFS(inventory['# Units],inventory[Rank],"&lt;="&amp;inventory[[#This Row],['#]])</f>
        <v>65651</v>
      </c>
      <c r="I2609" s="9">
        <f>inventory[[#This Row],[c Units]]/MAX(inventory[c Units])</f>
        <v>0.79694821432906848</v>
      </c>
      <c r="J2609" s="10">
        <f>SUMIFS(inventory[Total Cost],inventory[Rank],"&lt;="&amp;inventory[[#This Row],['#]])</f>
        <v>2630800.8999999976</v>
      </c>
      <c r="K2609" s="9">
        <f>inventory[[#This Row],[c Cost]]/MAX(inventory[c Cost])</f>
        <v>0.99376547233534029</v>
      </c>
      <c r="L2609" s="11" t="str">
        <f>IF(inventory[[#This Row],[c Units %]]&lt;=$O$7,$N$7,IF(inventory[[#This Row],[c Units %]]&lt;=$O$8,$N$8,$N$9))</f>
        <v>C</v>
      </c>
    </row>
    <row r="2610" spans="2:12" x14ac:dyDescent="0.25">
      <c r="B2610" s="1">
        <v>2604</v>
      </c>
      <c r="C2610" t="s">
        <v>2604</v>
      </c>
      <c r="D2610" s="2">
        <v>1.9</v>
      </c>
      <c r="E2610" s="15">
        <v>4</v>
      </c>
      <c r="F2610" s="14">
        <f>inventory[[#This Row],[Unit Cost]]*inventory[[#This Row],['# Units]]</f>
        <v>7.6</v>
      </c>
      <c r="G2610" s="8">
        <f>_xlfn.RANK.EQ(inventory[[#This Row],[Total Cost]],inventory[Total Cost],0)</f>
        <v>3516</v>
      </c>
      <c r="H2610" s="8">
        <f>SUMIFS(inventory['# Units],inventory[Rank],"&lt;="&amp;inventory[[#This Row],['#]])</f>
        <v>65651</v>
      </c>
      <c r="I2610" s="9">
        <f>inventory[[#This Row],[c Units]]/MAX(inventory[c Units])</f>
        <v>0.79694821432906848</v>
      </c>
      <c r="J2610" s="10">
        <f>SUMIFS(inventory[Total Cost],inventory[Rank],"&lt;="&amp;inventory[[#This Row],['#]])</f>
        <v>2630800.8999999976</v>
      </c>
      <c r="K2610" s="9">
        <f>inventory[[#This Row],[c Cost]]/MAX(inventory[c Cost])</f>
        <v>0.99376547233534029</v>
      </c>
      <c r="L2610" s="11" t="str">
        <f>IF(inventory[[#This Row],[c Units %]]&lt;=$O$7,$N$7,IF(inventory[[#This Row],[c Units %]]&lt;=$O$8,$N$8,$N$9))</f>
        <v>C</v>
      </c>
    </row>
    <row r="2611" spans="2:12" x14ac:dyDescent="0.25">
      <c r="B2611" s="1">
        <v>2605</v>
      </c>
      <c r="C2611" t="s">
        <v>2605</v>
      </c>
      <c r="D2611" s="2">
        <v>1.7</v>
      </c>
      <c r="E2611" s="15">
        <v>20</v>
      </c>
      <c r="F2611" s="14">
        <f>inventory[[#This Row],[Unit Cost]]*inventory[[#This Row],['# Units]]</f>
        <v>34</v>
      </c>
      <c r="G2611" s="8">
        <f>_xlfn.RANK.EQ(inventory[[#This Row],[Total Cost]],inventory[Total Cost],0)</f>
        <v>2185</v>
      </c>
      <c r="H2611" s="8">
        <f>SUMIFS(inventory['# Units],inventory[Rank],"&lt;="&amp;inventory[[#This Row],['#]])</f>
        <v>65651</v>
      </c>
      <c r="I2611" s="9">
        <f>inventory[[#This Row],[c Units]]/MAX(inventory[c Units])</f>
        <v>0.79694821432906848</v>
      </c>
      <c r="J2611" s="10">
        <f>SUMIFS(inventory[Total Cost],inventory[Rank],"&lt;="&amp;inventory[[#This Row],['#]])</f>
        <v>2630800.8999999976</v>
      </c>
      <c r="K2611" s="9">
        <f>inventory[[#This Row],[c Cost]]/MAX(inventory[c Cost])</f>
        <v>0.99376547233534029</v>
      </c>
      <c r="L2611" s="11" t="str">
        <f>IF(inventory[[#This Row],[c Units %]]&lt;=$O$7,$N$7,IF(inventory[[#This Row],[c Units %]]&lt;=$O$8,$N$8,$N$9))</f>
        <v>C</v>
      </c>
    </row>
    <row r="2612" spans="2:12" x14ac:dyDescent="0.25">
      <c r="B2612" s="1">
        <v>2606</v>
      </c>
      <c r="C2612" t="s">
        <v>2606</v>
      </c>
      <c r="D2612" s="2">
        <v>1.5</v>
      </c>
      <c r="E2612" s="15">
        <v>20</v>
      </c>
      <c r="F2612" s="14">
        <f>inventory[[#This Row],[Unit Cost]]*inventory[[#This Row],['# Units]]</f>
        <v>30</v>
      </c>
      <c r="G2612" s="8">
        <f>_xlfn.RANK.EQ(inventory[[#This Row],[Total Cost]],inventory[Total Cost],0)</f>
        <v>2292</v>
      </c>
      <c r="H2612" s="8">
        <f>SUMIFS(inventory['# Units],inventory[Rank],"&lt;="&amp;inventory[[#This Row],['#]])</f>
        <v>65651</v>
      </c>
      <c r="I2612" s="9">
        <f>inventory[[#This Row],[c Units]]/MAX(inventory[c Units])</f>
        <v>0.79694821432906848</v>
      </c>
      <c r="J2612" s="10">
        <f>SUMIFS(inventory[Total Cost],inventory[Rank],"&lt;="&amp;inventory[[#This Row],['#]])</f>
        <v>2630800.8999999976</v>
      </c>
      <c r="K2612" s="9">
        <f>inventory[[#This Row],[c Cost]]/MAX(inventory[c Cost])</f>
        <v>0.99376547233534029</v>
      </c>
      <c r="L2612" s="11" t="str">
        <f>IF(inventory[[#This Row],[c Units %]]&lt;=$O$7,$N$7,IF(inventory[[#This Row],[c Units %]]&lt;=$O$8,$N$8,$N$9))</f>
        <v>C</v>
      </c>
    </row>
    <row r="2613" spans="2:12" x14ac:dyDescent="0.25">
      <c r="B2613" s="1">
        <v>2607</v>
      </c>
      <c r="C2613" t="s">
        <v>2607</v>
      </c>
      <c r="D2613" s="2">
        <v>1.5</v>
      </c>
      <c r="E2613" s="15">
        <v>8</v>
      </c>
      <c r="F2613" s="14">
        <f>inventory[[#This Row],[Unit Cost]]*inventory[[#This Row],['# Units]]</f>
        <v>12</v>
      </c>
      <c r="G2613" s="8">
        <f>_xlfn.RANK.EQ(inventory[[#This Row],[Total Cost]],inventory[Total Cost],0)</f>
        <v>3144</v>
      </c>
      <c r="H2613" s="8">
        <f>SUMIFS(inventory['# Units],inventory[Rank],"&lt;="&amp;inventory[[#This Row],['#]])</f>
        <v>65651</v>
      </c>
      <c r="I2613" s="9">
        <f>inventory[[#This Row],[c Units]]/MAX(inventory[c Units])</f>
        <v>0.79694821432906848</v>
      </c>
      <c r="J2613" s="10">
        <f>SUMIFS(inventory[Total Cost],inventory[Rank],"&lt;="&amp;inventory[[#This Row],['#]])</f>
        <v>2630800.8999999976</v>
      </c>
      <c r="K2613" s="9">
        <f>inventory[[#This Row],[c Cost]]/MAX(inventory[c Cost])</f>
        <v>0.99376547233534029</v>
      </c>
      <c r="L2613" s="11" t="str">
        <f>IF(inventory[[#This Row],[c Units %]]&lt;=$O$7,$N$7,IF(inventory[[#This Row],[c Units %]]&lt;=$O$8,$N$8,$N$9))</f>
        <v>C</v>
      </c>
    </row>
    <row r="2614" spans="2:12" x14ac:dyDescent="0.25">
      <c r="B2614" s="1">
        <v>2608</v>
      </c>
      <c r="C2614" t="s">
        <v>2608</v>
      </c>
      <c r="D2614" s="2">
        <v>1.7</v>
      </c>
      <c r="E2614" s="15">
        <v>3</v>
      </c>
      <c r="F2614" s="14">
        <f>inventory[[#This Row],[Unit Cost]]*inventory[[#This Row],['# Units]]</f>
        <v>5.0999999999999996</v>
      </c>
      <c r="G2614" s="8">
        <f>_xlfn.RANK.EQ(inventory[[#This Row],[Total Cost]],inventory[Total Cost],0)</f>
        <v>3761</v>
      </c>
      <c r="H2614" s="8">
        <f>SUMIFS(inventory['# Units],inventory[Rank],"&lt;="&amp;inventory[[#This Row],['#]])</f>
        <v>65751</v>
      </c>
      <c r="I2614" s="9">
        <f>inventory[[#This Row],[c Units]]/MAX(inventory[c Units])</f>
        <v>0.79816213066595454</v>
      </c>
      <c r="J2614" s="10">
        <f>SUMIFS(inventory[Total Cost],inventory[Rank],"&lt;="&amp;inventory[[#This Row],['#]])</f>
        <v>2630887.6999999983</v>
      </c>
      <c r="K2614" s="9">
        <f>inventory[[#This Row],[c Cost]]/MAX(inventory[c Cost])</f>
        <v>0.99379826038973074</v>
      </c>
      <c r="L2614" s="11" t="str">
        <f>IF(inventory[[#This Row],[c Units %]]&lt;=$O$7,$N$7,IF(inventory[[#This Row],[c Units %]]&lt;=$O$8,$N$8,$N$9))</f>
        <v>C</v>
      </c>
    </row>
    <row r="2615" spans="2:12" x14ac:dyDescent="0.25">
      <c r="B2615" s="1">
        <v>2609</v>
      </c>
      <c r="C2615" t="s">
        <v>2609</v>
      </c>
      <c r="D2615" s="2">
        <v>1.8</v>
      </c>
      <c r="E2615" s="15">
        <v>31</v>
      </c>
      <c r="F2615" s="14">
        <f>inventory[[#This Row],[Unit Cost]]*inventory[[#This Row],['# Units]]</f>
        <v>55.800000000000004</v>
      </c>
      <c r="G2615" s="8">
        <f>_xlfn.RANK.EQ(inventory[[#This Row],[Total Cost]],inventory[Total Cost],0)</f>
        <v>1750</v>
      </c>
      <c r="H2615" s="8">
        <f>SUMIFS(inventory['# Units],inventory[Rank],"&lt;="&amp;inventory[[#This Row],['#]])</f>
        <v>65751</v>
      </c>
      <c r="I2615" s="9">
        <f>inventory[[#This Row],[c Units]]/MAX(inventory[c Units])</f>
        <v>0.79816213066595454</v>
      </c>
      <c r="J2615" s="10">
        <f>SUMIFS(inventory[Total Cost],inventory[Rank],"&lt;="&amp;inventory[[#This Row],['#]])</f>
        <v>2630887.6999999983</v>
      </c>
      <c r="K2615" s="9">
        <f>inventory[[#This Row],[c Cost]]/MAX(inventory[c Cost])</f>
        <v>0.99379826038973074</v>
      </c>
      <c r="L2615" s="11" t="str">
        <f>IF(inventory[[#This Row],[c Units %]]&lt;=$O$7,$N$7,IF(inventory[[#This Row],[c Units %]]&lt;=$O$8,$N$8,$N$9))</f>
        <v>C</v>
      </c>
    </row>
    <row r="2616" spans="2:12" x14ac:dyDescent="0.25">
      <c r="B2616" s="1">
        <v>2610</v>
      </c>
      <c r="C2616" t="s">
        <v>2610</v>
      </c>
      <c r="D2616" s="2">
        <v>1.5</v>
      </c>
      <c r="E2616" s="15">
        <v>7</v>
      </c>
      <c r="F2616" s="14">
        <f>inventory[[#This Row],[Unit Cost]]*inventory[[#This Row],['# Units]]</f>
        <v>10.5</v>
      </c>
      <c r="G2616" s="8">
        <f>_xlfn.RANK.EQ(inventory[[#This Row],[Total Cost]],inventory[Total Cost],0)</f>
        <v>3268</v>
      </c>
      <c r="H2616" s="8">
        <f>SUMIFS(inventory['# Units],inventory[Rank],"&lt;="&amp;inventory[[#This Row],['#]])</f>
        <v>65751</v>
      </c>
      <c r="I2616" s="9">
        <f>inventory[[#This Row],[c Units]]/MAX(inventory[c Units])</f>
        <v>0.79816213066595454</v>
      </c>
      <c r="J2616" s="10">
        <f>SUMIFS(inventory[Total Cost],inventory[Rank],"&lt;="&amp;inventory[[#This Row],['#]])</f>
        <v>2630887.6999999983</v>
      </c>
      <c r="K2616" s="9">
        <f>inventory[[#This Row],[c Cost]]/MAX(inventory[c Cost])</f>
        <v>0.99379826038973074</v>
      </c>
      <c r="L2616" s="11" t="str">
        <f>IF(inventory[[#This Row],[c Units %]]&lt;=$O$7,$N$7,IF(inventory[[#This Row],[c Units %]]&lt;=$O$8,$N$8,$N$9))</f>
        <v>C</v>
      </c>
    </row>
    <row r="2617" spans="2:12" x14ac:dyDescent="0.25">
      <c r="B2617" s="1">
        <v>2611</v>
      </c>
      <c r="C2617" t="s">
        <v>2611</v>
      </c>
      <c r="D2617" s="2">
        <v>1.5</v>
      </c>
      <c r="E2617" s="15">
        <v>10</v>
      </c>
      <c r="F2617" s="14">
        <f>inventory[[#This Row],[Unit Cost]]*inventory[[#This Row],['# Units]]</f>
        <v>15</v>
      </c>
      <c r="G2617" s="8">
        <f>_xlfn.RANK.EQ(inventory[[#This Row],[Total Cost]],inventory[Total Cost],0)</f>
        <v>2972</v>
      </c>
      <c r="H2617" s="8">
        <f>SUMIFS(inventory['# Units],inventory[Rank],"&lt;="&amp;inventory[[#This Row],['#]])</f>
        <v>65751</v>
      </c>
      <c r="I2617" s="9">
        <f>inventory[[#This Row],[c Units]]/MAX(inventory[c Units])</f>
        <v>0.79816213066595454</v>
      </c>
      <c r="J2617" s="10">
        <f>SUMIFS(inventory[Total Cost],inventory[Rank],"&lt;="&amp;inventory[[#This Row],['#]])</f>
        <v>2630887.6999999983</v>
      </c>
      <c r="K2617" s="9">
        <f>inventory[[#This Row],[c Cost]]/MAX(inventory[c Cost])</f>
        <v>0.99379826038973074</v>
      </c>
      <c r="L2617" s="11" t="str">
        <f>IF(inventory[[#This Row],[c Units %]]&lt;=$O$7,$N$7,IF(inventory[[#This Row],[c Units %]]&lt;=$O$8,$N$8,$N$9))</f>
        <v>C</v>
      </c>
    </row>
    <row r="2618" spans="2:12" x14ac:dyDescent="0.25">
      <c r="B2618" s="1">
        <v>2612</v>
      </c>
      <c r="C2618" t="s">
        <v>2612</v>
      </c>
      <c r="D2618" s="2">
        <v>1.7</v>
      </c>
      <c r="E2618" s="15">
        <v>17</v>
      </c>
      <c r="F2618" s="14">
        <f>inventory[[#This Row],[Unit Cost]]*inventory[[#This Row],['# Units]]</f>
        <v>28.9</v>
      </c>
      <c r="G2618" s="8">
        <f>_xlfn.RANK.EQ(inventory[[#This Row],[Total Cost]],inventory[Total Cost],0)</f>
        <v>2327</v>
      </c>
      <c r="H2618" s="8">
        <f>SUMIFS(inventory['# Units],inventory[Rank],"&lt;="&amp;inventory[[#This Row],['#]])</f>
        <v>65921</v>
      </c>
      <c r="I2618" s="9">
        <f>inventory[[#This Row],[c Units]]/MAX(inventory[c Units])</f>
        <v>0.80022578843866077</v>
      </c>
      <c r="J2618" s="10">
        <f>SUMIFS(inventory[Total Cost],inventory[Rank],"&lt;="&amp;inventory[[#This Row],['#]])</f>
        <v>2631082.0999999992</v>
      </c>
      <c r="K2618" s="9">
        <f>inventory[[#This Row],[c Cost]]/MAX(inventory[c Cost])</f>
        <v>0.99387169354380278</v>
      </c>
      <c r="L2618" s="11" t="str">
        <f>IF(inventory[[#This Row],[c Units %]]&lt;=$O$7,$N$7,IF(inventory[[#This Row],[c Units %]]&lt;=$O$8,$N$8,$N$9))</f>
        <v>C</v>
      </c>
    </row>
    <row r="2619" spans="2:12" x14ac:dyDescent="0.25">
      <c r="B2619" s="1">
        <v>2613</v>
      </c>
      <c r="C2619" t="s">
        <v>2613</v>
      </c>
      <c r="D2619" s="2">
        <v>1.7</v>
      </c>
      <c r="E2619" s="15">
        <v>32</v>
      </c>
      <c r="F2619" s="14">
        <f>inventory[[#This Row],[Unit Cost]]*inventory[[#This Row],['# Units]]</f>
        <v>54.4</v>
      </c>
      <c r="G2619" s="8">
        <f>_xlfn.RANK.EQ(inventory[[#This Row],[Total Cost]],inventory[Total Cost],0)</f>
        <v>1778</v>
      </c>
      <c r="H2619" s="8">
        <f>SUMIFS(inventory['# Units],inventory[Rank],"&lt;="&amp;inventory[[#This Row],['#]])</f>
        <v>65921</v>
      </c>
      <c r="I2619" s="9">
        <f>inventory[[#This Row],[c Units]]/MAX(inventory[c Units])</f>
        <v>0.80022578843866077</v>
      </c>
      <c r="J2619" s="10">
        <f>SUMIFS(inventory[Total Cost],inventory[Rank],"&lt;="&amp;inventory[[#This Row],['#]])</f>
        <v>2631082.0999999992</v>
      </c>
      <c r="K2619" s="9">
        <f>inventory[[#This Row],[c Cost]]/MAX(inventory[c Cost])</f>
        <v>0.99387169354380278</v>
      </c>
      <c r="L2619" s="11" t="str">
        <f>IF(inventory[[#This Row],[c Units %]]&lt;=$O$7,$N$7,IF(inventory[[#This Row],[c Units %]]&lt;=$O$8,$N$8,$N$9))</f>
        <v>C</v>
      </c>
    </row>
    <row r="2620" spans="2:12" x14ac:dyDescent="0.25">
      <c r="B2620" s="1">
        <v>2614</v>
      </c>
      <c r="C2620" t="s">
        <v>2614</v>
      </c>
      <c r="D2620" s="2">
        <v>1.8</v>
      </c>
      <c r="E2620" s="15">
        <v>2</v>
      </c>
      <c r="F2620" s="14">
        <f>inventory[[#This Row],[Unit Cost]]*inventory[[#This Row],['# Units]]</f>
        <v>3.6</v>
      </c>
      <c r="G2620" s="8">
        <f>_xlfn.RANK.EQ(inventory[[#This Row],[Total Cost]],inventory[Total Cost],0)</f>
        <v>3955</v>
      </c>
      <c r="H2620" s="8">
        <f>SUMIFS(inventory['# Units],inventory[Rank],"&lt;="&amp;inventory[[#This Row],['#]])</f>
        <v>65921</v>
      </c>
      <c r="I2620" s="9">
        <f>inventory[[#This Row],[c Units]]/MAX(inventory[c Units])</f>
        <v>0.80022578843866077</v>
      </c>
      <c r="J2620" s="10">
        <f>SUMIFS(inventory[Total Cost],inventory[Rank],"&lt;="&amp;inventory[[#This Row],['#]])</f>
        <v>2631082.0999999992</v>
      </c>
      <c r="K2620" s="9">
        <f>inventory[[#This Row],[c Cost]]/MAX(inventory[c Cost])</f>
        <v>0.99387169354380278</v>
      </c>
      <c r="L2620" s="11" t="str">
        <f>IF(inventory[[#This Row],[c Units %]]&lt;=$O$7,$N$7,IF(inventory[[#This Row],[c Units %]]&lt;=$O$8,$N$8,$N$9))</f>
        <v>C</v>
      </c>
    </row>
    <row r="2621" spans="2:12" x14ac:dyDescent="0.25">
      <c r="B2621" s="1">
        <v>2615</v>
      </c>
      <c r="C2621" t="s">
        <v>2615</v>
      </c>
      <c r="D2621" s="2">
        <v>1.8</v>
      </c>
      <c r="E2621" s="15">
        <v>3</v>
      </c>
      <c r="F2621" s="14">
        <f>inventory[[#This Row],[Unit Cost]]*inventory[[#This Row],['# Units]]</f>
        <v>5.4</v>
      </c>
      <c r="G2621" s="8">
        <f>_xlfn.RANK.EQ(inventory[[#This Row],[Total Cost]],inventory[Total Cost],0)</f>
        <v>3730</v>
      </c>
      <c r="H2621" s="8">
        <f>SUMIFS(inventory['# Units],inventory[Rank],"&lt;="&amp;inventory[[#This Row],['#]])</f>
        <v>65921</v>
      </c>
      <c r="I2621" s="9">
        <f>inventory[[#This Row],[c Units]]/MAX(inventory[c Units])</f>
        <v>0.80022578843866077</v>
      </c>
      <c r="J2621" s="10">
        <f>SUMIFS(inventory[Total Cost],inventory[Rank],"&lt;="&amp;inventory[[#This Row],['#]])</f>
        <v>2631082.0999999992</v>
      </c>
      <c r="K2621" s="9">
        <f>inventory[[#This Row],[c Cost]]/MAX(inventory[c Cost])</f>
        <v>0.99387169354380278</v>
      </c>
      <c r="L2621" s="11" t="str">
        <f>IF(inventory[[#This Row],[c Units %]]&lt;=$O$7,$N$7,IF(inventory[[#This Row],[c Units %]]&lt;=$O$8,$N$8,$N$9))</f>
        <v>C</v>
      </c>
    </row>
    <row r="2622" spans="2:12" x14ac:dyDescent="0.25">
      <c r="B2622" s="1">
        <v>2616</v>
      </c>
      <c r="C2622" t="s">
        <v>2616</v>
      </c>
      <c r="D2622" s="2">
        <v>1.8</v>
      </c>
      <c r="E2622" s="15">
        <v>33</v>
      </c>
      <c r="F2622" s="14">
        <f>inventory[[#This Row],[Unit Cost]]*inventory[[#This Row],['# Units]]</f>
        <v>59.4</v>
      </c>
      <c r="G2622" s="8">
        <f>_xlfn.RANK.EQ(inventory[[#This Row],[Total Cost]],inventory[Total Cost],0)</f>
        <v>1692</v>
      </c>
      <c r="H2622" s="8">
        <f>SUMIFS(inventory['# Units],inventory[Rank],"&lt;="&amp;inventory[[#This Row],['#]])</f>
        <v>65921</v>
      </c>
      <c r="I2622" s="9">
        <f>inventory[[#This Row],[c Units]]/MAX(inventory[c Units])</f>
        <v>0.80022578843866077</v>
      </c>
      <c r="J2622" s="10">
        <f>SUMIFS(inventory[Total Cost],inventory[Rank],"&lt;="&amp;inventory[[#This Row],['#]])</f>
        <v>2631082.0999999992</v>
      </c>
      <c r="K2622" s="9">
        <f>inventory[[#This Row],[c Cost]]/MAX(inventory[c Cost])</f>
        <v>0.99387169354380278</v>
      </c>
      <c r="L2622" s="11" t="str">
        <f>IF(inventory[[#This Row],[c Units %]]&lt;=$O$7,$N$7,IF(inventory[[#This Row],[c Units %]]&lt;=$O$8,$N$8,$N$9))</f>
        <v>C</v>
      </c>
    </row>
    <row r="2623" spans="2:12" x14ac:dyDescent="0.25">
      <c r="B2623" s="1">
        <v>2617</v>
      </c>
      <c r="C2623" t="s">
        <v>2617</v>
      </c>
      <c r="D2623" s="2">
        <v>1.2</v>
      </c>
      <c r="E2623" s="15">
        <v>22</v>
      </c>
      <c r="F2623" s="14">
        <f>inventory[[#This Row],[Unit Cost]]*inventory[[#This Row],['# Units]]</f>
        <v>26.4</v>
      </c>
      <c r="G2623" s="8">
        <f>_xlfn.RANK.EQ(inventory[[#This Row],[Total Cost]],inventory[Total Cost],0)</f>
        <v>2415</v>
      </c>
      <c r="H2623" s="8">
        <f>SUMIFS(inventory['# Units],inventory[Rank],"&lt;="&amp;inventory[[#This Row],['#]])</f>
        <v>65921</v>
      </c>
      <c r="I2623" s="9">
        <f>inventory[[#This Row],[c Units]]/MAX(inventory[c Units])</f>
        <v>0.80022578843866077</v>
      </c>
      <c r="J2623" s="10">
        <f>SUMIFS(inventory[Total Cost],inventory[Rank],"&lt;="&amp;inventory[[#This Row],['#]])</f>
        <v>2631082.0999999992</v>
      </c>
      <c r="K2623" s="9">
        <f>inventory[[#This Row],[c Cost]]/MAX(inventory[c Cost])</f>
        <v>0.99387169354380278</v>
      </c>
      <c r="L2623" s="11" t="str">
        <f>IF(inventory[[#This Row],[c Units %]]&lt;=$O$7,$N$7,IF(inventory[[#This Row],[c Units %]]&lt;=$O$8,$N$8,$N$9))</f>
        <v>C</v>
      </c>
    </row>
    <row r="2624" spans="2:12" x14ac:dyDescent="0.25">
      <c r="B2624" s="1">
        <v>2618</v>
      </c>
      <c r="C2624" t="s">
        <v>2618</v>
      </c>
      <c r="D2624" s="2">
        <v>1.8</v>
      </c>
      <c r="E2624" s="15">
        <v>3</v>
      </c>
      <c r="F2624" s="14">
        <f>inventory[[#This Row],[Unit Cost]]*inventory[[#This Row],['# Units]]</f>
        <v>5.4</v>
      </c>
      <c r="G2624" s="8">
        <f>_xlfn.RANK.EQ(inventory[[#This Row],[Total Cost]],inventory[Total Cost],0)</f>
        <v>3730</v>
      </c>
      <c r="H2624" s="8">
        <f>SUMIFS(inventory['# Units],inventory[Rank],"&lt;="&amp;inventory[[#This Row],['#]])</f>
        <v>65921</v>
      </c>
      <c r="I2624" s="9">
        <f>inventory[[#This Row],[c Units]]/MAX(inventory[c Units])</f>
        <v>0.80022578843866077</v>
      </c>
      <c r="J2624" s="10">
        <f>SUMIFS(inventory[Total Cost],inventory[Rank],"&lt;="&amp;inventory[[#This Row],['#]])</f>
        <v>2631082.0999999992</v>
      </c>
      <c r="K2624" s="9">
        <f>inventory[[#This Row],[c Cost]]/MAX(inventory[c Cost])</f>
        <v>0.99387169354380278</v>
      </c>
      <c r="L2624" s="11" t="str">
        <f>IF(inventory[[#This Row],[c Units %]]&lt;=$O$7,$N$7,IF(inventory[[#This Row],[c Units %]]&lt;=$O$8,$N$8,$N$9))</f>
        <v>C</v>
      </c>
    </row>
    <row r="2625" spans="2:12" x14ac:dyDescent="0.25">
      <c r="B2625" s="1">
        <v>2619</v>
      </c>
      <c r="C2625" t="s">
        <v>2619</v>
      </c>
      <c r="D2625" s="2">
        <v>1.6</v>
      </c>
      <c r="E2625" s="15">
        <v>21</v>
      </c>
      <c r="F2625" s="14">
        <f>inventory[[#This Row],[Unit Cost]]*inventory[[#This Row],['# Units]]</f>
        <v>33.6</v>
      </c>
      <c r="G2625" s="8">
        <f>_xlfn.RANK.EQ(inventory[[#This Row],[Total Cost]],inventory[Total Cost],0)</f>
        <v>2189</v>
      </c>
      <c r="H2625" s="8">
        <f>SUMIFS(inventory['# Units],inventory[Rank],"&lt;="&amp;inventory[[#This Row],['#]])</f>
        <v>65921</v>
      </c>
      <c r="I2625" s="9">
        <f>inventory[[#This Row],[c Units]]/MAX(inventory[c Units])</f>
        <v>0.80022578843866077</v>
      </c>
      <c r="J2625" s="10">
        <f>SUMIFS(inventory[Total Cost],inventory[Rank],"&lt;="&amp;inventory[[#This Row],['#]])</f>
        <v>2631082.0999999992</v>
      </c>
      <c r="K2625" s="9">
        <f>inventory[[#This Row],[c Cost]]/MAX(inventory[c Cost])</f>
        <v>0.99387169354380278</v>
      </c>
      <c r="L2625" s="11" t="str">
        <f>IF(inventory[[#This Row],[c Units %]]&lt;=$O$7,$N$7,IF(inventory[[#This Row],[c Units %]]&lt;=$O$8,$N$8,$N$9))</f>
        <v>C</v>
      </c>
    </row>
    <row r="2626" spans="2:12" x14ac:dyDescent="0.25">
      <c r="B2626" s="1">
        <v>2620</v>
      </c>
      <c r="C2626" t="s">
        <v>2620</v>
      </c>
      <c r="D2626" s="2">
        <v>1.6</v>
      </c>
      <c r="E2626" s="15">
        <v>4</v>
      </c>
      <c r="F2626" s="14">
        <f>inventory[[#This Row],[Unit Cost]]*inventory[[#This Row],['# Units]]</f>
        <v>6.4</v>
      </c>
      <c r="G2626" s="8">
        <f>_xlfn.RANK.EQ(inventory[[#This Row],[Total Cost]],inventory[Total Cost],0)</f>
        <v>3630</v>
      </c>
      <c r="H2626" s="8">
        <f>SUMIFS(inventory['# Units],inventory[Rank],"&lt;="&amp;inventory[[#This Row],['#]])</f>
        <v>65921</v>
      </c>
      <c r="I2626" s="9">
        <f>inventory[[#This Row],[c Units]]/MAX(inventory[c Units])</f>
        <v>0.80022578843866077</v>
      </c>
      <c r="J2626" s="10">
        <f>SUMIFS(inventory[Total Cost],inventory[Rank],"&lt;="&amp;inventory[[#This Row],['#]])</f>
        <v>2631082.0999999992</v>
      </c>
      <c r="K2626" s="9">
        <f>inventory[[#This Row],[c Cost]]/MAX(inventory[c Cost])</f>
        <v>0.99387169354380278</v>
      </c>
      <c r="L2626" s="11" t="str">
        <f>IF(inventory[[#This Row],[c Units %]]&lt;=$O$7,$N$7,IF(inventory[[#This Row],[c Units %]]&lt;=$O$8,$N$8,$N$9))</f>
        <v>C</v>
      </c>
    </row>
    <row r="2627" spans="2:12" x14ac:dyDescent="0.25">
      <c r="B2627" s="1">
        <v>2621</v>
      </c>
      <c r="C2627" t="s">
        <v>2621</v>
      </c>
      <c r="D2627" s="2">
        <v>1.5</v>
      </c>
      <c r="E2627" s="15">
        <v>3</v>
      </c>
      <c r="F2627" s="14">
        <f>inventory[[#This Row],[Unit Cost]]*inventory[[#This Row],['# Units]]</f>
        <v>4.5</v>
      </c>
      <c r="G2627" s="8">
        <f>_xlfn.RANK.EQ(inventory[[#This Row],[Total Cost]],inventory[Total Cost],0)</f>
        <v>3832</v>
      </c>
      <c r="H2627" s="8">
        <f>SUMIFS(inventory['# Units],inventory[Rank],"&lt;="&amp;inventory[[#This Row],['#]])</f>
        <v>66056</v>
      </c>
      <c r="I2627" s="9">
        <f>inventory[[#This Row],[c Units]]/MAX(inventory[c Units])</f>
        <v>0.80186457549345702</v>
      </c>
      <c r="J2627" s="10">
        <f>SUMIFS(inventory[Total Cost],inventory[Rank],"&lt;="&amp;inventory[[#This Row],['#]])</f>
        <v>2631211.6999999997</v>
      </c>
      <c r="K2627" s="9">
        <f>inventory[[#This Row],[c Cost]]/MAX(inventory[c Cost])</f>
        <v>0.99392064897985088</v>
      </c>
      <c r="L2627" s="11" t="str">
        <f>IF(inventory[[#This Row],[c Units %]]&lt;=$O$7,$N$7,IF(inventory[[#This Row],[c Units %]]&lt;=$O$8,$N$8,$N$9))</f>
        <v>C</v>
      </c>
    </row>
    <row r="2628" spans="2:12" x14ac:dyDescent="0.25">
      <c r="B2628" s="1">
        <v>2622</v>
      </c>
      <c r="C2628" t="s">
        <v>2622</v>
      </c>
      <c r="D2628" s="2">
        <v>1.9</v>
      </c>
      <c r="E2628" s="15">
        <v>5</v>
      </c>
      <c r="F2628" s="14">
        <f>inventory[[#This Row],[Unit Cost]]*inventory[[#This Row],['# Units]]</f>
        <v>9.5</v>
      </c>
      <c r="G2628" s="8">
        <f>_xlfn.RANK.EQ(inventory[[#This Row],[Total Cost]],inventory[Total Cost],0)</f>
        <v>3368</v>
      </c>
      <c r="H2628" s="8">
        <f>SUMIFS(inventory['# Units],inventory[Rank],"&lt;="&amp;inventory[[#This Row],['#]])</f>
        <v>66056</v>
      </c>
      <c r="I2628" s="9">
        <f>inventory[[#This Row],[c Units]]/MAX(inventory[c Units])</f>
        <v>0.80186457549345702</v>
      </c>
      <c r="J2628" s="10">
        <f>SUMIFS(inventory[Total Cost],inventory[Rank],"&lt;="&amp;inventory[[#This Row],['#]])</f>
        <v>2631211.6999999997</v>
      </c>
      <c r="K2628" s="9">
        <f>inventory[[#This Row],[c Cost]]/MAX(inventory[c Cost])</f>
        <v>0.99392064897985088</v>
      </c>
      <c r="L2628" s="11" t="str">
        <f>IF(inventory[[#This Row],[c Units %]]&lt;=$O$7,$N$7,IF(inventory[[#This Row],[c Units %]]&lt;=$O$8,$N$8,$N$9))</f>
        <v>C</v>
      </c>
    </row>
    <row r="2629" spans="2:12" x14ac:dyDescent="0.25">
      <c r="B2629" s="1">
        <v>2623</v>
      </c>
      <c r="C2629" t="s">
        <v>2623</v>
      </c>
      <c r="D2629" s="2">
        <v>1.8</v>
      </c>
      <c r="E2629" s="15">
        <v>6</v>
      </c>
      <c r="F2629" s="14">
        <f>inventory[[#This Row],[Unit Cost]]*inventory[[#This Row],['# Units]]</f>
        <v>10.8</v>
      </c>
      <c r="G2629" s="8">
        <f>_xlfn.RANK.EQ(inventory[[#This Row],[Total Cost]],inventory[Total Cost],0)</f>
        <v>3250</v>
      </c>
      <c r="H2629" s="8">
        <f>SUMIFS(inventory['# Units],inventory[Rank],"&lt;="&amp;inventory[[#This Row],['#]])</f>
        <v>66056</v>
      </c>
      <c r="I2629" s="9">
        <f>inventory[[#This Row],[c Units]]/MAX(inventory[c Units])</f>
        <v>0.80186457549345702</v>
      </c>
      <c r="J2629" s="10">
        <f>SUMIFS(inventory[Total Cost],inventory[Rank],"&lt;="&amp;inventory[[#This Row],['#]])</f>
        <v>2631211.6999999997</v>
      </c>
      <c r="K2629" s="9">
        <f>inventory[[#This Row],[c Cost]]/MAX(inventory[c Cost])</f>
        <v>0.99392064897985088</v>
      </c>
      <c r="L2629" s="11" t="str">
        <f>IF(inventory[[#This Row],[c Units %]]&lt;=$O$7,$N$7,IF(inventory[[#This Row],[c Units %]]&lt;=$O$8,$N$8,$N$9))</f>
        <v>C</v>
      </c>
    </row>
    <row r="2630" spans="2:12" x14ac:dyDescent="0.25">
      <c r="B2630" s="1">
        <v>2624</v>
      </c>
      <c r="C2630" t="s">
        <v>2624</v>
      </c>
      <c r="D2630" s="2">
        <v>1.5</v>
      </c>
      <c r="E2630" s="15">
        <v>37</v>
      </c>
      <c r="F2630" s="14">
        <f>inventory[[#This Row],[Unit Cost]]*inventory[[#This Row],['# Units]]</f>
        <v>55.5</v>
      </c>
      <c r="G2630" s="8">
        <f>_xlfn.RANK.EQ(inventory[[#This Row],[Total Cost]],inventory[Total Cost],0)</f>
        <v>1753</v>
      </c>
      <c r="H2630" s="8">
        <f>SUMIFS(inventory['# Units],inventory[Rank],"&lt;="&amp;inventory[[#This Row],['#]])</f>
        <v>66056</v>
      </c>
      <c r="I2630" s="9">
        <f>inventory[[#This Row],[c Units]]/MAX(inventory[c Units])</f>
        <v>0.80186457549345702</v>
      </c>
      <c r="J2630" s="10">
        <f>SUMIFS(inventory[Total Cost],inventory[Rank],"&lt;="&amp;inventory[[#This Row],['#]])</f>
        <v>2631211.6999999997</v>
      </c>
      <c r="K2630" s="9">
        <f>inventory[[#This Row],[c Cost]]/MAX(inventory[c Cost])</f>
        <v>0.99392064897985088</v>
      </c>
      <c r="L2630" s="11" t="str">
        <f>IF(inventory[[#This Row],[c Units %]]&lt;=$O$7,$N$7,IF(inventory[[#This Row],[c Units %]]&lt;=$O$8,$N$8,$N$9))</f>
        <v>C</v>
      </c>
    </row>
    <row r="2631" spans="2:12" x14ac:dyDescent="0.25">
      <c r="B2631" s="1">
        <v>2625</v>
      </c>
      <c r="C2631" t="s">
        <v>2625</v>
      </c>
      <c r="D2631" s="2">
        <v>1.8</v>
      </c>
      <c r="E2631" s="15">
        <v>4</v>
      </c>
      <c r="F2631" s="14">
        <f>inventory[[#This Row],[Unit Cost]]*inventory[[#This Row],['# Units]]</f>
        <v>7.2</v>
      </c>
      <c r="G2631" s="8">
        <f>_xlfn.RANK.EQ(inventory[[#This Row],[Total Cost]],inventory[Total Cost],0)</f>
        <v>3537</v>
      </c>
      <c r="H2631" s="8">
        <f>SUMIFS(inventory['# Units],inventory[Rank],"&lt;="&amp;inventory[[#This Row],['#]])</f>
        <v>66056</v>
      </c>
      <c r="I2631" s="9">
        <f>inventory[[#This Row],[c Units]]/MAX(inventory[c Units])</f>
        <v>0.80186457549345702</v>
      </c>
      <c r="J2631" s="10">
        <f>SUMIFS(inventory[Total Cost],inventory[Rank],"&lt;="&amp;inventory[[#This Row],['#]])</f>
        <v>2631211.6999999997</v>
      </c>
      <c r="K2631" s="9">
        <f>inventory[[#This Row],[c Cost]]/MAX(inventory[c Cost])</f>
        <v>0.99392064897985088</v>
      </c>
      <c r="L2631" s="11" t="str">
        <f>IF(inventory[[#This Row],[c Units %]]&lt;=$O$7,$N$7,IF(inventory[[#This Row],[c Units %]]&lt;=$O$8,$N$8,$N$9))</f>
        <v>C</v>
      </c>
    </row>
    <row r="2632" spans="2:12" x14ac:dyDescent="0.25">
      <c r="B2632" s="1">
        <v>2626</v>
      </c>
      <c r="C2632" t="s">
        <v>2626</v>
      </c>
      <c r="D2632" s="2">
        <v>1.2</v>
      </c>
      <c r="E2632" s="15">
        <v>50</v>
      </c>
      <c r="F2632" s="14">
        <f>inventory[[#This Row],[Unit Cost]]*inventory[[#This Row],['# Units]]</f>
        <v>60</v>
      </c>
      <c r="G2632" s="8">
        <f>_xlfn.RANK.EQ(inventory[[#This Row],[Total Cost]],inventory[Total Cost],0)</f>
        <v>1680</v>
      </c>
      <c r="H2632" s="8">
        <f>SUMIFS(inventory['# Units],inventory[Rank],"&lt;="&amp;inventory[[#This Row],['#]])</f>
        <v>66056</v>
      </c>
      <c r="I2632" s="9">
        <f>inventory[[#This Row],[c Units]]/MAX(inventory[c Units])</f>
        <v>0.80186457549345702</v>
      </c>
      <c r="J2632" s="10">
        <f>SUMIFS(inventory[Total Cost],inventory[Rank],"&lt;="&amp;inventory[[#This Row],['#]])</f>
        <v>2631211.6999999997</v>
      </c>
      <c r="K2632" s="9">
        <f>inventory[[#This Row],[c Cost]]/MAX(inventory[c Cost])</f>
        <v>0.99392064897985088</v>
      </c>
      <c r="L2632" s="11" t="str">
        <f>IF(inventory[[#This Row],[c Units %]]&lt;=$O$7,$N$7,IF(inventory[[#This Row],[c Units %]]&lt;=$O$8,$N$8,$N$9))</f>
        <v>C</v>
      </c>
    </row>
    <row r="2633" spans="2:12" x14ac:dyDescent="0.25">
      <c r="B2633" s="1">
        <v>2627</v>
      </c>
      <c r="C2633" t="s">
        <v>2627</v>
      </c>
      <c r="D2633" s="2">
        <v>1.8</v>
      </c>
      <c r="E2633" s="15">
        <v>3</v>
      </c>
      <c r="F2633" s="14">
        <f>inventory[[#This Row],[Unit Cost]]*inventory[[#This Row],['# Units]]</f>
        <v>5.4</v>
      </c>
      <c r="G2633" s="8">
        <f>_xlfn.RANK.EQ(inventory[[#This Row],[Total Cost]],inventory[Total Cost],0)</f>
        <v>3730</v>
      </c>
      <c r="H2633" s="8">
        <f>SUMIFS(inventory['# Units],inventory[Rank],"&lt;="&amp;inventory[[#This Row],['#]])</f>
        <v>66104</v>
      </c>
      <c r="I2633" s="9">
        <f>inventory[[#This Row],[c Units]]/MAX(inventory[c Units])</f>
        <v>0.80244725533516226</v>
      </c>
      <c r="J2633" s="10">
        <f>SUMIFS(inventory[Total Cost],inventory[Rank],"&lt;="&amp;inventory[[#This Row],['#]])</f>
        <v>2631254.6999999997</v>
      </c>
      <c r="K2633" s="9">
        <f>inventory[[#This Row],[c Cost]]/MAX(inventory[c Cost])</f>
        <v>0.9939368919100211</v>
      </c>
      <c r="L2633" s="11" t="str">
        <f>IF(inventory[[#This Row],[c Units %]]&lt;=$O$7,$N$7,IF(inventory[[#This Row],[c Units %]]&lt;=$O$8,$N$8,$N$9))</f>
        <v>C</v>
      </c>
    </row>
    <row r="2634" spans="2:12" x14ac:dyDescent="0.25">
      <c r="B2634" s="1">
        <v>2628</v>
      </c>
      <c r="C2634" t="s">
        <v>2628</v>
      </c>
      <c r="D2634" s="2">
        <v>1.8</v>
      </c>
      <c r="E2634" s="15">
        <v>83</v>
      </c>
      <c r="F2634" s="14">
        <f>inventory[[#This Row],[Unit Cost]]*inventory[[#This Row],['# Units]]</f>
        <v>149.4</v>
      </c>
      <c r="G2634" s="8">
        <f>_xlfn.RANK.EQ(inventory[[#This Row],[Total Cost]],inventory[Total Cost],0)</f>
        <v>1143</v>
      </c>
      <c r="H2634" s="8">
        <f>SUMIFS(inventory['# Units],inventory[Rank],"&lt;="&amp;inventory[[#This Row],['#]])</f>
        <v>66104</v>
      </c>
      <c r="I2634" s="9">
        <f>inventory[[#This Row],[c Units]]/MAX(inventory[c Units])</f>
        <v>0.80244725533516226</v>
      </c>
      <c r="J2634" s="10">
        <f>SUMIFS(inventory[Total Cost],inventory[Rank],"&lt;="&amp;inventory[[#This Row],['#]])</f>
        <v>2631254.6999999997</v>
      </c>
      <c r="K2634" s="9">
        <f>inventory[[#This Row],[c Cost]]/MAX(inventory[c Cost])</f>
        <v>0.9939368919100211</v>
      </c>
      <c r="L2634" s="11" t="str">
        <f>IF(inventory[[#This Row],[c Units %]]&lt;=$O$7,$N$7,IF(inventory[[#This Row],[c Units %]]&lt;=$O$8,$N$8,$N$9))</f>
        <v>C</v>
      </c>
    </row>
    <row r="2635" spans="2:12" x14ac:dyDescent="0.25">
      <c r="B2635" s="1">
        <v>2629</v>
      </c>
      <c r="C2635" t="s">
        <v>2629</v>
      </c>
      <c r="D2635" s="2">
        <v>1.7</v>
      </c>
      <c r="E2635" s="15">
        <v>84</v>
      </c>
      <c r="F2635" s="14">
        <f>inventory[[#This Row],[Unit Cost]]*inventory[[#This Row],['# Units]]</f>
        <v>142.79999999999998</v>
      </c>
      <c r="G2635" s="8">
        <f>_xlfn.RANK.EQ(inventory[[#This Row],[Total Cost]],inventory[Total Cost],0)</f>
        <v>1167</v>
      </c>
      <c r="H2635" s="8">
        <f>SUMIFS(inventory['# Units],inventory[Rank],"&lt;="&amp;inventory[[#This Row],['#]])</f>
        <v>66366</v>
      </c>
      <c r="I2635" s="9">
        <f>inventory[[#This Row],[c Units]]/MAX(inventory[c Units])</f>
        <v>0.80562771613780382</v>
      </c>
      <c r="J2635" s="10">
        <f>SUMIFS(inventory[Total Cost],inventory[Rank],"&lt;="&amp;inventory[[#This Row],['#]])</f>
        <v>2631569.6999999997</v>
      </c>
      <c r="K2635" s="9">
        <f>inventory[[#This Row],[c Cost]]/MAX(inventory[c Cost])</f>
        <v>0.99405588081708196</v>
      </c>
      <c r="L2635" s="11" t="str">
        <f>IF(inventory[[#This Row],[c Units %]]&lt;=$O$7,$N$7,IF(inventory[[#This Row],[c Units %]]&lt;=$O$8,$N$8,$N$9))</f>
        <v>C</v>
      </c>
    </row>
    <row r="2636" spans="2:12" x14ac:dyDescent="0.25">
      <c r="B2636" s="1">
        <v>2630</v>
      </c>
      <c r="C2636" t="s">
        <v>2630</v>
      </c>
      <c r="D2636" s="2">
        <v>1.7</v>
      </c>
      <c r="E2636" s="15">
        <v>21</v>
      </c>
      <c r="F2636" s="14">
        <f>inventory[[#This Row],[Unit Cost]]*inventory[[#This Row],['# Units]]</f>
        <v>35.699999999999996</v>
      </c>
      <c r="G2636" s="8">
        <f>_xlfn.RANK.EQ(inventory[[#This Row],[Total Cost]],inventory[Total Cost],0)</f>
        <v>2154</v>
      </c>
      <c r="H2636" s="8">
        <f>SUMIFS(inventory['# Units],inventory[Rank],"&lt;="&amp;inventory[[#This Row],['#]])</f>
        <v>66366</v>
      </c>
      <c r="I2636" s="9">
        <f>inventory[[#This Row],[c Units]]/MAX(inventory[c Units])</f>
        <v>0.80562771613780382</v>
      </c>
      <c r="J2636" s="10">
        <f>SUMIFS(inventory[Total Cost],inventory[Rank],"&lt;="&amp;inventory[[#This Row],['#]])</f>
        <v>2631569.6999999997</v>
      </c>
      <c r="K2636" s="9">
        <f>inventory[[#This Row],[c Cost]]/MAX(inventory[c Cost])</f>
        <v>0.99405588081708196</v>
      </c>
      <c r="L2636" s="11" t="str">
        <f>IF(inventory[[#This Row],[c Units %]]&lt;=$O$7,$N$7,IF(inventory[[#This Row],[c Units %]]&lt;=$O$8,$N$8,$N$9))</f>
        <v>C</v>
      </c>
    </row>
    <row r="2637" spans="2:12" x14ac:dyDescent="0.25">
      <c r="B2637" s="1">
        <v>2631</v>
      </c>
      <c r="C2637" t="s">
        <v>2631</v>
      </c>
      <c r="D2637" s="2">
        <v>1.2</v>
      </c>
      <c r="E2637" s="15">
        <v>8</v>
      </c>
      <c r="F2637" s="14">
        <f>inventory[[#This Row],[Unit Cost]]*inventory[[#This Row],['# Units]]</f>
        <v>9.6</v>
      </c>
      <c r="G2637" s="8">
        <f>_xlfn.RANK.EQ(inventory[[#This Row],[Total Cost]],inventory[Total Cost],0)</f>
        <v>3357</v>
      </c>
      <c r="H2637" s="8">
        <f>SUMIFS(inventory['# Units],inventory[Rank],"&lt;="&amp;inventory[[#This Row],['#]])</f>
        <v>66366</v>
      </c>
      <c r="I2637" s="9">
        <f>inventory[[#This Row],[c Units]]/MAX(inventory[c Units])</f>
        <v>0.80562771613780382</v>
      </c>
      <c r="J2637" s="10">
        <f>SUMIFS(inventory[Total Cost],inventory[Rank],"&lt;="&amp;inventory[[#This Row],['#]])</f>
        <v>2631569.6999999997</v>
      </c>
      <c r="K2637" s="9">
        <f>inventory[[#This Row],[c Cost]]/MAX(inventory[c Cost])</f>
        <v>0.99405588081708196</v>
      </c>
      <c r="L2637" s="11" t="str">
        <f>IF(inventory[[#This Row],[c Units %]]&lt;=$O$7,$N$7,IF(inventory[[#This Row],[c Units %]]&lt;=$O$8,$N$8,$N$9))</f>
        <v>C</v>
      </c>
    </row>
    <row r="2638" spans="2:12" x14ac:dyDescent="0.25">
      <c r="B2638" s="1">
        <v>2632</v>
      </c>
      <c r="C2638" t="s">
        <v>2632</v>
      </c>
      <c r="D2638" s="2">
        <v>1.8</v>
      </c>
      <c r="E2638" s="15">
        <v>8</v>
      </c>
      <c r="F2638" s="14">
        <f>inventory[[#This Row],[Unit Cost]]*inventory[[#This Row],['# Units]]</f>
        <v>14.4</v>
      </c>
      <c r="G2638" s="8">
        <f>_xlfn.RANK.EQ(inventory[[#This Row],[Total Cost]],inventory[Total Cost],0)</f>
        <v>2997</v>
      </c>
      <c r="H2638" s="8">
        <f>SUMIFS(inventory['# Units],inventory[Rank],"&lt;="&amp;inventory[[#This Row],['#]])</f>
        <v>66366</v>
      </c>
      <c r="I2638" s="9">
        <f>inventory[[#This Row],[c Units]]/MAX(inventory[c Units])</f>
        <v>0.80562771613780382</v>
      </c>
      <c r="J2638" s="10">
        <f>SUMIFS(inventory[Total Cost],inventory[Rank],"&lt;="&amp;inventory[[#This Row],['#]])</f>
        <v>2631569.6999999997</v>
      </c>
      <c r="K2638" s="9">
        <f>inventory[[#This Row],[c Cost]]/MAX(inventory[c Cost])</f>
        <v>0.99405588081708196</v>
      </c>
      <c r="L2638" s="11" t="str">
        <f>IF(inventory[[#This Row],[c Units %]]&lt;=$O$7,$N$7,IF(inventory[[#This Row],[c Units %]]&lt;=$O$8,$N$8,$N$9))</f>
        <v>C</v>
      </c>
    </row>
    <row r="2639" spans="2:12" x14ac:dyDescent="0.25">
      <c r="B2639" s="1">
        <v>2633</v>
      </c>
      <c r="C2639" t="s">
        <v>2633</v>
      </c>
      <c r="D2639" s="2">
        <v>1.8</v>
      </c>
      <c r="E2639" s="15">
        <v>37</v>
      </c>
      <c r="F2639" s="14">
        <f>inventory[[#This Row],[Unit Cost]]*inventory[[#This Row],['# Units]]</f>
        <v>66.600000000000009</v>
      </c>
      <c r="G2639" s="8">
        <f>_xlfn.RANK.EQ(inventory[[#This Row],[Total Cost]],inventory[Total Cost],0)</f>
        <v>1611</v>
      </c>
      <c r="H2639" s="8">
        <f>SUMIFS(inventory['# Units],inventory[Rank],"&lt;="&amp;inventory[[#This Row],['#]])</f>
        <v>66366</v>
      </c>
      <c r="I2639" s="9">
        <f>inventory[[#This Row],[c Units]]/MAX(inventory[c Units])</f>
        <v>0.80562771613780382</v>
      </c>
      <c r="J2639" s="10">
        <f>SUMIFS(inventory[Total Cost],inventory[Rank],"&lt;="&amp;inventory[[#This Row],['#]])</f>
        <v>2631569.6999999997</v>
      </c>
      <c r="K2639" s="9">
        <f>inventory[[#This Row],[c Cost]]/MAX(inventory[c Cost])</f>
        <v>0.99405588081708196</v>
      </c>
      <c r="L2639" s="11" t="str">
        <f>IF(inventory[[#This Row],[c Units %]]&lt;=$O$7,$N$7,IF(inventory[[#This Row],[c Units %]]&lt;=$O$8,$N$8,$N$9))</f>
        <v>C</v>
      </c>
    </row>
    <row r="2640" spans="2:12" x14ac:dyDescent="0.25">
      <c r="B2640" s="1">
        <v>2634</v>
      </c>
      <c r="C2640" t="s">
        <v>2634</v>
      </c>
      <c r="D2640" s="2">
        <v>1.5</v>
      </c>
      <c r="E2640" s="15">
        <v>21</v>
      </c>
      <c r="F2640" s="14">
        <f>inventory[[#This Row],[Unit Cost]]*inventory[[#This Row],['# Units]]</f>
        <v>31.5</v>
      </c>
      <c r="G2640" s="8">
        <f>_xlfn.RANK.EQ(inventory[[#This Row],[Total Cost]],inventory[Total Cost],0)</f>
        <v>2249</v>
      </c>
      <c r="H2640" s="8">
        <f>SUMIFS(inventory['# Units],inventory[Rank],"&lt;="&amp;inventory[[#This Row],['#]])</f>
        <v>66366</v>
      </c>
      <c r="I2640" s="9">
        <f>inventory[[#This Row],[c Units]]/MAX(inventory[c Units])</f>
        <v>0.80562771613780382</v>
      </c>
      <c r="J2640" s="10">
        <f>SUMIFS(inventory[Total Cost],inventory[Rank],"&lt;="&amp;inventory[[#This Row],['#]])</f>
        <v>2631569.6999999997</v>
      </c>
      <c r="K2640" s="9">
        <f>inventory[[#This Row],[c Cost]]/MAX(inventory[c Cost])</f>
        <v>0.99405588081708196</v>
      </c>
      <c r="L2640" s="11" t="str">
        <f>IF(inventory[[#This Row],[c Units %]]&lt;=$O$7,$N$7,IF(inventory[[#This Row],[c Units %]]&lt;=$O$8,$N$8,$N$9))</f>
        <v>C</v>
      </c>
    </row>
    <row r="2641" spans="2:12" x14ac:dyDescent="0.25">
      <c r="B2641" s="1">
        <v>2635</v>
      </c>
      <c r="C2641" t="s">
        <v>2635</v>
      </c>
      <c r="D2641" s="2">
        <v>1.7</v>
      </c>
      <c r="E2641" s="15">
        <v>4</v>
      </c>
      <c r="F2641" s="14">
        <f>inventory[[#This Row],[Unit Cost]]*inventory[[#This Row],['# Units]]</f>
        <v>6.8</v>
      </c>
      <c r="G2641" s="8">
        <f>_xlfn.RANK.EQ(inventory[[#This Row],[Total Cost]],inventory[Total Cost],0)</f>
        <v>3598</v>
      </c>
      <c r="H2641" s="8">
        <f>SUMIFS(inventory['# Units],inventory[Rank],"&lt;="&amp;inventory[[#This Row],['#]])</f>
        <v>66366</v>
      </c>
      <c r="I2641" s="9">
        <f>inventory[[#This Row],[c Units]]/MAX(inventory[c Units])</f>
        <v>0.80562771613780382</v>
      </c>
      <c r="J2641" s="10">
        <f>SUMIFS(inventory[Total Cost],inventory[Rank],"&lt;="&amp;inventory[[#This Row],['#]])</f>
        <v>2631569.6999999997</v>
      </c>
      <c r="K2641" s="9">
        <f>inventory[[#This Row],[c Cost]]/MAX(inventory[c Cost])</f>
        <v>0.99405588081708196</v>
      </c>
      <c r="L2641" s="11" t="str">
        <f>IF(inventory[[#This Row],[c Units %]]&lt;=$O$7,$N$7,IF(inventory[[#This Row],[c Units %]]&lt;=$O$8,$N$8,$N$9))</f>
        <v>C</v>
      </c>
    </row>
    <row r="2642" spans="2:12" x14ac:dyDescent="0.25">
      <c r="B2642" s="1">
        <v>2636</v>
      </c>
      <c r="C2642" t="s">
        <v>2636</v>
      </c>
      <c r="D2642" s="2">
        <v>1.8</v>
      </c>
      <c r="E2642" s="15">
        <v>20</v>
      </c>
      <c r="F2642" s="14">
        <f>inventory[[#This Row],[Unit Cost]]*inventory[[#This Row],['# Units]]</f>
        <v>36</v>
      </c>
      <c r="G2642" s="8">
        <f>_xlfn.RANK.EQ(inventory[[#This Row],[Total Cost]],inventory[Total Cost],0)</f>
        <v>2134</v>
      </c>
      <c r="H2642" s="8">
        <f>SUMIFS(inventory['# Units],inventory[Rank],"&lt;="&amp;inventory[[#This Row],['#]])</f>
        <v>66366</v>
      </c>
      <c r="I2642" s="9">
        <f>inventory[[#This Row],[c Units]]/MAX(inventory[c Units])</f>
        <v>0.80562771613780382</v>
      </c>
      <c r="J2642" s="10">
        <f>SUMIFS(inventory[Total Cost],inventory[Rank],"&lt;="&amp;inventory[[#This Row],['#]])</f>
        <v>2631569.6999999997</v>
      </c>
      <c r="K2642" s="9">
        <f>inventory[[#This Row],[c Cost]]/MAX(inventory[c Cost])</f>
        <v>0.99405588081708196</v>
      </c>
      <c r="L2642" s="11" t="str">
        <f>IF(inventory[[#This Row],[c Units %]]&lt;=$O$7,$N$7,IF(inventory[[#This Row],[c Units %]]&lt;=$O$8,$N$8,$N$9))</f>
        <v>C</v>
      </c>
    </row>
    <row r="2643" spans="2:12" x14ac:dyDescent="0.25">
      <c r="B2643" s="1">
        <v>2637</v>
      </c>
      <c r="C2643" t="s">
        <v>2637</v>
      </c>
      <c r="D2643" s="2">
        <v>1.8</v>
      </c>
      <c r="E2643" s="15">
        <v>5</v>
      </c>
      <c r="F2643" s="14">
        <f>inventory[[#This Row],[Unit Cost]]*inventory[[#This Row],['# Units]]</f>
        <v>9</v>
      </c>
      <c r="G2643" s="8">
        <f>_xlfn.RANK.EQ(inventory[[#This Row],[Total Cost]],inventory[Total Cost],0)</f>
        <v>3394</v>
      </c>
      <c r="H2643" s="8">
        <f>SUMIFS(inventory['# Units],inventory[Rank],"&lt;="&amp;inventory[[#This Row],['#]])</f>
        <v>66366</v>
      </c>
      <c r="I2643" s="9">
        <f>inventory[[#This Row],[c Units]]/MAX(inventory[c Units])</f>
        <v>0.80562771613780382</v>
      </c>
      <c r="J2643" s="10">
        <f>SUMIFS(inventory[Total Cost],inventory[Rank],"&lt;="&amp;inventory[[#This Row],['#]])</f>
        <v>2631569.6999999997</v>
      </c>
      <c r="K2643" s="9">
        <f>inventory[[#This Row],[c Cost]]/MAX(inventory[c Cost])</f>
        <v>0.99405588081708196</v>
      </c>
      <c r="L2643" s="11" t="str">
        <f>IF(inventory[[#This Row],[c Units %]]&lt;=$O$7,$N$7,IF(inventory[[#This Row],[c Units %]]&lt;=$O$8,$N$8,$N$9))</f>
        <v>C</v>
      </c>
    </row>
    <row r="2644" spans="2:12" x14ac:dyDescent="0.25">
      <c r="B2644" s="1">
        <v>2638</v>
      </c>
      <c r="C2644" t="s">
        <v>2638</v>
      </c>
      <c r="D2644" s="2">
        <v>1.7</v>
      </c>
      <c r="E2644" s="15">
        <v>7</v>
      </c>
      <c r="F2644" s="14">
        <f>inventory[[#This Row],[Unit Cost]]*inventory[[#This Row],['# Units]]</f>
        <v>11.9</v>
      </c>
      <c r="G2644" s="8">
        <f>_xlfn.RANK.EQ(inventory[[#This Row],[Total Cost]],inventory[Total Cost],0)</f>
        <v>3188</v>
      </c>
      <c r="H2644" s="8">
        <f>SUMIFS(inventory['# Units],inventory[Rank],"&lt;="&amp;inventory[[#This Row],['#]])</f>
        <v>66366</v>
      </c>
      <c r="I2644" s="9">
        <f>inventory[[#This Row],[c Units]]/MAX(inventory[c Units])</f>
        <v>0.80562771613780382</v>
      </c>
      <c r="J2644" s="10">
        <f>SUMIFS(inventory[Total Cost],inventory[Rank],"&lt;="&amp;inventory[[#This Row],['#]])</f>
        <v>2631569.6999999997</v>
      </c>
      <c r="K2644" s="9">
        <f>inventory[[#This Row],[c Cost]]/MAX(inventory[c Cost])</f>
        <v>0.99405588081708196</v>
      </c>
      <c r="L2644" s="11" t="str">
        <f>IF(inventory[[#This Row],[c Units %]]&lt;=$O$7,$N$7,IF(inventory[[#This Row],[c Units %]]&lt;=$O$8,$N$8,$N$9))</f>
        <v>C</v>
      </c>
    </row>
    <row r="2645" spans="2:12" x14ac:dyDescent="0.25">
      <c r="B2645" s="1">
        <v>2639</v>
      </c>
      <c r="C2645" t="s">
        <v>2639</v>
      </c>
      <c r="D2645" s="2">
        <v>1.7</v>
      </c>
      <c r="E2645" s="15">
        <v>6</v>
      </c>
      <c r="F2645" s="14">
        <f>inventory[[#This Row],[Unit Cost]]*inventory[[#This Row],['# Units]]</f>
        <v>10.199999999999999</v>
      </c>
      <c r="G2645" s="8">
        <f>_xlfn.RANK.EQ(inventory[[#This Row],[Total Cost]],inventory[Total Cost],0)</f>
        <v>3295</v>
      </c>
      <c r="H2645" s="8">
        <f>SUMIFS(inventory['# Units],inventory[Rank],"&lt;="&amp;inventory[[#This Row],['#]])</f>
        <v>66366</v>
      </c>
      <c r="I2645" s="9">
        <f>inventory[[#This Row],[c Units]]/MAX(inventory[c Units])</f>
        <v>0.80562771613780382</v>
      </c>
      <c r="J2645" s="10">
        <f>SUMIFS(inventory[Total Cost],inventory[Rank],"&lt;="&amp;inventory[[#This Row],['#]])</f>
        <v>2631569.6999999997</v>
      </c>
      <c r="K2645" s="9">
        <f>inventory[[#This Row],[c Cost]]/MAX(inventory[c Cost])</f>
        <v>0.99405588081708196</v>
      </c>
      <c r="L2645" s="11" t="str">
        <f>IF(inventory[[#This Row],[c Units %]]&lt;=$O$7,$N$7,IF(inventory[[#This Row],[c Units %]]&lt;=$O$8,$N$8,$N$9))</f>
        <v>C</v>
      </c>
    </row>
    <row r="2646" spans="2:12" x14ac:dyDescent="0.25">
      <c r="B2646" s="1">
        <v>2640</v>
      </c>
      <c r="C2646" t="s">
        <v>2640</v>
      </c>
      <c r="D2646" s="2">
        <v>1.6</v>
      </c>
      <c r="E2646" s="15">
        <v>6</v>
      </c>
      <c r="F2646" s="14">
        <f>inventory[[#This Row],[Unit Cost]]*inventory[[#This Row],['# Units]]</f>
        <v>9.6000000000000014</v>
      </c>
      <c r="G2646" s="8">
        <f>_xlfn.RANK.EQ(inventory[[#This Row],[Total Cost]],inventory[Total Cost],0)</f>
        <v>3343</v>
      </c>
      <c r="H2646" s="8">
        <f>SUMIFS(inventory['# Units],inventory[Rank],"&lt;="&amp;inventory[[#This Row],['#]])</f>
        <v>66366</v>
      </c>
      <c r="I2646" s="9">
        <f>inventory[[#This Row],[c Units]]/MAX(inventory[c Units])</f>
        <v>0.80562771613780382</v>
      </c>
      <c r="J2646" s="10">
        <f>SUMIFS(inventory[Total Cost],inventory[Rank],"&lt;="&amp;inventory[[#This Row],['#]])</f>
        <v>2631569.6999999997</v>
      </c>
      <c r="K2646" s="9">
        <f>inventory[[#This Row],[c Cost]]/MAX(inventory[c Cost])</f>
        <v>0.99405588081708196</v>
      </c>
      <c r="L2646" s="11" t="str">
        <f>IF(inventory[[#This Row],[c Units %]]&lt;=$O$7,$N$7,IF(inventory[[#This Row],[c Units %]]&lt;=$O$8,$N$8,$N$9))</f>
        <v>C</v>
      </c>
    </row>
    <row r="2647" spans="2:12" x14ac:dyDescent="0.25">
      <c r="B2647" s="1">
        <v>2641</v>
      </c>
      <c r="C2647" t="s">
        <v>2641</v>
      </c>
      <c r="D2647" s="2">
        <v>1.4</v>
      </c>
      <c r="E2647" s="15">
        <v>7</v>
      </c>
      <c r="F2647" s="14">
        <f>inventory[[#This Row],[Unit Cost]]*inventory[[#This Row],['# Units]]</f>
        <v>9.7999999999999989</v>
      </c>
      <c r="G2647" s="8">
        <f>_xlfn.RANK.EQ(inventory[[#This Row],[Total Cost]],inventory[Total Cost],0)</f>
        <v>3331</v>
      </c>
      <c r="H2647" s="8">
        <f>SUMIFS(inventory['# Units],inventory[Rank],"&lt;="&amp;inventory[[#This Row],['#]])</f>
        <v>66366</v>
      </c>
      <c r="I2647" s="9">
        <f>inventory[[#This Row],[c Units]]/MAX(inventory[c Units])</f>
        <v>0.80562771613780382</v>
      </c>
      <c r="J2647" s="10">
        <f>SUMIFS(inventory[Total Cost],inventory[Rank],"&lt;="&amp;inventory[[#This Row],['#]])</f>
        <v>2631569.6999999997</v>
      </c>
      <c r="K2647" s="9">
        <f>inventory[[#This Row],[c Cost]]/MAX(inventory[c Cost])</f>
        <v>0.99405588081708196</v>
      </c>
      <c r="L2647" s="11" t="str">
        <f>IF(inventory[[#This Row],[c Units %]]&lt;=$O$7,$N$7,IF(inventory[[#This Row],[c Units %]]&lt;=$O$8,$N$8,$N$9))</f>
        <v>C</v>
      </c>
    </row>
    <row r="2648" spans="2:12" x14ac:dyDescent="0.25">
      <c r="B2648" s="1">
        <v>2642</v>
      </c>
      <c r="C2648" t="s">
        <v>2642</v>
      </c>
      <c r="D2648" s="2">
        <v>1.8</v>
      </c>
      <c r="E2648" s="15">
        <v>8</v>
      </c>
      <c r="F2648" s="14">
        <f>inventory[[#This Row],[Unit Cost]]*inventory[[#This Row],['# Units]]</f>
        <v>14.4</v>
      </c>
      <c r="G2648" s="8">
        <f>_xlfn.RANK.EQ(inventory[[#This Row],[Total Cost]],inventory[Total Cost],0)</f>
        <v>2997</v>
      </c>
      <c r="H2648" s="8">
        <f>SUMIFS(inventory['# Units],inventory[Rank],"&lt;="&amp;inventory[[#This Row],['#]])</f>
        <v>66366</v>
      </c>
      <c r="I2648" s="9">
        <f>inventory[[#This Row],[c Units]]/MAX(inventory[c Units])</f>
        <v>0.80562771613780382</v>
      </c>
      <c r="J2648" s="10">
        <f>SUMIFS(inventory[Total Cost],inventory[Rank],"&lt;="&amp;inventory[[#This Row],['#]])</f>
        <v>2631569.6999999997</v>
      </c>
      <c r="K2648" s="9">
        <f>inventory[[#This Row],[c Cost]]/MAX(inventory[c Cost])</f>
        <v>0.99405588081708196</v>
      </c>
      <c r="L2648" s="11" t="str">
        <f>IF(inventory[[#This Row],[c Units %]]&lt;=$O$7,$N$7,IF(inventory[[#This Row],[c Units %]]&lt;=$O$8,$N$8,$N$9))</f>
        <v>C</v>
      </c>
    </row>
    <row r="2649" spans="2:12" x14ac:dyDescent="0.25">
      <c r="B2649" s="1">
        <v>2643</v>
      </c>
      <c r="C2649" t="s">
        <v>2643</v>
      </c>
      <c r="D2649" s="2">
        <v>1.7</v>
      </c>
      <c r="E2649" s="15">
        <v>32</v>
      </c>
      <c r="F2649" s="14">
        <f>inventory[[#This Row],[Unit Cost]]*inventory[[#This Row],['# Units]]</f>
        <v>54.4</v>
      </c>
      <c r="G2649" s="8">
        <f>_xlfn.RANK.EQ(inventory[[#This Row],[Total Cost]],inventory[Total Cost],0)</f>
        <v>1778</v>
      </c>
      <c r="H2649" s="8">
        <f>SUMIFS(inventory['# Units],inventory[Rank],"&lt;="&amp;inventory[[#This Row],['#]])</f>
        <v>66366</v>
      </c>
      <c r="I2649" s="9">
        <f>inventory[[#This Row],[c Units]]/MAX(inventory[c Units])</f>
        <v>0.80562771613780382</v>
      </c>
      <c r="J2649" s="10">
        <f>SUMIFS(inventory[Total Cost],inventory[Rank],"&lt;="&amp;inventory[[#This Row],['#]])</f>
        <v>2631569.6999999997</v>
      </c>
      <c r="K2649" s="9">
        <f>inventory[[#This Row],[c Cost]]/MAX(inventory[c Cost])</f>
        <v>0.99405588081708196</v>
      </c>
      <c r="L2649" s="11" t="str">
        <f>IF(inventory[[#This Row],[c Units %]]&lt;=$O$7,$N$7,IF(inventory[[#This Row],[c Units %]]&lt;=$O$8,$N$8,$N$9))</f>
        <v>C</v>
      </c>
    </row>
    <row r="2650" spans="2:12" x14ac:dyDescent="0.25">
      <c r="B2650" s="1">
        <v>2644</v>
      </c>
      <c r="C2650" t="s">
        <v>2644</v>
      </c>
      <c r="D2650" s="2">
        <v>1.8</v>
      </c>
      <c r="E2650" s="15">
        <v>28</v>
      </c>
      <c r="F2650" s="14">
        <f>inventory[[#This Row],[Unit Cost]]*inventory[[#This Row],['# Units]]</f>
        <v>50.4</v>
      </c>
      <c r="G2650" s="8">
        <f>_xlfn.RANK.EQ(inventory[[#This Row],[Total Cost]],inventory[Total Cost],0)</f>
        <v>1842</v>
      </c>
      <c r="H2650" s="8">
        <f>SUMIFS(inventory['# Units],inventory[Rank],"&lt;="&amp;inventory[[#This Row],['#]])</f>
        <v>66442</v>
      </c>
      <c r="I2650" s="9">
        <f>inventory[[#This Row],[c Units]]/MAX(inventory[c Units])</f>
        <v>0.80655029255383714</v>
      </c>
      <c r="J2650" s="10">
        <f>SUMIFS(inventory[Total Cost],inventory[Rank],"&lt;="&amp;inventory[[#This Row],['#]])</f>
        <v>2631653.2999999993</v>
      </c>
      <c r="K2650" s="9">
        <f>inventory[[#This Row],[c Cost]]/MAX(inventory[c Cost])</f>
        <v>0.99408746009527316</v>
      </c>
      <c r="L2650" s="11" t="str">
        <f>IF(inventory[[#This Row],[c Units %]]&lt;=$O$7,$N$7,IF(inventory[[#This Row],[c Units %]]&lt;=$O$8,$N$8,$N$9))</f>
        <v>C</v>
      </c>
    </row>
    <row r="2651" spans="2:12" x14ac:dyDescent="0.25">
      <c r="B2651" s="1">
        <v>2645</v>
      </c>
      <c r="C2651" t="s">
        <v>2645</v>
      </c>
      <c r="D2651" s="2">
        <v>1.9</v>
      </c>
      <c r="E2651" s="15">
        <v>8</v>
      </c>
      <c r="F2651" s="14">
        <f>inventory[[#This Row],[Unit Cost]]*inventory[[#This Row],['# Units]]</f>
        <v>15.2</v>
      </c>
      <c r="G2651" s="8">
        <f>_xlfn.RANK.EQ(inventory[[#This Row],[Total Cost]],inventory[Total Cost],0)</f>
        <v>2968</v>
      </c>
      <c r="H2651" s="8">
        <f>SUMIFS(inventory['# Units],inventory[Rank],"&lt;="&amp;inventory[[#This Row],['#]])</f>
        <v>66442</v>
      </c>
      <c r="I2651" s="9">
        <f>inventory[[#This Row],[c Units]]/MAX(inventory[c Units])</f>
        <v>0.80655029255383714</v>
      </c>
      <c r="J2651" s="10">
        <f>SUMIFS(inventory[Total Cost],inventory[Rank],"&lt;="&amp;inventory[[#This Row],['#]])</f>
        <v>2631653.2999999993</v>
      </c>
      <c r="K2651" s="9">
        <f>inventory[[#This Row],[c Cost]]/MAX(inventory[c Cost])</f>
        <v>0.99408746009527316</v>
      </c>
      <c r="L2651" s="11" t="str">
        <f>IF(inventory[[#This Row],[c Units %]]&lt;=$O$7,$N$7,IF(inventory[[#This Row],[c Units %]]&lt;=$O$8,$N$8,$N$9))</f>
        <v>C</v>
      </c>
    </row>
    <row r="2652" spans="2:12" x14ac:dyDescent="0.25">
      <c r="B2652" s="1">
        <v>2646</v>
      </c>
      <c r="C2652" t="s">
        <v>2646</v>
      </c>
      <c r="D2652" s="2">
        <v>1.9</v>
      </c>
      <c r="E2652" s="15">
        <v>16</v>
      </c>
      <c r="F2652" s="14">
        <f>inventory[[#This Row],[Unit Cost]]*inventory[[#This Row],['# Units]]</f>
        <v>30.4</v>
      </c>
      <c r="G2652" s="8">
        <f>_xlfn.RANK.EQ(inventory[[#This Row],[Total Cost]],inventory[Total Cost],0)</f>
        <v>2285</v>
      </c>
      <c r="H2652" s="8">
        <f>SUMIFS(inventory['# Units],inventory[Rank],"&lt;="&amp;inventory[[#This Row],['#]])</f>
        <v>66442</v>
      </c>
      <c r="I2652" s="9">
        <f>inventory[[#This Row],[c Units]]/MAX(inventory[c Units])</f>
        <v>0.80655029255383714</v>
      </c>
      <c r="J2652" s="10">
        <f>SUMIFS(inventory[Total Cost],inventory[Rank],"&lt;="&amp;inventory[[#This Row],['#]])</f>
        <v>2631653.2999999993</v>
      </c>
      <c r="K2652" s="9">
        <f>inventory[[#This Row],[c Cost]]/MAX(inventory[c Cost])</f>
        <v>0.99408746009527316</v>
      </c>
      <c r="L2652" s="11" t="str">
        <f>IF(inventory[[#This Row],[c Units %]]&lt;=$O$7,$N$7,IF(inventory[[#This Row],[c Units %]]&lt;=$O$8,$N$8,$N$9))</f>
        <v>C</v>
      </c>
    </row>
    <row r="2653" spans="2:12" x14ac:dyDescent="0.25">
      <c r="B2653" s="1">
        <v>2647</v>
      </c>
      <c r="C2653" t="s">
        <v>2647</v>
      </c>
      <c r="D2653" s="2">
        <v>1.8</v>
      </c>
      <c r="E2653" s="15">
        <v>10</v>
      </c>
      <c r="F2653" s="14">
        <f>inventory[[#This Row],[Unit Cost]]*inventory[[#This Row],['# Units]]</f>
        <v>18</v>
      </c>
      <c r="G2653" s="8">
        <f>_xlfn.RANK.EQ(inventory[[#This Row],[Total Cost]],inventory[Total Cost],0)</f>
        <v>2803</v>
      </c>
      <c r="H2653" s="8">
        <f>SUMIFS(inventory['# Units],inventory[Rank],"&lt;="&amp;inventory[[#This Row],['#]])</f>
        <v>66442</v>
      </c>
      <c r="I2653" s="9">
        <f>inventory[[#This Row],[c Units]]/MAX(inventory[c Units])</f>
        <v>0.80655029255383714</v>
      </c>
      <c r="J2653" s="10">
        <f>SUMIFS(inventory[Total Cost],inventory[Rank],"&lt;="&amp;inventory[[#This Row],['#]])</f>
        <v>2631653.2999999993</v>
      </c>
      <c r="K2653" s="9">
        <f>inventory[[#This Row],[c Cost]]/MAX(inventory[c Cost])</f>
        <v>0.99408746009527316</v>
      </c>
      <c r="L2653" s="11" t="str">
        <f>IF(inventory[[#This Row],[c Units %]]&lt;=$O$7,$N$7,IF(inventory[[#This Row],[c Units %]]&lt;=$O$8,$N$8,$N$9))</f>
        <v>C</v>
      </c>
    </row>
    <row r="2654" spans="2:12" x14ac:dyDescent="0.25">
      <c r="B2654" s="1">
        <v>2648</v>
      </c>
      <c r="C2654" t="s">
        <v>2648</v>
      </c>
      <c r="D2654" s="2">
        <v>1.7</v>
      </c>
      <c r="E2654" s="15">
        <v>10</v>
      </c>
      <c r="F2654" s="14">
        <f>inventory[[#This Row],[Unit Cost]]*inventory[[#This Row],['# Units]]</f>
        <v>17</v>
      </c>
      <c r="G2654" s="8">
        <f>_xlfn.RANK.EQ(inventory[[#This Row],[Total Cost]],inventory[Total Cost],0)</f>
        <v>2841</v>
      </c>
      <c r="H2654" s="8">
        <f>SUMIFS(inventory['# Units],inventory[Rank],"&lt;="&amp;inventory[[#This Row],['#]])</f>
        <v>66486</v>
      </c>
      <c r="I2654" s="9">
        <f>inventory[[#This Row],[c Units]]/MAX(inventory[c Units])</f>
        <v>0.80708441574206702</v>
      </c>
      <c r="J2654" s="10">
        <f>SUMIFS(inventory[Total Cost],inventory[Rank],"&lt;="&amp;inventory[[#This Row],['#]])</f>
        <v>2631736.899999999</v>
      </c>
      <c r="K2654" s="9">
        <f>inventory[[#This Row],[c Cost]]/MAX(inventory[c Cost])</f>
        <v>0.99411903937346446</v>
      </c>
      <c r="L2654" s="11" t="str">
        <f>IF(inventory[[#This Row],[c Units %]]&lt;=$O$7,$N$7,IF(inventory[[#This Row],[c Units %]]&lt;=$O$8,$N$8,$N$9))</f>
        <v>C</v>
      </c>
    </row>
    <row r="2655" spans="2:12" x14ac:dyDescent="0.25">
      <c r="B2655" s="1">
        <v>2649</v>
      </c>
      <c r="C2655" t="s">
        <v>2649</v>
      </c>
      <c r="D2655" s="2">
        <v>1.9</v>
      </c>
      <c r="E2655" s="15">
        <v>7</v>
      </c>
      <c r="F2655" s="14">
        <f>inventory[[#This Row],[Unit Cost]]*inventory[[#This Row],['# Units]]</f>
        <v>13.299999999999999</v>
      </c>
      <c r="G2655" s="8">
        <f>_xlfn.RANK.EQ(inventory[[#This Row],[Total Cost]],inventory[Total Cost],0)</f>
        <v>3065</v>
      </c>
      <c r="H2655" s="8">
        <f>SUMIFS(inventory['# Units],inventory[Rank],"&lt;="&amp;inventory[[#This Row],['#]])</f>
        <v>66486</v>
      </c>
      <c r="I2655" s="9">
        <f>inventory[[#This Row],[c Units]]/MAX(inventory[c Units])</f>
        <v>0.80708441574206702</v>
      </c>
      <c r="J2655" s="10">
        <f>SUMIFS(inventory[Total Cost],inventory[Rank],"&lt;="&amp;inventory[[#This Row],['#]])</f>
        <v>2631736.899999999</v>
      </c>
      <c r="K2655" s="9">
        <f>inventory[[#This Row],[c Cost]]/MAX(inventory[c Cost])</f>
        <v>0.99411903937346446</v>
      </c>
      <c r="L2655" s="11" t="str">
        <f>IF(inventory[[#This Row],[c Units %]]&lt;=$O$7,$N$7,IF(inventory[[#This Row],[c Units %]]&lt;=$O$8,$N$8,$N$9))</f>
        <v>C</v>
      </c>
    </row>
    <row r="2656" spans="2:12" x14ac:dyDescent="0.25">
      <c r="B2656" s="1">
        <v>2650</v>
      </c>
      <c r="C2656" t="s">
        <v>2650</v>
      </c>
      <c r="D2656" s="2">
        <v>1.8</v>
      </c>
      <c r="E2656" s="15">
        <v>3</v>
      </c>
      <c r="F2656" s="14">
        <f>inventory[[#This Row],[Unit Cost]]*inventory[[#This Row],['# Units]]</f>
        <v>5.4</v>
      </c>
      <c r="G2656" s="8">
        <f>_xlfn.RANK.EQ(inventory[[#This Row],[Total Cost]],inventory[Total Cost],0)</f>
        <v>3730</v>
      </c>
      <c r="H2656" s="8">
        <f>SUMIFS(inventory['# Units],inventory[Rank],"&lt;="&amp;inventory[[#This Row],['#]])</f>
        <v>66486</v>
      </c>
      <c r="I2656" s="9">
        <f>inventory[[#This Row],[c Units]]/MAX(inventory[c Units])</f>
        <v>0.80708441574206702</v>
      </c>
      <c r="J2656" s="10">
        <f>SUMIFS(inventory[Total Cost],inventory[Rank],"&lt;="&amp;inventory[[#This Row],['#]])</f>
        <v>2631736.899999999</v>
      </c>
      <c r="K2656" s="9">
        <f>inventory[[#This Row],[c Cost]]/MAX(inventory[c Cost])</f>
        <v>0.99411903937346446</v>
      </c>
      <c r="L2656" s="11" t="str">
        <f>IF(inventory[[#This Row],[c Units %]]&lt;=$O$7,$N$7,IF(inventory[[#This Row],[c Units %]]&lt;=$O$8,$N$8,$N$9))</f>
        <v>C</v>
      </c>
    </row>
    <row r="2657" spans="2:12" x14ac:dyDescent="0.25">
      <c r="B2657" s="1">
        <v>2651</v>
      </c>
      <c r="C2657" t="s">
        <v>2651</v>
      </c>
      <c r="D2657" s="2">
        <v>1.6</v>
      </c>
      <c r="E2657" s="15">
        <v>15</v>
      </c>
      <c r="F2657" s="14">
        <f>inventory[[#This Row],[Unit Cost]]*inventory[[#This Row],['# Units]]</f>
        <v>24</v>
      </c>
      <c r="G2657" s="8">
        <f>_xlfn.RANK.EQ(inventory[[#This Row],[Total Cost]],inventory[Total Cost],0)</f>
        <v>2494</v>
      </c>
      <c r="H2657" s="8">
        <f>SUMIFS(inventory['# Units],inventory[Rank],"&lt;="&amp;inventory[[#This Row],['#]])</f>
        <v>66486</v>
      </c>
      <c r="I2657" s="9">
        <f>inventory[[#This Row],[c Units]]/MAX(inventory[c Units])</f>
        <v>0.80708441574206702</v>
      </c>
      <c r="J2657" s="10">
        <f>SUMIFS(inventory[Total Cost],inventory[Rank],"&lt;="&amp;inventory[[#This Row],['#]])</f>
        <v>2631736.899999999</v>
      </c>
      <c r="K2657" s="9">
        <f>inventory[[#This Row],[c Cost]]/MAX(inventory[c Cost])</f>
        <v>0.99411903937346446</v>
      </c>
      <c r="L2657" s="11" t="str">
        <f>IF(inventory[[#This Row],[c Units %]]&lt;=$O$7,$N$7,IF(inventory[[#This Row],[c Units %]]&lt;=$O$8,$N$8,$N$9))</f>
        <v>C</v>
      </c>
    </row>
    <row r="2658" spans="2:12" x14ac:dyDescent="0.25">
      <c r="B2658" s="1">
        <v>2652</v>
      </c>
      <c r="C2658" t="s">
        <v>2652</v>
      </c>
      <c r="D2658" s="2">
        <v>1.3</v>
      </c>
      <c r="E2658" s="15">
        <v>3</v>
      </c>
      <c r="F2658" s="14">
        <f>inventory[[#This Row],[Unit Cost]]*inventory[[#This Row],['# Units]]</f>
        <v>3.9000000000000004</v>
      </c>
      <c r="G2658" s="8">
        <f>_xlfn.RANK.EQ(inventory[[#This Row],[Total Cost]],inventory[Total Cost],0)</f>
        <v>3941</v>
      </c>
      <c r="H2658" s="8">
        <f>SUMIFS(inventory['# Units],inventory[Rank],"&lt;="&amp;inventory[[#This Row],['#]])</f>
        <v>66605</v>
      </c>
      <c r="I2658" s="9">
        <f>inventory[[#This Row],[c Units]]/MAX(inventory[c Units])</f>
        <v>0.80852897618296149</v>
      </c>
      <c r="J2658" s="10">
        <f>SUMIFS(inventory[Total Cost],inventory[Rank],"&lt;="&amp;inventory[[#This Row],['#]])</f>
        <v>2631924.0999999973</v>
      </c>
      <c r="K2658" s="9">
        <f>inventory[[#This Row],[c Cost]]/MAX(inventory[c Cost])</f>
        <v>0.99418975278108856</v>
      </c>
      <c r="L2658" s="11" t="str">
        <f>IF(inventory[[#This Row],[c Units %]]&lt;=$O$7,$N$7,IF(inventory[[#This Row],[c Units %]]&lt;=$O$8,$N$8,$N$9))</f>
        <v>C</v>
      </c>
    </row>
    <row r="2659" spans="2:12" x14ac:dyDescent="0.25">
      <c r="B2659" s="1">
        <v>2653</v>
      </c>
      <c r="C2659" t="s">
        <v>2653</v>
      </c>
      <c r="D2659" s="2">
        <v>1</v>
      </c>
      <c r="E2659" s="15">
        <v>14</v>
      </c>
      <c r="F2659" s="14">
        <f>inventory[[#This Row],[Unit Cost]]*inventory[[#This Row],['# Units]]</f>
        <v>14</v>
      </c>
      <c r="G2659" s="8">
        <f>_xlfn.RANK.EQ(inventory[[#This Row],[Total Cost]],inventory[Total Cost],0)</f>
        <v>3027</v>
      </c>
      <c r="H2659" s="8">
        <f>SUMIFS(inventory['# Units],inventory[Rank],"&lt;="&amp;inventory[[#This Row],['#]])</f>
        <v>66605</v>
      </c>
      <c r="I2659" s="9">
        <f>inventory[[#This Row],[c Units]]/MAX(inventory[c Units])</f>
        <v>0.80852897618296149</v>
      </c>
      <c r="J2659" s="10">
        <f>SUMIFS(inventory[Total Cost],inventory[Rank],"&lt;="&amp;inventory[[#This Row],['#]])</f>
        <v>2631924.0999999973</v>
      </c>
      <c r="K2659" s="9">
        <f>inventory[[#This Row],[c Cost]]/MAX(inventory[c Cost])</f>
        <v>0.99418975278108856</v>
      </c>
      <c r="L2659" s="11" t="str">
        <f>IF(inventory[[#This Row],[c Units %]]&lt;=$O$7,$N$7,IF(inventory[[#This Row],[c Units %]]&lt;=$O$8,$N$8,$N$9))</f>
        <v>C</v>
      </c>
    </row>
    <row r="2660" spans="2:12" x14ac:dyDescent="0.25">
      <c r="B2660" s="1">
        <v>2654</v>
      </c>
      <c r="C2660" t="s">
        <v>2654</v>
      </c>
      <c r="D2660" s="2">
        <v>1.6</v>
      </c>
      <c r="E2660" s="15">
        <v>23</v>
      </c>
      <c r="F2660" s="14">
        <f>inventory[[#This Row],[Unit Cost]]*inventory[[#This Row],['# Units]]</f>
        <v>36.800000000000004</v>
      </c>
      <c r="G2660" s="8">
        <f>_xlfn.RANK.EQ(inventory[[#This Row],[Total Cost]],inventory[Total Cost],0)</f>
        <v>2117</v>
      </c>
      <c r="H2660" s="8">
        <f>SUMIFS(inventory['# Units],inventory[Rank],"&lt;="&amp;inventory[[#This Row],['#]])</f>
        <v>66605</v>
      </c>
      <c r="I2660" s="9">
        <f>inventory[[#This Row],[c Units]]/MAX(inventory[c Units])</f>
        <v>0.80852897618296149</v>
      </c>
      <c r="J2660" s="10">
        <f>SUMIFS(inventory[Total Cost],inventory[Rank],"&lt;="&amp;inventory[[#This Row],['#]])</f>
        <v>2631924.0999999973</v>
      </c>
      <c r="K2660" s="9">
        <f>inventory[[#This Row],[c Cost]]/MAX(inventory[c Cost])</f>
        <v>0.99418975278108856</v>
      </c>
      <c r="L2660" s="11" t="str">
        <f>IF(inventory[[#This Row],[c Units %]]&lt;=$O$7,$N$7,IF(inventory[[#This Row],[c Units %]]&lt;=$O$8,$N$8,$N$9))</f>
        <v>C</v>
      </c>
    </row>
    <row r="2661" spans="2:12" x14ac:dyDescent="0.25">
      <c r="B2661" s="1">
        <v>2655</v>
      </c>
      <c r="C2661" t="s">
        <v>2655</v>
      </c>
      <c r="D2661" s="2">
        <v>1.4</v>
      </c>
      <c r="E2661" s="15">
        <v>16</v>
      </c>
      <c r="F2661" s="14">
        <f>inventory[[#This Row],[Unit Cost]]*inventory[[#This Row],['# Units]]</f>
        <v>22.4</v>
      </c>
      <c r="G2661" s="8">
        <f>_xlfn.RANK.EQ(inventory[[#This Row],[Total Cost]],inventory[Total Cost],0)</f>
        <v>2574</v>
      </c>
      <c r="H2661" s="8">
        <f>SUMIFS(inventory['# Units],inventory[Rank],"&lt;="&amp;inventory[[#This Row],['#]])</f>
        <v>66605</v>
      </c>
      <c r="I2661" s="9">
        <f>inventory[[#This Row],[c Units]]/MAX(inventory[c Units])</f>
        <v>0.80852897618296149</v>
      </c>
      <c r="J2661" s="10">
        <f>SUMIFS(inventory[Total Cost],inventory[Rank],"&lt;="&amp;inventory[[#This Row],['#]])</f>
        <v>2631924.0999999973</v>
      </c>
      <c r="K2661" s="9">
        <f>inventory[[#This Row],[c Cost]]/MAX(inventory[c Cost])</f>
        <v>0.99418975278108856</v>
      </c>
      <c r="L2661" s="11" t="str">
        <f>IF(inventory[[#This Row],[c Units %]]&lt;=$O$7,$N$7,IF(inventory[[#This Row],[c Units %]]&lt;=$O$8,$N$8,$N$9))</f>
        <v>C</v>
      </c>
    </row>
    <row r="2662" spans="2:12" x14ac:dyDescent="0.25">
      <c r="B2662" s="1">
        <v>2656</v>
      </c>
      <c r="C2662" t="s">
        <v>2656</v>
      </c>
      <c r="D2662" s="2">
        <v>1.8</v>
      </c>
      <c r="E2662" s="15">
        <v>1</v>
      </c>
      <c r="F2662" s="14">
        <f>inventory[[#This Row],[Unit Cost]]*inventory[[#This Row],['# Units]]</f>
        <v>1.8</v>
      </c>
      <c r="G2662" s="8">
        <f>_xlfn.RANK.EQ(inventory[[#This Row],[Total Cost]],inventory[Total Cost],0)</f>
        <v>4333</v>
      </c>
      <c r="H2662" s="8">
        <f>SUMIFS(inventory['# Units],inventory[Rank],"&lt;="&amp;inventory[[#This Row],['#]])</f>
        <v>66605</v>
      </c>
      <c r="I2662" s="9">
        <f>inventory[[#This Row],[c Units]]/MAX(inventory[c Units])</f>
        <v>0.80852897618296149</v>
      </c>
      <c r="J2662" s="10">
        <f>SUMIFS(inventory[Total Cost],inventory[Rank],"&lt;="&amp;inventory[[#This Row],['#]])</f>
        <v>2631924.0999999973</v>
      </c>
      <c r="K2662" s="9">
        <f>inventory[[#This Row],[c Cost]]/MAX(inventory[c Cost])</f>
        <v>0.99418975278108856</v>
      </c>
      <c r="L2662" s="11" t="str">
        <f>IF(inventory[[#This Row],[c Units %]]&lt;=$O$7,$N$7,IF(inventory[[#This Row],[c Units %]]&lt;=$O$8,$N$8,$N$9))</f>
        <v>C</v>
      </c>
    </row>
    <row r="2663" spans="2:12" x14ac:dyDescent="0.25">
      <c r="B2663" s="1">
        <v>2657</v>
      </c>
      <c r="C2663" t="s">
        <v>2657</v>
      </c>
      <c r="D2663" s="2">
        <v>1.8</v>
      </c>
      <c r="E2663" s="15">
        <v>5</v>
      </c>
      <c r="F2663" s="14">
        <f>inventory[[#This Row],[Unit Cost]]*inventory[[#This Row],['# Units]]</f>
        <v>9</v>
      </c>
      <c r="G2663" s="8">
        <f>_xlfn.RANK.EQ(inventory[[#This Row],[Total Cost]],inventory[Total Cost],0)</f>
        <v>3394</v>
      </c>
      <c r="H2663" s="8">
        <f>SUMIFS(inventory['# Units],inventory[Rank],"&lt;="&amp;inventory[[#This Row],['#]])</f>
        <v>66605</v>
      </c>
      <c r="I2663" s="9">
        <f>inventory[[#This Row],[c Units]]/MAX(inventory[c Units])</f>
        <v>0.80852897618296149</v>
      </c>
      <c r="J2663" s="10">
        <f>SUMIFS(inventory[Total Cost],inventory[Rank],"&lt;="&amp;inventory[[#This Row],['#]])</f>
        <v>2631924.0999999973</v>
      </c>
      <c r="K2663" s="9">
        <f>inventory[[#This Row],[c Cost]]/MAX(inventory[c Cost])</f>
        <v>0.99418975278108856</v>
      </c>
      <c r="L2663" s="11" t="str">
        <f>IF(inventory[[#This Row],[c Units %]]&lt;=$O$7,$N$7,IF(inventory[[#This Row],[c Units %]]&lt;=$O$8,$N$8,$N$9))</f>
        <v>C</v>
      </c>
    </row>
    <row r="2664" spans="2:12" x14ac:dyDescent="0.25">
      <c r="B2664" s="1">
        <v>2658</v>
      </c>
      <c r="C2664" t="s">
        <v>2658</v>
      </c>
      <c r="D2664" s="2">
        <v>1.7</v>
      </c>
      <c r="E2664" s="15">
        <v>4</v>
      </c>
      <c r="F2664" s="14">
        <f>inventory[[#This Row],[Unit Cost]]*inventory[[#This Row],['# Units]]</f>
        <v>6.8</v>
      </c>
      <c r="G2664" s="8">
        <f>_xlfn.RANK.EQ(inventory[[#This Row],[Total Cost]],inventory[Total Cost],0)</f>
        <v>3598</v>
      </c>
      <c r="H2664" s="8">
        <f>SUMIFS(inventory['# Units],inventory[Rank],"&lt;="&amp;inventory[[#This Row],['#]])</f>
        <v>66605</v>
      </c>
      <c r="I2664" s="9">
        <f>inventory[[#This Row],[c Units]]/MAX(inventory[c Units])</f>
        <v>0.80852897618296149</v>
      </c>
      <c r="J2664" s="10">
        <f>SUMIFS(inventory[Total Cost],inventory[Rank],"&lt;="&amp;inventory[[#This Row],['#]])</f>
        <v>2631924.0999999973</v>
      </c>
      <c r="K2664" s="9">
        <f>inventory[[#This Row],[c Cost]]/MAX(inventory[c Cost])</f>
        <v>0.99418975278108856</v>
      </c>
      <c r="L2664" s="11" t="str">
        <f>IF(inventory[[#This Row],[c Units %]]&lt;=$O$7,$N$7,IF(inventory[[#This Row],[c Units %]]&lt;=$O$8,$N$8,$N$9))</f>
        <v>C</v>
      </c>
    </row>
    <row r="2665" spans="2:12" x14ac:dyDescent="0.25">
      <c r="B2665" s="1">
        <v>2659</v>
      </c>
      <c r="C2665" t="s">
        <v>2659</v>
      </c>
      <c r="D2665" s="2">
        <v>0.6</v>
      </c>
      <c r="E2665" s="15">
        <v>29</v>
      </c>
      <c r="F2665" s="14">
        <f>inventory[[#This Row],[Unit Cost]]*inventory[[#This Row],['# Units]]</f>
        <v>17.399999999999999</v>
      </c>
      <c r="G2665" s="8">
        <f>_xlfn.RANK.EQ(inventory[[#This Row],[Total Cost]],inventory[Total Cost],0)</f>
        <v>2832</v>
      </c>
      <c r="H2665" s="8">
        <f>SUMIFS(inventory['# Units],inventory[Rank],"&lt;="&amp;inventory[[#This Row],['#]])</f>
        <v>66605</v>
      </c>
      <c r="I2665" s="9">
        <f>inventory[[#This Row],[c Units]]/MAX(inventory[c Units])</f>
        <v>0.80852897618296149</v>
      </c>
      <c r="J2665" s="10">
        <f>SUMIFS(inventory[Total Cost],inventory[Rank],"&lt;="&amp;inventory[[#This Row],['#]])</f>
        <v>2631924.0999999973</v>
      </c>
      <c r="K2665" s="9">
        <f>inventory[[#This Row],[c Cost]]/MAX(inventory[c Cost])</f>
        <v>0.99418975278108856</v>
      </c>
      <c r="L2665" s="11" t="str">
        <f>IF(inventory[[#This Row],[c Units %]]&lt;=$O$7,$N$7,IF(inventory[[#This Row],[c Units %]]&lt;=$O$8,$N$8,$N$9))</f>
        <v>C</v>
      </c>
    </row>
    <row r="2666" spans="2:12" x14ac:dyDescent="0.25">
      <c r="B2666" s="1">
        <v>2660</v>
      </c>
      <c r="C2666" t="s">
        <v>2660</v>
      </c>
      <c r="D2666" s="2">
        <v>1.7</v>
      </c>
      <c r="E2666" s="15">
        <v>10</v>
      </c>
      <c r="F2666" s="14">
        <f>inventory[[#This Row],[Unit Cost]]*inventory[[#This Row],['# Units]]</f>
        <v>17</v>
      </c>
      <c r="G2666" s="8">
        <f>_xlfn.RANK.EQ(inventory[[#This Row],[Total Cost]],inventory[Total Cost],0)</f>
        <v>2841</v>
      </c>
      <c r="H2666" s="8">
        <f>SUMIFS(inventory['# Units],inventory[Rank],"&lt;="&amp;inventory[[#This Row],['#]])</f>
        <v>66605</v>
      </c>
      <c r="I2666" s="9">
        <f>inventory[[#This Row],[c Units]]/MAX(inventory[c Units])</f>
        <v>0.80852897618296149</v>
      </c>
      <c r="J2666" s="10">
        <f>SUMIFS(inventory[Total Cost],inventory[Rank],"&lt;="&amp;inventory[[#This Row],['#]])</f>
        <v>2631924.0999999973</v>
      </c>
      <c r="K2666" s="9">
        <f>inventory[[#This Row],[c Cost]]/MAX(inventory[c Cost])</f>
        <v>0.99418975278108856</v>
      </c>
      <c r="L2666" s="11" t="str">
        <f>IF(inventory[[#This Row],[c Units %]]&lt;=$O$7,$N$7,IF(inventory[[#This Row],[c Units %]]&lt;=$O$8,$N$8,$N$9))</f>
        <v>C</v>
      </c>
    </row>
    <row r="2667" spans="2:12" x14ac:dyDescent="0.25">
      <c r="B2667" s="1">
        <v>2661</v>
      </c>
      <c r="C2667" t="s">
        <v>2661</v>
      </c>
      <c r="D2667" s="2">
        <v>1</v>
      </c>
      <c r="E2667" s="15">
        <v>24</v>
      </c>
      <c r="F2667" s="14">
        <f>inventory[[#This Row],[Unit Cost]]*inventory[[#This Row],['# Units]]</f>
        <v>24</v>
      </c>
      <c r="G2667" s="8">
        <f>_xlfn.RANK.EQ(inventory[[#This Row],[Total Cost]],inventory[Total Cost],0)</f>
        <v>2494</v>
      </c>
      <c r="H2667" s="8">
        <f>SUMIFS(inventory['# Units],inventory[Rank],"&lt;="&amp;inventory[[#This Row],['#]])</f>
        <v>66756</v>
      </c>
      <c r="I2667" s="9">
        <f>inventory[[#This Row],[c Units]]/MAX(inventory[c Units])</f>
        <v>0.81036198985165941</v>
      </c>
      <c r="J2667" s="10">
        <f>SUMIFS(inventory[Total Cost],inventory[Rank],"&lt;="&amp;inventory[[#This Row],['#]])</f>
        <v>2632110.399999999</v>
      </c>
      <c r="K2667" s="9">
        <f>inventory[[#This Row],[c Cost]]/MAX(inventory[c Cost])</f>
        <v>0.99426012622040794</v>
      </c>
      <c r="L2667" s="11" t="str">
        <f>IF(inventory[[#This Row],[c Units %]]&lt;=$O$7,$N$7,IF(inventory[[#This Row],[c Units %]]&lt;=$O$8,$N$8,$N$9))</f>
        <v>C</v>
      </c>
    </row>
    <row r="2668" spans="2:12" x14ac:dyDescent="0.25">
      <c r="B2668" s="1">
        <v>2662</v>
      </c>
      <c r="C2668" t="s">
        <v>2662</v>
      </c>
      <c r="D2668" s="2">
        <v>1.4</v>
      </c>
      <c r="E2668" s="15">
        <v>2</v>
      </c>
      <c r="F2668" s="14">
        <f>inventory[[#This Row],[Unit Cost]]*inventory[[#This Row],['# Units]]</f>
        <v>2.8</v>
      </c>
      <c r="G2668" s="8">
        <f>_xlfn.RANK.EQ(inventory[[#This Row],[Total Cost]],inventory[Total Cost],0)</f>
        <v>4130</v>
      </c>
      <c r="H2668" s="8">
        <f>SUMIFS(inventory['# Units],inventory[Rank],"&lt;="&amp;inventory[[#This Row],['#]])</f>
        <v>66756</v>
      </c>
      <c r="I2668" s="9">
        <f>inventory[[#This Row],[c Units]]/MAX(inventory[c Units])</f>
        <v>0.81036198985165941</v>
      </c>
      <c r="J2668" s="10">
        <f>SUMIFS(inventory[Total Cost],inventory[Rank],"&lt;="&amp;inventory[[#This Row],['#]])</f>
        <v>2632110.399999999</v>
      </c>
      <c r="K2668" s="9">
        <f>inventory[[#This Row],[c Cost]]/MAX(inventory[c Cost])</f>
        <v>0.99426012622040794</v>
      </c>
      <c r="L2668" s="11" t="str">
        <f>IF(inventory[[#This Row],[c Units %]]&lt;=$O$7,$N$7,IF(inventory[[#This Row],[c Units %]]&lt;=$O$8,$N$8,$N$9))</f>
        <v>C</v>
      </c>
    </row>
    <row r="2669" spans="2:12" x14ac:dyDescent="0.25">
      <c r="B2669" s="1">
        <v>2663</v>
      </c>
      <c r="C2669" t="s">
        <v>2663</v>
      </c>
      <c r="D2669" s="2">
        <v>1.6</v>
      </c>
      <c r="E2669" s="15">
        <v>8</v>
      </c>
      <c r="F2669" s="14">
        <f>inventory[[#This Row],[Unit Cost]]*inventory[[#This Row],['# Units]]</f>
        <v>12.8</v>
      </c>
      <c r="G2669" s="8">
        <f>_xlfn.RANK.EQ(inventory[[#This Row],[Total Cost]],inventory[Total Cost],0)</f>
        <v>3102</v>
      </c>
      <c r="H2669" s="8">
        <f>SUMIFS(inventory['# Units],inventory[Rank],"&lt;="&amp;inventory[[#This Row],['#]])</f>
        <v>66756</v>
      </c>
      <c r="I2669" s="9">
        <f>inventory[[#This Row],[c Units]]/MAX(inventory[c Units])</f>
        <v>0.81036198985165941</v>
      </c>
      <c r="J2669" s="10">
        <f>SUMIFS(inventory[Total Cost],inventory[Rank],"&lt;="&amp;inventory[[#This Row],['#]])</f>
        <v>2632110.399999999</v>
      </c>
      <c r="K2669" s="9">
        <f>inventory[[#This Row],[c Cost]]/MAX(inventory[c Cost])</f>
        <v>0.99426012622040794</v>
      </c>
      <c r="L2669" s="11" t="str">
        <f>IF(inventory[[#This Row],[c Units %]]&lt;=$O$7,$N$7,IF(inventory[[#This Row],[c Units %]]&lt;=$O$8,$N$8,$N$9))</f>
        <v>C</v>
      </c>
    </row>
    <row r="2670" spans="2:12" x14ac:dyDescent="0.25">
      <c r="B2670" s="1">
        <v>2664</v>
      </c>
      <c r="C2670" t="s">
        <v>2664</v>
      </c>
      <c r="D2670" s="2">
        <v>1.8</v>
      </c>
      <c r="E2670" s="15">
        <v>18</v>
      </c>
      <c r="F2670" s="14">
        <f>inventory[[#This Row],[Unit Cost]]*inventory[[#This Row],['# Units]]</f>
        <v>32.4</v>
      </c>
      <c r="G2670" s="8">
        <f>_xlfn.RANK.EQ(inventory[[#This Row],[Total Cost]],inventory[Total Cost],0)</f>
        <v>2224</v>
      </c>
      <c r="H2670" s="8">
        <f>SUMIFS(inventory['# Units],inventory[Rank],"&lt;="&amp;inventory[[#This Row],['#]])</f>
        <v>66756</v>
      </c>
      <c r="I2670" s="9">
        <f>inventory[[#This Row],[c Units]]/MAX(inventory[c Units])</f>
        <v>0.81036198985165941</v>
      </c>
      <c r="J2670" s="10">
        <f>SUMIFS(inventory[Total Cost],inventory[Rank],"&lt;="&amp;inventory[[#This Row],['#]])</f>
        <v>2632110.399999999</v>
      </c>
      <c r="K2670" s="9">
        <f>inventory[[#This Row],[c Cost]]/MAX(inventory[c Cost])</f>
        <v>0.99426012622040794</v>
      </c>
      <c r="L2670" s="11" t="str">
        <f>IF(inventory[[#This Row],[c Units %]]&lt;=$O$7,$N$7,IF(inventory[[#This Row],[c Units %]]&lt;=$O$8,$N$8,$N$9))</f>
        <v>C</v>
      </c>
    </row>
    <row r="2671" spans="2:12" x14ac:dyDescent="0.25">
      <c r="B2671" s="1">
        <v>2665</v>
      </c>
      <c r="C2671" t="s">
        <v>2665</v>
      </c>
      <c r="D2671" s="2">
        <v>1.6</v>
      </c>
      <c r="E2671" s="15">
        <v>19</v>
      </c>
      <c r="F2671" s="14">
        <f>inventory[[#This Row],[Unit Cost]]*inventory[[#This Row],['# Units]]</f>
        <v>30.400000000000002</v>
      </c>
      <c r="G2671" s="8">
        <f>_xlfn.RANK.EQ(inventory[[#This Row],[Total Cost]],inventory[Total Cost],0)</f>
        <v>2283</v>
      </c>
      <c r="H2671" s="8">
        <f>SUMIFS(inventory['# Units],inventory[Rank],"&lt;="&amp;inventory[[#This Row],['#]])</f>
        <v>66756</v>
      </c>
      <c r="I2671" s="9">
        <f>inventory[[#This Row],[c Units]]/MAX(inventory[c Units])</f>
        <v>0.81036198985165941</v>
      </c>
      <c r="J2671" s="10">
        <f>SUMIFS(inventory[Total Cost],inventory[Rank],"&lt;="&amp;inventory[[#This Row],['#]])</f>
        <v>2632110.399999999</v>
      </c>
      <c r="K2671" s="9">
        <f>inventory[[#This Row],[c Cost]]/MAX(inventory[c Cost])</f>
        <v>0.99426012622040794</v>
      </c>
      <c r="L2671" s="11" t="str">
        <f>IF(inventory[[#This Row],[c Units %]]&lt;=$O$7,$N$7,IF(inventory[[#This Row],[c Units %]]&lt;=$O$8,$N$8,$N$9))</f>
        <v>C</v>
      </c>
    </row>
    <row r="2672" spans="2:12" x14ac:dyDescent="0.25">
      <c r="B2672" s="1">
        <v>2666</v>
      </c>
      <c r="C2672" t="s">
        <v>2666</v>
      </c>
      <c r="D2672" s="2">
        <v>1.6</v>
      </c>
      <c r="E2672" s="15">
        <v>9</v>
      </c>
      <c r="F2672" s="14">
        <f>inventory[[#This Row],[Unit Cost]]*inventory[[#This Row],['# Units]]</f>
        <v>14.4</v>
      </c>
      <c r="G2672" s="8">
        <f>_xlfn.RANK.EQ(inventory[[#This Row],[Total Cost]],inventory[Total Cost],0)</f>
        <v>2997</v>
      </c>
      <c r="H2672" s="8">
        <f>SUMIFS(inventory['# Units],inventory[Rank],"&lt;="&amp;inventory[[#This Row],['#]])</f>
        <v>66756</v>
      </c>
      <c r="I2672" s="9">
        <f>inventory[[#This Row],[c Units]]/MAX(inventory[c Units])</f>
        <v>0.81036198985165941</v>
      </c>
      <c r="J2672" s="10">
        <f>SUMIFS(inventory[Total Cost],inventory[Rank],"&lt;="&amp;inventory[[#This Row],['#]])</f>
        <v>2632110.399999999</v>
      </c>
      <c r="K2672" s="9">
        <f>inventory[[#This Row],[c Cost]]/MAX(inventory[c Cost])</f>
        <v>0.99426012622040794</v>
      </c>
      <c r="L2672" s="11" t="str">
        <f>IF(inventory[[#This Row],[c Units %]]&lt;=$O$7,$N$7,IF(inventory[[#This Row],[c Units %]]&lt;=$O$8,$N$8,$N$9))</f>
        <v>C</v>
      </c>
    </row>
    <row r="2673" spans="2:12" x14ac:dyDescent="0.25">
      <c r="B2673" s="1">
        <v>2667</v>
      </c>
      <c r="C2673" t="s">
        <v>2667</v>
      </c>
      <c r="D2673" s="2">
        <v>1.2</v>
      </c>
      <c r="E2673" s="15">
        <v>28</v>
      </c>
      <c r="F2673" s="14">
        <f>inventory[[#This Row],[Unit Cost]]*inventory[[#This Row],['# Units]]</f>
        <v>33.6</v>
      </c>
      <c r="G2673" s="8">
        <f>_xlfn.RANK.EQ(inventory[[#This Row],[Total Cost]],inventory[Total Cost],0)</f>
        <v>2189</v>
      </c>
      <c r="H2673" s="8">
        <f>SUMIFS(inventory['# Units],inventory[Rank],"&lt;="&amp;inventory[[#This Row],['#]])</f>
        <v>66756</v>
      </c>
      <c r="I2673" s="9">
        <f>inventory[[#This Row],[c Units]]/MAX(inventory[c Units])</f>
        <v>0.81036198985165941</v>
      </c>
      <c r="J2673" s="10">
        <f>SUMIFS(inventory[Total Cost],inventory[Rank],"&lt;="&amp;inventory[[#This Row],['#]])</f>
        <v>2632110.399999999</v>
      </c>
      <c r="K2673" s="9">
        <f>inventory[[#This Row],[c Cost]]/MAX(inventory[c Cost])</f>
        <v>0.99426012622040794</v>
      </c>
      <c r="L2673" s="11" t="str">
        <f>IF(inventory[[#This Row],[c Units %]]&lt;=$O$7,$N$7,IF(inventory[[#This Row],[c Units %]]&lt;=$O$8,$N$8,$N$9))</f>
        <v>C</v>
      </c>
    </row>
    <row r="2674" spans="2:12" x14ac:dyDescent="0.25">
      <c r="B2674" s="1">
        <v>2668</v>
      </c>
      <c r="C2674" t="s">
        <v>2668</v>
      </c>
      <c r="D2674" s="2">
        <v>1.6</v>
      </c>
      <c r="E2674" s="15">
        <v>8</v>
      </c>
      <c r="F2674" s="14">
        <f>inventory[[#This Row],[Unit Cost]]*inventory[[#This Row],['# Units]]</f>
        <v>12.8</v>
      </c>
      <c r="G2674" s="8">
        <f>_xlfn.RANK.EQ(inventory[[#This Row],[Total Cost]],inventory[Total Cost],0)</f>
        <v>3102</v>
      </c>
      <c r="H2674" s="8">
        <f>SUMIFS(inventory['# Units],inventory[Rank],"&lt;="&amp;inventory[[#This Row],['#]])</f>
        <v>66756</v>
      </c>
      <c r="I2674" s="9">
        <f>inventory[[#This Row],[c Units]]/MAX(inventory[c Units])</f>
        <v>0.81036198985165941</v>
      </c>
      <c r="J2674" s="10">
        <f>SUMIFS(inventory[Total Cost],inventory[Rank],"&lt;="&amp;inventory[[#This Row],['#]])</f>
        <v>2632110.399999999</v>
      </c>
      <c r="K2674" s="9">
        <f>inventory[[#This Row],[c Cost]]/MAX(inventory[c Cost])</f>
        <v>0.99426012622040794</v>
      </c>
      <c r="L2674" s="11" t="str">
        <f>IF(inventory[[#This Row],[c Units %]]&lt;=$O$7,$N$7,IF(inventory[[#This Row],[c Units %]]&lt;=$O$8,$N$8,$N$9))</f>
        <v>C</v>
      </c>
    </row>
    <row r="2675" spans="2:12" x14ac:dyDescent="0.25">
      <c r="B2675" s="1">
        <v>2669</v>
      </c>
      <c r="C2675" t="s">
        <v>2669</v>
      </c>
      <c r="D2675" s="2">
        <v>1.5</v>
      </c>
      <c r="E2675" s="15">
        <v>2</v>
      </c>
      <c r="F2675" s="14">
        <f>inventory[[#This Row],[Unit Cost]]*inventory[[#This Row],['# Units]]</f>
        <v>3</v>
      </c>
      <c r="G2675" s="8">
        <f>_xlfn.RANK.EQ(inventory[[#This Row],[Total Cost]],inventory[Total Cost],0)</f>
        <v>4077</v>
      </c>
      <c r="H2675" s="8">
        <f>SUMIFS(inventory['# Units],inventory[Rank],"&lt;="&amp;inventory[[#This Row],['#]])</f>
        <v>66756</v>
      </c>
      <c r="I2675" s="9">
        <f>inventory[[#This Row],[c Units]]/MAX(inventory[c Units])</f>
        <v>0.81036198985165941</v>
      </c>
      <c r="J2675" s="10">
        <f>SUMIFS(inventory[Total Cost],inventory[Rank],"&lt;="&amp;inventory[[#This Row],['#]])</f>
        <v>2632110.399999999</v>
      </c>
      <c r="K2675" s="9">
        <f>inventory[[#This Row],[c Cost]]/MAX(inventory[c Cost])</f>
        <v>0.99426012622040794</v>
      </c>
      <c r="L2675" s="11" t="str">
        <f>IF(inventory[[#This Row],[c Units %]]&lt;=$O$7,$N$7,IF(inventory[[#This Row],[c Units %]]&lt;=$O$8,$N$8,$N$9))</f>
        <v>C</v>
      </c>
    </row>
    <row r="2676" spans="2:12" x14ac:dyDescent="0.25">
      <c r="B2676" s="1">
        <v>2670</v>
      </c>
      <c r="C2676" t="s">
        <v>2670</v>
      </c>
      <c r="D2676" s="2">
        <v>1.1000000000000001</v>
      </c>
      <c r="E2676" s="15">
        <v>42</v>
      </c>
      <c r="F2676" s="14">
        <f>inventory[[#This Row],[Unit Cost]]*inventory[[#This Row],['# Units]]</f>
        <v>46.2</v>
      </c>
      <c r="G2676" s="8">
        <f>_xlfn.RANK.EQ(inventory[[#This Row],[Total Cost]],inventory[Total Cost],0)</f>
        <v>1907</v>
      </c>
      <c r="H2676" s="8">
        <f>SUMIFS(inventory['# Units],inventory[Rank],"&lt;="&amp;inventory[[#This Row],['#]])</f>
        <v>66766</v>
      </c>
      <c r="I2676" s="9">
        <f>inventory[[#This Row],[c Units]]/MAX(inventory[c Units])</f>
        <v>0.81048338148534804</v>
      </c>
      <c r="J2676" s="10">
        <f>SUMIFS(inventory[Total Cost],inventory[Rank],"&lt;="&amp;inventory[[#This Row],['#]])</f>
        <v>2632151.399999999</v>
      </c>
      <c r="K2676" s="9">
        <f>inventory[[#This Row],[c Cost]]/MAX(inventory[c Cost])</f>
        <v>0.99427561366545403</v>
      </c>
      <c r="L2676" s="11" t="str">
        <f>IF(inventory[[#This Row],[c Units %]]&lt;=$O$7,$N$7,IF(inventory[[#This Row],[c Units %]]&lt;=$O$8,$N$8,$N$9))</f>
        <v>C</v>
      </c>
    </row>
    <row r="2677" spans="2:12" x14ac:dyDescent="0.25">
      <c r="B2677" s="1">
        <v>2671</v>
      </c>
      <c r="C2677" t="s">
        <v>2671</v>
      </c>
      <c r="D2677" s="2">
        <v>1.2</v>
      </c>
      <c r="E2677" s="15">
        <v>10</v>
      </c>
      <c r="F2677" s="14">
        <f>inventory[[#This Row],[Unit Cost]]*inventory[[#This Row],['# Units]]</f>
        <v>12</v>
      </c>
      <c r="G2677" s="8">
        <f>_xlfn.RANK.EQ(inventory[[#This Row],[Total Cost]],inventory[Total Cost],0)</f>
        <v>3144</v>
      </c>
      <c r="H2677" s="8">
        <f>SUMIFS(inventory['# Units],inventory[Rank],"&lt;="&amp;inventory[[#This Row],['#]])</f>
        <v>66766</v>
      </c>
      <c r="I2677" s="9">
        <f>inventory[[#This Row],[c Units]]/MAX(inventory[c Units])</f>
        <v>0.81048338148534804</v>
      </c>
      <c r="J2677" s="10">
        <f>SUMIFS(inventory[Total Cost],inventory[Rank],"&lt;="&amp;inventory[[#This Row],['#]])</f>
        <v>2632151.399999999</v>
      </c>
      <c r="K2677" s="9">
        <f>inventory[[#This Row],[c Cost]]/MAX(inventory[c Cost])</f>
        <v>0.99427561366545403</v>
      </c>
      <c r="L2677" s="11" t="str">
        <f>IF(inventory[[#This Row],[c Units %]]&lt;=$O$7,$N$7,IF(inventory[[#This Row],[c Units %]]&lt;=$O$8,$N$8,$N$9))</f>
        <v>C</v>
      </c>
    </row>
    <row r="2678" spans="2:12" x14ac:dyDescent="0.25">
      <c r="B2678" s="1">
        <v>2672</v>
      </c>
      <c r="C2678" t="s">
        <v>2672</v>
      </c>
      <c r="D2678" s="2">
        <v>1.5</v>
      </c>
      <c r="E2678" s="15">
        <v>27</v>
      </c>
      <c r="F2678" s="14">
        <f>inventory[[#This Row],[Unit Cost]]*inventory[[#This Row],['# Units]]</f>
        <v>40.5</v>
      </c>
      <c r="G2678" s="8">
        <f>_xlfn.RANK.EQ(inventory[[#This Row],[Total Cost]],inventory[Total Cost],0)</f>
        <v>2037</v>
      </c>
      <c r="H2678" s="8">
        <f>SUMIFS(inventory['# Units],inventory[Rank],"&lt;="&amp;inventory[[#This Row],['#]])</f>
        <v>66914</v>
      </c>
      <c r="I2678" s="9">
        <f>inventory[[#This Row],[c Units]]/MAX(inventory[c Units])</f>
        <v>0.81227997766393945</v>
      </c>
      <c r="J2678" s="10">
        <f>SUMIFS(inventory[Total Cost],inventory[Rank],"&lt;="&amp;inventory[[#This Row],['#]])</f>
        <v>2632334.9999999981</v>
      </c>
      <c r="K2678" s="9">
        <f>inventory[[#This Row],[c Cost]]/MAX(inventory[c Cost])</f>
        <v>0.99434496719985488</v>
      </c>
      <c r="L2678" s="11" t="str">
        <f>IF(inventory[[#This Row],[c Units %]]&lt;=$O$7,$N$7,IF(inventory[[#This Row],[c Units %]]&lt;=$O$8,$N$8,$N$9))</f>
        <v>C</v>
      </c>
    </row>
    <row r="2679" spans="2:12" x14ac:dyDescent="0.25">
      <c r="B2679" s="1">
        <v>2673</v>
      </c>
      <c r="C2679" t="s">
        <v>2673</v>
      </c>
      <c r="D2679" s="2">
        <v>1.2</v>
      </c>
      <c r="E2679" s="15">
        <v>21</v>
      </c>
      <c r="F2679" s="14">
        <f>inventory[[#This Row],[Unit Cost]]*inventory[[#This Row],['# Units]]</f>
        <v>25.2</v>
      </c>
      <c r="G2679" s="8">
        <f>_xlfn.RANK.EQ(inventory[[#This Row],[Total Cost]],inventory[Total Cost],0)</f>
        <v>2460</v>
      </c>
      <c r="H2679" s="8">
        <f>SUMIFS(inventory['# Units],inventory[Rank],"&lt;="&amp;inventory[[#This Row],['#]])</f>
        <v>66914</v>
      </c>
      <c r="I2679" s="9">
        <f>inventory[[#This Row],[c Units]]/MAX(inventory[c Units])</f>
        <v>0.81227997766393945</v>
      </c>
      <c r="J2679" s="10">
        <f>SUMIFS(inventory[Total Cost],inventory[Rank],"&lt;="&amp;inventory[[#This Row],['#]])</f>
        <v>2632334.9999999981</v>
      </c>
      <c r="K2679" s="9">
        <f>inventory[[#This Row],[c Cost]]/MAX(inventory[c Cost])</f>
        <v>0.99434496719985488</v>
      </c>
      <c r="L2679" s="11" t="str">
        <f>IF(inventory[[#This Row],[c Units %]]&lt;=$O$7,$N$7,IF(inventory[[#This Row],[c Units %]]&lt;=$O$8,$N$8,$N$9))</f>
        <v>C</v>
      </c>
    </row>
    <row r="2680" spans="2:12" x14ac:dyDescent="0.25">
      <c r="B2680" s="1">
        <v>2674</v>
      </c>
      <c r="C2680" t="s">
        <v>2674</v>
      </c>
      <c r="D2680" s="2">
        <v>1.4</v>
      </c>
      <c r="E2680" s="15">
        <v>20</v>
      </c>
      <c r="F2680" s="14">
        <f>inventory[[#This Row],[Unit Cost]]*inventory[[#This Row],['# Units]]</f>
        <v>28</v>
      </c>
      <c r="G2680" s="8">
        <f>_xlfn.RANK.EQ(inventory[[#This Row],[Total Cost]],inventory[Total Cost],0)</f>
        <v>2357</v>
      </c>
      <c r="H2680" s="8">
        <f>SUMIFS(inventory['# Units],inventory[Rank],"&lt;="&amp;inventory[[#This Row],['#]])</f>
        <v>66914</v>
      </c>
      <c r="I2680" s="9">
        <f>inventory[[#This Row],[c Units]]/MAX(inventory[c Units])</f>
        <v>0.81227997766393945</v>
      </c>
      <c r="J2680" s="10">
        <f>SUMIFS(inventory[Total Cost],inventory[Rank],"&lt;="&amp;inventory[[#This Row],['#]])</f>
        <v>2632334.9999999981</v>
      </c>
      <c r="K2680" s="9">
        <f>inventory[[#This Row],[c Cost]]/MAX(inventory[c Cost])</f>
        <v>0.99434496719985488</v>
      </c>
      <c r="L2680" s="11" t="str">
        <f>IF(inventory[[#This Row],[c Units %]]&lt;=$O$7,$N$7,IF(inventory[[#This Row],[c Units %]]&lt;=$O$8,$N$8,$N$9))</f>
        <v>C</v>
      </c>
    </row>
    <row r="2681" spans="2:12" x14ac:dyDescent="0.25">
      <c r="B2681" s="1">
        <v>2675</v>
      </c>
      <c r="C2681" t="s">
        <v>2675</v>
      </c>
      <c r="D2681" s="2">
        <v>1.5</v>
      </c>
      <c r="E2681" s="15">
        <v>11</v>
      </c>
      <c r="F2681" s="14">
        <f>inventory[[#This Row],[Unit Cost]]*inventory[[#This Row],['# Units]]</f>
        <v>16.5</v>
      </c>
      <c r="G2681" s="8">
        <f>_xlfn.RANK.EQ(inventory[[#This Row],[Total Cost]],inventory[Total Cost],0)</f>
        <v>2879</v>
      </c>
      <c r="H2681" s="8">
        <f>SUMIFS(inventory['# Units],inventory[Rank],"&lt;="&amp;inventory[[#This Row],['#]])</f>
        <v>66914</v>
      </c>
      <c r="I2681" s="9">
        <f>inventory[[#This Row],[c Units]]/MAX(inventory[c Units])</f>
        <v>0.81227997766393945</v>
      </c>
      <c r="J2681" s="10">
        <f>SUMIFS(inventory[Total Cost],inventory[Rank],"&lt;="&amp;inventory[[#This Row],['#]])</f>
        <v>2632334.9999999981</v>
      </c>
      <c r="K2681" s="9">
        <f>inventory[[#This Row],[c Cost]]/MAX(inventory[c Cost])</f>
        <v>0.99434496719985488</v>
      </c>
      <c r="L2681" s="11" t="str">
        <f>IF(inventory[[#This Row],[c Units %]]&lt;=$O$7,$N$7,IF(inventory[[#This Row],[c Units %]]&lt;=$O$8,$N$8,$N$9))</f>
        <v>C</v>
      </c>
    </row>
    <row r="2682" spans="2:12" x14ac:dyDescent="0.25">
      <c r="B2682" s="1">
        <v>2676</v>
      </c>
      <c r="C2682" t="s">
        <v>2676</v>
      </c>
      <c r="D2682" s="2">
        <v>1.6</v>
      </c>
      <c r="E2682" s="15">
        <v>9</v>
      </c>
      <c r="F2682" s="14">
        <f>inventory[[#This Row],[Unit Cost]]*inventory[[#This Row],['# Units]]</f>
        <v>14.4</v>
      </c>
      <c r="G2682" s="8">
        <f>_xlfn.RANK.EQ(inventory[[#This Row],[Total Cost]],inventory[Total Cost],0)</f>
        <v>2997</v>
      </c>
      <c r="H2682" s="8">
        <f>SUMIFS(inventory['# Units],inventory[Rank],"&lt;="&amp;inventory[[#This Row],['#]])</f>
        <v>66914</v>
      </c>
      <c r="I2682" s="9">
        <f>inventory[[#This Row],[c Units]]/MAX(inventory[c Units])</f>
        <v>0.81227997766393945</v>
      </c>
      <c r="J2682" s="10">
        <f>SUMIFS(inventory[Total Cost],inventory[Rank],"&lt;="&amp;inventory[[#This Row],['#]])</f>
        <v>2632334.9999999981</v>
      </c>
      <c r="K2682" s="9">
        <f>inventory[[#This Row],[c Cost]]/MAX(inventory[c Cost])</f>
        <v>0.99434496719985488</v>
      </c>
      <c r="L2682" s="11" t="str">
        <f>IF(inventory[[#This Row],[c Units %]]&lt;=$O$7,$N$7,IF(inventory[[#This Row],[c Units %]]&lt;=$O$8,$N$8,$N$9))</f>
        <v>C</v>
      </c>
    </row>
    <row r="2683" spans="2:12" x14ac:dyDescent="0.25">
      <c r="B2683" s="1">
        <v>2677</v>
      </c>
      <c r="C2683" t="s">
        <v>2677</v>
      </c>
      <c r="D2683" s="2">
        <v>1.5</v>
      </c>
      <c r="E2683" s="15">
        <v>10</v>
      </c>
      <c r="F2683" s="14">
        <f>inventory[[#This Row],[Unit Cost]]*inventory[[#This Row],['# Units]]</f>
        <v>15</v>
      </c>
      <c r="G2683" s="8">
        <f>_xlfn.RANK.EQ(inventory[[#This Row],[Total Cost]],inventory[Total Cost],0)</f>
        <v>2972</v>
      </c>
      <c r="H2683" s="8">
        <f>SUMIFS(inventory['# Units],inventory[Rank],"&lt;="&amp;inventory[[#This Row],['#]])</f>
        <v>66914</v>
      </c>
      <c r="I2683" s="9">
        <f>inventory[[#This Row],[c Units]]/MAX(inventory[c Units])</f>
        <v>0.81227997766393945</v>
      </c>
      <c r="J2683" s="10">
        <f>SUMIFS(inventory[Total Cost],inventory[Rank],"&lt;="&amp;inventory[[#This Row],['#]])</f>
        <v>2632334.9999999981</v>
      </c>
      <c r="K2683" s="9">
        <f>inventory[[#This Row],[c Cost]]/MAX(inventory[c Cost])</f>
        <v>0.99434496719985488</v>
      </c>
      <c r="L2683" s="11" t="str">
        <f>IF(inventory[[#This Row],[c Units %]]&lt;=$O$7,$N$7,IF(inventory[[#This Row],[c Units %]]&lt;=$O$8,$N$8,$N$9))</f>
        <v>C</v>
      </c>
    </row>
    <row r="2684" spans="2:12" x14ac:dyDescent="0.25">
      <c r="B2684" s="1">
        <v>2678</v>
      </c>
      <c r="C2684" t="s">
        <v>2678</v>
      </c>
      <c r="D2684" s="2">
        <v>1.6</v>
      </c>
      <c r="E2684" s="15">
        <v>6</v>
      </c>
      <c r="F2684" s="14">
        <f>inventory[[#This Row],[Unit Cost]]*inventory[[#This Row],['# Units]]</f>
        <v>9.6000000000000014</v>
      </c>
      <c r="G2684" s="8">
        <f>_xlfn.RANK.EQ(inventory[[#This Row],[Total Cost]],inventory[Total Cost],0)</f>
        <v>3343</v>
      </c>
      <c r="H2684" s="8">
        <f>SUMIFS(inventory['# Units],inventory[Rank],"&lt;="&amp;inventory[[#This Row],['#]])</f>
        <v>66914</v>
      </c>
      <c r="I2684" s="9">
        <f>inventory[[#This Row],[c Units]]/MAX(inventory[c Units])</f>
        <v>0.81227997766393945</v>
      </c>
      <c r="J2684" s="10">
        <f>SUMIFS(inventory[Total Cost],inventory[Rank],"&lt;="&amp;inventory[[#This Row],['#]])</f>
        <v>2632334.9999999981</v>
      </c>
      <c r="K2684" s="9">
        <f>inventory[[#This Row],[c Cost]]/MAX(inventory[c Cost])</f>
        <v>0.99434496719985488</v>
      </c>
      <c r="L2684" s="11" t="str">
        <f>IF(inventory[[#This Row],[c Units %]]&lt;=$O$7,$N$7,IF(inventory[[#This Row],[c Units %]]&lt;=$O$8,$N$8,$N$9))</f>
        <v>C</v>
      </c>
    </row>
    <row r="2685" spans="2:12" x14ac:dyDescent="0.25">
      <c r="B2685" s="1">
        <v>2679</v>
      </c>
      <c r="C2685" t="s">
        <v>2679</v>
      </c>
      <c r="D2685" s="2">
        <v>1</v>
      </c>
      <c r="E2685" s="15">
        <v>11</v>
      </c>
      <c r="F2685" s="14">
        <f>inventory[[#This Row],[Unit Cost]]*inventory[[#This Row],['# Units]]</f>
        <v>11</v>
      </c>
      <c r="G2685" s="8">
        <f>_xlfn.RANK.EQ(inventory[[#This Row],[Total Cost]],inventory[Total Cost],0)</f>
        <v>3234</v>
      </c>
      <c r="H2685" s="8">
        <f>SUMIFS(inventory['# Units],inventory[Rank],"&lt;="&amp;inventory[[#This Row],['#]])</f>
        <v>66914</v>
      </c>
      <c r="I2685" s="9">
        <f>inventory[[#This Row],[c Units]]/MAX(inventory[c Units])</f>
        <v>0.81227997766393945</v>
      </c>
      <c r="J2685" s="10">
        <f>SUMIFS(inventory[Total Cost],inventory[Rank],"&lt;="&amp;inventory[[#This Row],['#]])</f>
        <v>2632334.9999999981</v>
      </c>
      <c r="K2685" s="9">
        <f>inventory[[#This Row],[c Cost]]/MAX(inventory[c Cost])</f>
        <v>0.99434496719985488</v>
      </c>
      <c r="L2685" s="11" t="str">
        <f>IF(inventory[[#This Row],[c Units %]]&lt;=$O$7,$N$7,IF(inventory[[#This Row],[c Units %]]&lt;=$O$8,$N$8,$N$9))</f>
        <v>C</v>
      </c>
    </row>
    <row r="2686" spans="2:12" x14ac:dyDescent="0.25">
      <c r="B2686" s="1">
        <v>2680</v>
      </c>
      <c r="C2686" t="s">
        <v>2680</v>
      </c>
      <c r="D2686" s="2">
        <v>1.4</v>
      </c>
      <c r="E2686" s="15">
        <v>5</v>
      </c>
      <c r="F2686" s="14">
        <f>inventory[[#This Row],[Unit Cost]]*inventory[[#This Row],['# Units]]</f>
        <v>7</v>
      </c>
      <c r="G2686" s="8">
        <f>_xlfn.RANK.EQ(inventory[[#This Row],[Total Cost]],inventory[Total Cost],0)</f>
        <v>3570</v>
      </c>
      <c r="H2686" s="8">
        <f>SUMIFS(inventory['# Units],inventory[Rank],"&lt;="&amp;inventory[[#This Row],['#]])</f>
        <v>66914</v>
      </c>
      <c r="I2686" s="9">
        <f>inventory[[#This Row],[c Units]]/MAX(inventory[c Units])</f>
        <v>0.81227997766393945</v>
      </c>
      <c r="J2686" s="10">
        <f>SUMIFS(inventory[Total Cost],inventory[Rank],"&lt;="&amp;inventory[[#This Row],['#]])</f>
        <v>2632334.9999999981</v>
      </c>
      <c r="K2686" s="9">
        <f>inventory[[#This Row],[c Cost]]/MAX(inventory[c Cost])</f>
        <v>0.99434496719985488</v>
      </c>
      <c r="L2686" s="11" t="str">
        <f>IF(inventory[[#This Row],[c Units %]]&lt;=$O$7,$N$7,IF(inventory[[#This Row],[c Units %]]&lt;=$O$8,$N$8,$N$9))</f>
        <v>C</v>
      </c>
    </row>
    <row r="2687" spans="2:12" x14ac:dyDescent="0.25">
      <c r="B2687" s="1">
        <v>2681</v>
      </c>
      <c r="C2687" t="s">
        <v>2681</v>
      </c>
      <c r="D2687" s="2">
        <v>1.3</v>
      </c>
      <c r="E2687" s="15">
        <v>17</v>
      </c>
      <c r="F2687" s="14">
        <f>inventory[[#This Row],[Unit Cost]]*inventory[[#This Row],['# Units]]</f>
        <v>22.1</v>
      </c>
      <c r="G2687" s="8">
        <f>_xlfn.RANK.EQ(inventory[[#This Row],[Total Cost]],inventory[Total Cost],0)</f>
        <v>2586</v>
      </c>
      <c r="H2687" s="8">
        <f>SUMIFS(inventory['# Units],inventory[Rank],"&lt;="&amp;inventory[[#This Row],['#]])</f>
        <v>66928</v>
      </c>
      <c r="I2687" s="9">
        <f>inventory[[#This Row],[c Units]]/MAX(inventory[c Units])</f>
        <v>0.81244992595110344</v>
      </c>
      <c r="J2687" s="10">
        <f>SUMIFS(inventory[Total Cost],inventory[Rank],"&lt;="&amp;inventory[[#This Row],['#]])</f>
        <v>2632375.5999999978</v>
      </c>
      <c r="K2687" s="9">
        <f>inventory[[#This Row],[c Cost]]/MAX(inventory[c Cost])</f>
        <v>0.99436030354787586</v>
      </c>
      <c r="L2687" s="11" t="str">
        <f>IF(inventory[[#This Row],[c Units %]]&lt;=$O$7,$N$7,IF(inventory[[#This Row],[c Units %]]&lt;=$O$8,$N$8,$N$9))</f>
        <v>C</v>
      </c>
    </row>
    <row r="2688" spans="2:12" x14ac:dyDescent="0.25">
      <c r="B2688" s="1">
        <v>2682</v>
      </c>
      <c r="C2688" t="s">
        <v>2682</v>
      </c>
      <c r="D2688" s="2">
        <v>1.5</v>
      </c>
      <c r="E2688" s="15">
        <v>13</v>
      </c>
      <c r="F2688" s="14">
        <f>inventory[[#This Row],[Unit Cost]]*inventory[[#This Row],['# Units]]</f>
        <v>19.5</v>
      </c>
      <c r="G2688" s="8">
        <f>_xlfn.RANK.EQ(inventory[[#This Row],[Total Cost]],inventory[Total Cost],0)</f>
        <v>2729</v>
      </c>
      <c r="H2688" s="8">
        <f>SUMIFS(inventory['# Units],inventory[Rank],"&lt;="&amp;inventory[[#This Row],['#]])</f>
        <v>66928</v>
      </c>
      <c r="I2688" s="9">
        <f>inventory[[#This Row],[c Units]]/MAX(inventory[c Units])</f>
        <v>0.81244992595110344</v>
      </c>
      <c r="J2688" s="10">
        <f>SUMIFS(inventory[Total Cost],inventory[Rank],"&lt;="&amp;inventory[[#This Row],['#]])</f>
        <v>2632375.5999999978</v>
      </c>
      <c r="K2688" s="9">
        <f>inventory[[#This Row],[c Cost]]/MAX(inventory[c Cost])</f>
        <v>0.99436030354787586</v>
      </c>
      <c r="L2688" s="11" t="str">
        <f>IF(inventory[[#This Row],[c Units %]]&lt;=$O$7,$N$7,IF(inventory[[#This Row],[c Units %]]&lt;=$O$8,$N$8,$N$9))</f>
        <v>C</v>
      </c>
    </row>
    <row r="2689" spans="2:12" x14ac:dyDescent="0.25">
      <c r="B2689" s="1">
        <v>2683</v>
      </c>
      <c r="C2689" t="s">
        <v>2683</v>
      </c>
      <c r="D2689" s="2">
        <v>1.5</v>
      </c>
      <c r="E2689" s="15">
        <v>12</v>
      </c>
      <c r="F2689" s="14">
        <f>inventory[[#This Row],[Unit Cost]]*inventory[[#This Row],['# Units]]</f>
        <v>18</v>
      </c>
      <c r="G2689" s="8">
        <f>_xlfn.RANK.EQ(inventory[[#This Row],[Total Cost]],inventory[Total Cost],0)</f>
        <v>2803</v>
      </c>
      <c r="H2689" s="8">
        <f>SUMIFS(inventory['# Units],inventory[Rank],"&lt;="&amp;inventory[[#This Row],['#]])</f>
        <v>67015</v>
      </c>
      <c r="I2689" s="9">
        <f>inventory[[#This Row],[c Units]]/MAX(inventory[c Units])</f>
        <v>0.81350603316419434</v>
      </c>
      <c r="J2689" s="10">
        <f>SUMIFS(inventory[Total Cost],inventory[Rank],"&lt;="&amp;inventory[[#This Row],['#]])</f>
        <v>2632436.4999999972</v>
      </c>
      <c r="K2689" s="9">
        <f>inventory[[#This Row],[c Cost]]/MAX(inventory[c Cost])</f>
        <v>0.99438330806990738</v>
      </c>
      <c r="L2689" s="11" t="str">
        <f>IF(inventory[[#This Row],[c Units %]]&lt;=$O$7,$N$7,IF(inventory[[#This Row],[c Units %]]&lt;=$O$8,$N$8,$N$9))</f>
        <v>C</v>
      </c>
    </row>
    <row r="2690" spans="2:12" x14ac:dyDescent="0.25">
      <c r="B2690" s="1">
        <v>2684</v>
      </c>
      <c r="C2690" t="s">
        <v>2684</v>
      </c>
      <c r="D2690" s="2">
        <v>1.4</v>
      </c>
      <c r="E2690" s="15">
        <v>7</v>
      </c>
      <c r="F2690" s="14">
        <f>inventory[[#This Row],[Unit Cost]]*inventory[[#This Row],['# Units]]</f>
        <v>9.7999999999999989</v>
      </c>
      <c r="G2690" s="8">
        <f>_xlfn.RANK.EQ(inventory[[#This Row],[Total Cost]],inventory[Total Cost],0)</f>
        <v>3331</v>
      </c>
      <c r="H2690" s="8">
        <f>SUMIFS(inventory['# Units],inventory[Rank],"&lt;="&amp;inventory[[#This Row],['#]])</f>
        <v>67015</v>
      </c>
      <c r="I2690" s="9">
        <f>inventory[[#This Row],[c Units]]/MAX(inventory[c Units])</f>
        <v>0.81350603316419434</v>
      </c>
      <c r="J2690" s="10">
        <f>SUMIFS(inventory[Total Cost],inventory[Rank],"&lt;="&amp;inventory[[#This Row],['#]])</f>
        <v>2632436.4999999972</v>
      </c>
      <c r="K2690" s="9">
        <f>inventory[[#This Row],[c Cost]]/MAX(inventory[c Cost])</f>
        <v>0.99438330806990738</v>
      </c>
      <c r="L2690" s="11" t="str">
        <f>IF(inventory[[#This Row],[c Units %]]&lt;=$O$7,$N$7,IF(inventory[[#This Row],[c Units %]]&lt;=$O$8,$N$8,$N$9))</f>
        <v>C</v>
      </c>
    </row>
    <row r="2691" spans="2:12" x14ac:dyDescent="0.25">
      <c r="B2691" s="1">
        <v>2685</v>
      </c>
      <c r="C2691" t="s">
        <v>2685</v>
      </c>
      <c r="D2691" s="2">
        <v>1.5</v>
      </c>
      <c r="E2691" s="15">
        <v>27</v>
      </c>
      <c r="F2691" s="14">
        <f>inventory[[#This Row],[Unit Cost]]*inventory[[#This Row],['# Units]]</f>
        <v>40.5</v>
      </c>
      <c r="G2691" s="8">
        <f>_xlfn.RANK.EQ(inventory[[#This Row],[Total Cost]],inventory[Total Cost],0)</f>
        <v>2037</v>
      </c>
      <c r="H2691" s="8">
        <f>SUMIFS(inventory['# Units],inventory[Rank],"&lt;="&amp;inventory[[#This Row],['#]])</f>
        <v>67015</v>
      </c>
      <c r="I2691" s="9">
        <f>inventory[[#This Row],[c Units]]/MAX(inventory[c Units])</f>
        <v>0.81350603316419434</v>
      </c>
      <c r="J2691" s="10">
        <f>SUMIFS(inventory[Total Cost],inventory[Rank],"&lt;="&amp;inventory[[#This Row],['#]])</f>
        <v>2632436.4999999972</v>
      </c>
      <c r="K2691" s="9">
        <f>inventory[[#This Row],[c Cost]]/MAX(inventory[c Cost])</f>
        <v>0.99438330806990738</v>
      </c>
      <c r="L2691" s="11" t="str">
        <f>IF(inventory[[#This Row],[c Units %]]&lt;=$O$7,$N$7,IF(inventory[[#This Row],[c Units %]]&lt;=$O$8,$N$8,$N$9))</f>
        <v>C</v>
      </c>
    </row>
    <row r="2692" spans="2:12" x14ac:dyDescent="0.25">
      <c r="B2692" s="1">
        <v>2686</v>
      </c>
      <c r="C2692" t="s">
        <v>2686</v>
      </c>
      <c r="D2692" s="2">
        <v>1.3</v>
      </c>
      <c r="E2692" s="15">
        <v>1</v>
      </c>
      <c r="F2692" s="14">
        <f>inventory[[#This Row],[Unit Cost]]*inventory[[#This Row],['# Units]]</f>
        <v>1.3</v>
      </c>
      <c r="G2692" s="8">
        <f>_xlfn.RANK.EQ(inventory[[#This Row],[Total Cost]],inventory[Total Cost],0)</f>
        <v>4430</v>
      </c>
      <c r="H2692" s="8">
        <f>SUMIFS(inventory['# Units],inventory[Rank],"&lt;="&amp;inventory[[#This Row],['#]])</f>
        <v>67018</v>
      </c>
      <c r="I2692" s="9">
        <f>inventory[[#This Row],[c Units]]/MAX(inventory[c Units])</f>
        <v>0.81354245065430086</v>
      </c>
      <c r="J2692" s="10">
        <f>SUMIFS(inventory[Total Cost],inventory[Rank],"&lt;="&amp;inventory[[#This Row],['#]])</f>
        <v>2632456.5999999973</v>
      </c>
      <c r="K2692" s="9">
        <f>inventory[[#This Row],[c Cost]]/MAX(inventory[c Cost])</f>
        <v>0.99439090069540559</v>
      </c>
      <c r="L2692" s="11" t="str">
        <f>IF(inventory[[#This Row],[c Units %]]&lt;=$O$7,$N$7,IF(inventory[[#This Row],[c Units %]]&lt;=$O$8,$N$8,$N$9))</f>
        <v>C</v>
      </c>
    </row>
    <row r="2693" spans="2:12" x14ac:dyDescent="0.25">
      <c r="B2693" s="1">
        <v>2687</v>
      </c>
      <c r="C2693" t="s">
        <v>2687</v>
      </c>
      <c r="D2693" s="2">
        <v>1.5</v>
      </c>
      <c r="E2693" s="15">
        <v>12</v>
      </c>
      <c r="F2693" s="14">
        <f>inventory[[#This Row],[Unit Cost]]*inventory[[#This Row],['# Units]]</f>
        <v>18</v>
      </c>
      <c r="G2693" s="8">
        <f>_xlfn.RANK.EQ(inventory[[#This Row],[Total Cost]],inventory[Total Cost],0)</f>
        <v>2803</v>
      </c>
      <c r="H2693" s="8">
        <f>SUMIFS(inventory['# Units],inventory[Rank],"&lt;="&amp;inventory[[#This Row],['#]])</f>
        <v>67264</v>
      </c>
      <c r="I2693" s="9">
        <f>inventory[[#This Row],[c Units]]/MAX(inventory[c Units])</f>
        <v>0.81652868484304064</v>
      </c>
      <c r="J2693" s="10">
        <f>SUMIFS(inventory[Total Cost],inventory[Rank],"&lt;="&amp;inventory[[#This Row],['#]])</f>
        <v>2632776.5999999973</v>
      </c>
      <c r="K2693" s="9">
        <f>inventory[[#This Row],[c Cost]]/MAX(inventory[c Cost])</f>
        <v>0.99451177831527693</v>
      </c>
      <c r="L2693" s="11" t="str">
        <f>IF(inventory[[#This Row],[c Units %]]&lt;=$O$7,$N$7,IF(inventory[[#This Row],[c Units %]]&lt;=$O$8,$N$8,$N$9))</f>
        <v>C</v>
      </c>
    </row>
    <row r="2694" spans="2:12" x14ac:dyDescent="0.25">
      <c r="B2694" s="1">
        <v>2688</v>
      </c>
      <c r="C2694" t="s">
        <v>2688</v>
      </c>
      <c r="D2694" s="2">
        <v>1.8</v>
      </c>
      <c r="E2694" s="15">
        <v>2</v>
      </c>
      <c r="F2694" s="14">
        <f>inventory[[#This Row],[Unit Cost]]*inventory[[#This Row],['# Units]]</f>
        <v>3.6</v>
      </c>
      <c r="G2694" s="8">
        <f>_xlfn.RANK.EQ(inventory[[#This Row],[Total Cost]],inventory[Total Cost],0)</f>
        <v>3955</v>
      </c>
      <c r="H2694" s="8">
        <f>SUMIFS(inventory['# Units],inventory[Rank],"&lt;="&amp;inventory[[#This Row],['#]])</f>
        <v>67264</v>
      </c>
      <c r="I2694" s="9">
        <f>inventory[[#This Row],[c Units]]/MAX(inventory[c Units])</f>
        <v>0.81652868484304064</v>
      </c>
      <c r="J2694" s="10">
        <f>SUMIFS(inventory[Total Cost],inventory[Rank],"&lt;="&amp;inventory[[#This Row],['#]])</f>
        <v>2632776.5999999973</v>
      </c>
      <c r="K2694" s="9">
        <f>inventory[[#This Row],[c Cost]]/MAX(inventory[c Cost])</f>
        <v>0.99451177831527693</v>
      </c>
      <c r="L2694" s="11" t="str">
        <f>IF(inventory[[#This Row],[c Units %]]&lt;=$O$7,$N$7,IF(inventory[[#This Row],[c Units %]]&lt;=$O$8,$N$8,$N$9))</f>
        <v>C</v>
      </c>
    </row>
    <row r="2695" spans="2:12" x14ac:dyDescent="0.25">
      <c r="B2695" s="1">
        <v>2689</v>
      </c>
      <c r="C2695" t="s">
        <v>2689</v>
      </c>
      <c r="D2695" s="2">
        <v>1.5</v>
      </c>
      <c r="E2695" s="15">
        <v>17</v>
      </c>
      <c r="F2695" s="14">
        <f>inventory[[#This Row],[Unit Cost]]*inventory[[#This Row],['# Units]]</f>
        <v>25.5</v>
      </c>
      <c r="G2695" s="8">
        <f>_xlfn.RANK.EQ(inventory[[#This Row],[Total Cost]],inventory[Total Cost],0)</f>
        <v>2441</v>
      </c>
      <c r="H2695" s="8">
        <f>SUMIFS(inventory['# Units],inventory[Rank],"&lt;="&amp;inventory[[#This Row],['#]])</f>
        <v>67264</v>
      </c>
      <c r="I2695" s="9">
        <f>inventory[[#This Row],[c Units]]/MAX(inventory[c Units])</f>
        <v>0.81652868484304064</v>
      </c>
      <c r="J2695" s="10">
        <f>SUMIFS(inventory[Total Cost],inventory[Rank],"&lt;="&amp;inventory[[#This Row],['#]])</f>
        <v>2632776.5999999973</v>
      </c>
      <c r="K2695" s="9">
        <f>inventory[[#This Row],[c Cost]]/MAX(inventory[c Cost])</f>
        <v>0.99451177831527693</v>
      </c>
      <c r="L2695" s="11" t="str">
        <f>IF(inventory[[#This Row],[c Units %]]&lt;=$O$7,$N$7,IF(inventory[[#This Row],[c Units %]]&lt;=$O$8,$N$8,$N$9))</f>
        <v>C</v>
      </c>
    </row>
    <row r="2696" spans="2:12" x14ac:dyDescent="0.25">
      <c r="B2696" s="1">
        <v>2690</v>
      </c>
      <c r="C2696" t="s">
        <v>2690</v>
      </c>
      <c r="D2696" s="2">
        <v>1.7</v>
      </c>
      <c r="E2696" s="15">
        <v>45</v>
      </c>
      <c r="F2696" s="14">
        <f>inventory[[#This Row],[Unit Cost]]*inventory[[#This Row],['# Units]]</f>
        <v>76.5</v>
      </c>
      <c r="G2696" s="8">
        <f>_xlfn.RANK.EQ(inventory[[#This Row],[Total Cost]],inventory[Total Cost],0)</f>
        <v>1517</v>
      </c>
      <c r="H2696" s="8">
        <f>SUMIFS(inventory['# Units],inventory[Rank],"&lt;="&amp;inventory[[#This Row],['#]])</f>
        <v>67264</v>
      </c>
      <c r="I2696" s="9">
        <f>inventory[[#This Row],[c Units]]/MAX(inventory[c Units])</f>
        <v>0.81652868484304064</v>
      </c>
      <c r="J2696" s="10">
        <f>SUMIFS(inventory[Total Cost],inventory[Rank],"&lt;="&amp;inventory[[#This Row],['#]])</f>
        <v>2632776.5999999973</v>
      </c>
      <c r="K2696" s="9">
        <f>inventory[[#This Row],[c Cost]]/MAX(inventory[c Cost])</f>
        <v>0.99451177831527693</v>
      </c>
      <c r="L2696" s="11" t="str">
        <f>IF(inventory[[#This Row],[c Units %]]&lt;=$O$7,$N$7,IF(inventory[[#This Row],[c Units %]]&lt;=$O$8,$N$8,$N$9))</f>
        <v>C</v>
      </c>
    </row>
    <row r="2697" spans="2:12" x14ac:dyDescent="0.25">
      <c r="B2697" s="1">
        <v>2691</v>
      </c>
      <c r="C2697" t="s">
        <v>2691</v>
      </c>
      <c r="D2697" s="2">
        <v>1.8</v>
      </c>
      <c r="E2697" s="15">
        <v>20</v>
      </c>
      <c r="F2697" s="14">
        <f>inventory[[#This Row],[Unit Cost]]*inventory[[#This Row],['# Units]]</f>
        <v>36</v>
      </c>
      <c r="G2697" s="8">
        <f>_xlfn.RANK.EQ(inventory[[#This Row],[Total Cost]],inventory[Total Cost],0)</f>
        <v>2134</v>
      </c>
      <c r="H2697" s="8">
        <f>SUMIFS(inventory['# Units],inventory[Rank],"&lt;="&amp;inventory[[#This Row],['#]])</f>
        <v>67264</v>
      </c>
      <c r="I2697" s="9">
        <f>inventory[[#This Row],[c Units]]/MAX(inventory[c Units])</f>
        <v>0.81652868484304064</v>
      </c>
      <c r="J2697" s="10">
        <f>SUMIFS(inventory[Total Cost],inventory[Rank],"&lt;="&amp;inventory[[#This Row],['#]])</f>
        <v>2632776.5999999973</v>
      </c>
      <c r="K2697" s="9">
        <f>inventory[[#This Row],[c Cost]]/MAX(inventory[c Cost])</f>
        <v>0.99451177831527693</v>
      </c>
      <c r="L2697" s="11" t="str">
        <f>IF(inventory[[#This Row],[c Units %]]&lt;=$O$7,$N$7,IF(inventory[[#This Row],[c Units %]]&lt;=$O$8,$N$8,$N$9))</f>
        <v>C</v>
      </c>
    </row>
    <row r="2698" spans="2:12" x14ac:dyDescent="0.25">
      <c r="B2698" s="1">
        <v>2692</v>
      </c>
      <c r="C2698" t="s">
        <v>2692</v>
      </c>
      <c r="D2698" s="2">
        <v>1</v>
      </c>
      <c r="E2698" s="15">
        <v>53</v>
      </c>
      <c r="F2698" s="14">
        <f>inventory[[#This Row],[Unit Cost]]*inventory[[#This Row],['# Units]]</f>
        <v>53</v>
      </c>
      <c r="G2698" s="8">
        <f>_xlfn.RANK.EQ(inventory[[#This Row],[Total Cost]],inventory[Total Cost],0)</f>
        <v>1789</v>
      </c>
      <c r="H2698" s="8">
        <f>SUMIFS(inventory['# Units],inventory[Rank],"&lt;="&amp;inventory[[#This Row],['#]])</f>
        <v>67264</v>
      </c>
      <c r="I2698" s="9">
        <f>inventory[[#This Row],[c Units]]/MAX(inventory[c Units])</f>
        <v>0.81652868484304064</v>
      </c>
      <c r="J2698" s="10">
        <f>SUMIFS(inventory[Total Cost],inventory[Rank],"&lt;="&amp;inventory[[#This Row],['#]])</f>
        <v>2632776.5999999973</v>
      </c>
      <c r="K2698" s="9">
        <f>inventory[[#This Row],[c Cost]]/MAX(inventory[c Cost])</f>
        <v>0.99451177831527693</v>
      </c>
      <c r="L2698" s="11" t="str">
        <f>IF(inventory[[#This Row],[c Units %]]&lt;=$O$7,$N$7,IF(inventory[[#This Row],[c Units %]]&lt;=$O$8,$N$8,$N$9))</f>
        <v>C</v>
      </c>
    </row>
    <row r="2699" spans="2:12" x14ac:dyDescent="0.25">
      <c r="B2699" s="1">
        <v>2693</v>
      </c>
      <c r="C2699" t="s">
        <v>2693</v>
      </c>
      <c r="D2699" s="2">
        <v>1.8</v>
      </c>
      <c r="E2699" s="15">
        <v>3</v>
      </c>
      <c r="F2699" s="14">
        <f>inventory[[#This Row],[Unit Cost]]*inventory[[#This Row],['# Units]]</f>
        <v>5.4</v>
      </c>
      <c r="G2699" s="8">
        <f>_xlfn.RANK.EQ(inventory[[#This Row],[Total Cost]],inventory[Total Cost],0)</f>
        <v>3730</v>
      </c>
      <c r="H2699" s="8">
        <f>SUMIFS(inventory['# Units],inventory[Rank],"&lt;="&amp;inventory[[#This Row],['#]])</f>
        <v>67264</v>
      </c>
      <c r="I2699" s="9">
        <f>inventory[[#This Row],[c Units]]/MAX(inventory[c Units])</f>
        <v>0.81652868484304064</v>
      </c>
      <c r="J2699" s="10">
        <f>SUMIFS(inventory[Total Cost],inventory[Rank],"&lt;="&amp;inventory[[#This Row],['#]])</f>
        <v>2632776.5999999973</v>
      </c>
      <c r="K2699" s="9">
        <f>inventory[[#This Row],[c Cost]]/MAX(inventory[c Cost])</f>
        <v>0.99451177831527693</v>
      </c>
      <c r="L2699" s="11" t="str">
        <f>IF(inventory[[#This Row],[c Units %]]&lt;=$O$7,$N$7,IF(inventory[[#This Row],[c Units %]]&lt;=$O$8,$N$8,$N$9))</f>
        <v>C</v>
      </c>
    </row>
    <row r="2700" spans="2:12" x14ac:dyDescent="0.25">
      <c r="B2700" s="1">
        <v>2694</v>
      </c>
      <c r="C2700" t="s">
        <v>2694</v>
      </c>
      <c r="D2700" s="2">
        <v>1.2</v>
      </c>
      <c r="E2700" s="15">
        <v>37</v>
      </c>
      <c r="F2700" s="14">
        <f>inventory[[#This Row],[Unit Cost]]*inventory[[#This Row],['# Units]]</f>
        <v>44.4</v>
      </c>
      <c r="G2700" s="8">
        <f>_xlfn.RANK.EQ(inventory[[#This Row],[Total Cost]],inventory[Total Cost],0)</f>
        <v>1951</v>
      </c>
      <c r="H2700" s="8">
        <f>SUMIFS(inventory['# Units],inventory[Rank],"&lt;="&amp;inventory[[#This Row],['#]])</f>
        <v>67264</v>
      </c>
      <c r="I2700" s="9">
        <f>inventory[[#This Row],[c Units]]/MAX(inventory[c Units])</f>
        <v>0.81652868484304064</v>
      </c>
      <c r="J2700" s="10">
        <f>SUMIFS(inventory[Total Cost],inventory[Rank],"&lt;="&amp;inventory[[#This Row],['#]])</f>
        <v>2632776.5999999973</v>
      </c>
      <c r="K2700" s="9">
        <f>inventory[[#This Row],[c Cost]]/MAX(inventory[c Cost])</f>
        <v>0.99451177831527693</v>
      </c>
      <c r="L2700" s="11" t="str">
        <f>IF(inventory[[#This Row],[c Units %]]&lt;=$O$7,$N$7,IF(inventory[[#This Row],[c Units %]]&lt;=$O$8,$N$8,$N$9))</f>
        <v>C</v>
      </c>
    </row>
    <row r="2701" spans="2:12" x14ac:dyDescent="0.25">
      <c r="B2701" s="1">
        <v>2695</v>
      </c>
      <c r="C2701" t="s">
        <v>2695</v>
      </c>
      <c r="D2701" s="2">
        <v>1.7</v>
      </c>
      <c r="E2701" s="15">
        <v>2</v>
      </c>
      <c r="F2701" s="14">
        <f>inventory[[#This Row],[Unit Cost]]*inventory[[#This Row],['# Units]]</f>
        <v>3.4</v>
      </c>
      <c r="G2701" s="8">
        <f>_xlfn.RANK.EQ(inventory[[#This Row],[Total Cost]],inventory[Total Cost],0)</f>
        <v>4025</v>
      </c>
      <c r="H2701" s="8">
        <f>SUMIFS(inventory['# Units],inventory[Rank],"&lt;="&amp;inventory[[#This Row],['#]])</f>
        <v>67264</v>
      </c>
      <c r="I2701" s="9">
        <f>inventory[[#This Row],[c Units]]/MAX(inventory[c Units])</f>
        <v>0.81652868484304064</v>
      </c>
      <c r="J2701" s="10">
        <f>SUMIFS(inventory[Total Cost],inventory[Rank],"&lt;="&amp;inventory[[#This Row],['#]])</f>
        <v>2632776.5999999973</v>
      </c>
      <c r="K2701" s="9">
        <f>inventory[[#This Row],[c Cost]]/MAX(inventory[c Cost])</f>
        <v>0.99451177831527693</v>
      </c>
      <c r="L2701" s="11" t="str">
        <f>IF(inventory[[#This Row],[c Units %]]&lt;=$O$7,$N$7,IF(inventory[[#This Row],[c Units %]]&lt;=$O$8,$N$8,$N$9))</f>
        <v>C</v>
      </c>
    </row>
    <row r="2702" spans="2:12" x14ac:dyDescent="0.25">
      <c r="B2702" s="1">
        <v>2696</v>
      </c>
      <c r="C2702" t="s">
        <v>2696</v>
      </c>
      <c r="D2702" s="2">
        <v>1.2</v>
      </c>
      <c r="E2702" s="15">
        <v>44</v>
      </c>
      <c r="F2702" s="14">
        <f>inventory[[#This Row],[Unit Cost]]*inventory[[#This Row],['# Units]]</f>
        <v>52.8</v>
      </c>
      <c r="G2702" s="8">
        <f>_xlfn.RANK.EQ(inventory[[#This Row],[Total Cost]],inventory[Total Cost],0)</f>
        <v>1795</v>
      </c>
      <c r="H2702" s="8">
        <f>SUMIFS(inventory['# Units],inventory[Rank],"&lt;="&amp;inventory[[#This Row],['#]])</f>
        <v>67264</v>
      </c>
      <c r="I2702" s="9">
        <f>inventory[[#This Row],[c Units]]/MAX(inventory[c Units])</f>
        <v>0.81652868484304064</v>
      </c>
      <c r="J2702" s="10">
        <f>SUMIFS(inventory[Total Cost],inventory[Rank],"&lt;="&amp;inventory[[#This Row],['#]])</f>
        <v>2632776.5999999973</v>
      </c>
      <c r="K2702" s="9">
        <f>inventory[[#This Row],[c Cost]]/MAX(inventory[c Cost])</f>
        <v>0.99451177831527693</v>
      </c>
      <c r="L2702" s="11" t="str">
        <f>IF(inventory[[#This Row],[c Units %]]&lt;=$O$7,$N$7,IF(inventory[[#This Row],[c Units %]]&lt;=$O$8,$N$8,$N$9))</f>
        <v>C</v>
      </c>
    </row>
    <row r="2703" spans="2:12" x14ac:dyDescent="0.25">
      <c r="B2703" s="1">
        <v>2697</v>
      </c>
      <c r="C2703" t="s">
        <v>2697</v>
      </c>
      <c r="D2703" s="2">
        <v>1.8</v>
      </c>
      <c r="E2703" s="15">
        <v>31</v>
      </c>
      <c r="F2703" s="14">
        <f>inventory[[#This Row],[Unit Cost]]*inventory[[#This Row],['# Units]]</f>
        <v>55.800000000000004</v>
      </c>
      <c r="G2703" s="8">
        <f>_xlfn.RANK.EQ(inventory[[#This Row],[Total Cost]],inventory[Total Cost],0)</f>
        <v>1750</v>
      </c>
      <c r="H2703" s="8">
        <f>SUMIFS(inventory['# Units],inventory[Rank],"&lt;="&amp;inventory[[#This Row],['#]])</f>
        <v>67264</v>
      </c>
      <c r="I2703" s="9">
        <f>inventory[[#This Row],[c Units]]/MAX(inventory[c Units])</f>
        <v>0.81652868484304064</v>
      </c>
      <c r="J2703" s="10">
        <f>SUMIFS(inventory[Total Cost],inventory[Rank],"&lt;="&amp;inventory[[#This Row],['#]])</f>
        <v>2632776.5999999973</v>
      </c>
      <c r="K2703" s="9">
        <f>inventory[[#This Row],[c Cost]]/MAX(inventory[c Cost])</f>
        <v>0.99451177831527693</v>
      </c>
      <c r="L2703" s="11" t="str">
        <f>IF(inventory[[#This Row],[c Units %]]&lt;=$O$7,$N$7,IF(inventory[[#This Row],[c Units %]]&lt;=$O$8,$N$8,$N$9))</f>
        <v>C</v>
      </c>
    </row>
    <row r="2704" spans="2:12" x14ac:dyDescent="0.25">
      <c r="B2704" s="1">
        <v>2698</v>
      </c>
      <c r="C2704" t="s">
        <v>2698</v>
      </c>
      <c r="D2704" s="2">
        <v>1.6</v>
      </c>
      <c r="E2704" s="15">
        <v>13</v>
      </c>
      <c r="F2704" s="14">
        <f>inventory[[#This Row],[Unit Cost]]*inventory[[#This Row],['# Units]]</f>
        <v>20.8</v>
      </c>
      <c r="G2704" s="8">
        <f>_xlfn.RANK.EQ(inventory[[#This Row],[Total Cost]],inventory[Total Cost],0)</f>
        <v>2652</v>
      </c>
      <c r="H2704" s="8">
        <f>SUMIFS(inventory['# Units],inventory[Rank],"&lt;="&amp;inventory[[#This Row],['#]])</f>
        <v>67264</v>
      </c>
      <c r="I2704" s="9">
        <f>inventory[[#This Row],[c Units]]/MAX(inventory[c Units])</f>
        <v>0.81652868484304064</v>
      </c>
      <c r="J2704" s="10">
        <f>SUMIFS(inventory[Total Cost],inventory[Rank],"&lt;="&amp;inventory[[#This Row],['#]])</f>
        <v>2632776.5999999973</v>
      </c>
      <c r="K2704" s="9">
        <f>inventory[[#This Row],[c Cost]]/MAX(inventory[c Cost])</f>
        <v>0.99451177831527693</v>
      </c>
      <c r="L2704" s="11" t="str">
        <f>IF(inventory[[#This Row],[c Units %]]&lt;=$O$7,$N$7,IF(inventory[[#This Row],[c Units %]]&lt;=$O$8,$N$8,$N$9))</f>
        <v>C</v>
      </c>
    </row>
    <row r="2705" spans="2:12" x14ac:dyDescent="0.25">
      <c r="B2705" s="1">
        <v>2699</v>
      </c>
      <c r="C2705" t="s">
        <v>2699</v>
      </c>
      <c r="D2705" s="2">
        <v>1.5</v>
      </c>
      <c r="E2705" s="15">
        <v>8</v>
      </c>
      <c r="F2705" s="14">
        <f>inventory[[#This Row],[Unit Cost]]*inventory[[#This Row],['# Units]]</f>
        <v>12</v>
      </c>
      <c r="G2705" s="8">
        <f>_xlfn.RANK.EQ(inventory[[#This Row],[Total Cost]],inventory[Total Cost],0)</f>
        <v>3144</v>
      </c>
      <c r="H2705" s="8">
        <f>SUMIFS(inventory['# Units],inventory[Rank],"&lt;="&amp;inventory[[#This Row],['#]])</f>
        <v>67264</v>
      </c>
      <c r="I2705" s="9">
        <f>inventory[[#This Row],[c Units]]/MAX(inventory[c Units])</f>
        <v>0.81652868484304064</v>
      </c>
      <c r="J2705" s="10">
        <f>SUMIFS(inventory[Total Cost],inventory[Rank],"&lt;="&amp;inventory[[#This Row],['#]])</f>
        <v>2632776.5999999973</v>
      </c>
      <c r="K2705" s="9">
        <f>inventory[[#This Row],[c Cost]]/MAX(inventory[c Cost])</f>
        <v>0.99451177831527693</v>
      </c>
      <c r="L2705" s="11" t="str">
        <f>IF(inventory[[#This Row],[c Units %]]&lt;=$O$7,$N$7,IF(inventory[[#This Row],[c Units %]]&lt;=$O$8,$N$8,$N$9))</f>
        <v>C</v>
      </c>
    </row>
    <row r="2706" spans="2:12" x14ac:dyDescent="0.25">
      <c r="B2706" s="1">
        <v>2700</v>
      </c>
      <c r="C2706" t="s">
        <v>2700</v>
      </c>
      <c r="D2706" s="2">
        <v>1.7</v>
      </c>
      <c r="E2706" s="15">
        <v>13</v>
      </c>
      <c r="F2706" s="14">
        <f>inventory[[#This Row],[Unit Cost]]*inventory[[#This Row],['# Units]]</f>
        <v>22.099999999999998</v>
      </c>
      <c r="G2706" s="8">
        <f>_xlfn.RANK.EQ(inventory[[#This Row],[Total Cost]],inventory[Total Cost],0)</f>
        <v>2589</v>
      </c>
      <c r="H2706" s="8">
        <f>SUMIFS(inventory['# Units],inventory[Rank],"&lt;="&amp;inventory[[#This Row],['#]])</f>
        <v>67264</v>
      </c>
      <c r="I2706" s="9">
        <f>inventory[[#This Row],[c Units]]/MAX(inventory[c Units])</f>
        <v>0.81652868484304064</v>
      </c>
      <c r="J2706" s="10">
        <f>SUMIFS(inventory[Total Cost],inventory[Rank],"&lt;="&amp;inventory[[#This Row],['#]])</f>
        <v>2632776.5999999973</v>
      </c>
      <c r="K2706" s="9">
        <f>inventory[[#This Row],[c Cost]]/MAX(inventory[c Cost])</f>
        <v>0.99451177831527693</v>
      </c>
      <c r="L2706" s="11" t="str">
        <f>IF(inventory[[#This Row],[c Units %]]&lt;=$O$7,$N$7,IF(inventory[[#This Row],[c Units %]]&lt;=$O$8,$N$8,$N$9))</f>
        <v>C</v>
      </c>
    </row>
    <row r="2707" spans="2:12" x14ac:dyDescent="0.25">
      <c r="B2707" s="1">
        <v>2701</v>
      </c>
      <c r="C2707" t="s">
        <v>2701</v>
      </c>
      <c r="D2707" s="2">
        <v>1.8</v>
      </c>
      <c r="E2707" s="15">
        <v>5</v>
      </c>
      <c r="F2707" s="14">
        <f>inventory[[#This Row],[Unit Cost]]*inventory[[#This Row],['# Units]]</f>
        <v>9</v>
      </c>
      <c r="G2707" s="8">
        <f>_xlfn.RANK.EQ(inventory[[#This Row],[Total Cost]],inventory[Total Cost],0)</f>
        <v>3394</v>
      </c>
      <c r="H2707" s="8">
        <f>SUMIFS(inventory['# Units],inventory[Rank],"&lt;="&amp;inventory[[#This Row],['#]])</f>
        <v>67264</v>
      </c>
      <c r="I2707" s="9">
        <f>inventory[[#This Row],[c Units]]/MAX(inventory[c Units])</f>
        <v>0.81652868484304064</v>
      </c>
      <c r="J2707" s="10">
        <f>SUMIFS(inventory[Total Cost],inventory[Rank],"&lt;="&amp;inventory[[#This Row],['#]])</f>
        <v>2632776.5999999973</v>
      </c>
      <c r="K2707" s="9">
        <f>inventory[[#This Row],[c Cost]]/MAX(inventory[c Cost])</f>
        <v>0.99451177831527693</v>
      </c>
      <c r="L2707" s="11" t="str">
        <f>IF(inventory[[#This Row],[c Units %]]&lt;=$O$7,$N$7,IF(inventory[[#This Row],[c Units %]]&lt;=$O$8,$N$8,$N$9))</f>
        <v>C</v>
      </c>
    </row>
    <row r="2708" spans="2:12" x14ac:dyDescent="0.25">
      <c r="B2708" s="1">
        <v>2702</v>
      </c>
      <c r="C2708" t="s">
        <v>2702</v>
      </c>
      <c r="D2708" s="2">
        <v>1.3</v>
      </c>
      <c r="E2708" s="15">
        <v>40</v>
      </c>
      <c r="F2708" s="14">
        <f>inventory[[#This Row],[Unit Cost]]*inventory[[#This Row],['# Units]]</f>
        <v>52</v>
      </c>
      <c r="G2708" s="8">
        <f>_xlfn.RANK.EQ(inventory[[#This Row],[Total Cost]],inventory[Total Cost],0)</f>
        <v>1811</v>
      </c>
      <c r="H2708" s="8">
        <f>SUMIFS(inventory['# Units],inventory[Rank],"&lt;="&amp;inventory[[#This Row],['#]])</f>
        <v>67264</v>
      </c>
      <c r="I2708" s="9">
        <f>inventory[[#This Row],[c Units]]/MAX(inventory[c Units])</f>
        <v>0.81652868484304064</v>
      </c>
      <c r="J2708" s="10">
        <f>SUMIFS(inventory[Total Cost],inventory[Rank],"&lt;="&amp;inventory[[#This Row],['#]])</f>
        <v>2632776.5999999973</v>
      </c>
      <c r="K2708" s="9">
        <f>inventory[[#This Row],[c Cost]]/MAX(inventory[c Cost])</f>
        <v>0.99451177831527693</v>
      </c>
      <c r="L2708" s="11" t="str">
        <f>IF(inventory[[#This Row],[c Units %]]&lt;=$O$7,$N$7,IF(inventory[[#This Row],[c Units %]]&lt;=$O$8,$N$8,$N$9))</f>
        <v>C</v>
      </c>
    </row>
    <row r="2709" spans="2:12" x14ac:dyDescent="0.25">
      <c r="B2709" s="1">
        <v>2703</v>
      </c>
      <c r="C2709" t="s">
        <v>2703</v>
      </c>
      <c r="D2709" s="2">
        <v>1.7</v>
      </c>
      <c r="E2709" s="15">
        <v>14</v>
      </c>
      <c r="F2709" s="14">
        <f>inventory[[#This Row],[Unit Cost]]*inventory[[#This Row],['# Units]]</f>
        <v>23.8</v>
      </c>
      <c r="G2709" s="8">
        <f>_xlfn.RANK.EQ(inventory[[#This Row],[Total Cost]],inventory[Total Cost],0)</f>
        <v>2519</v>
      </c>
      <c r="H2709" s="8">
        <f>SUMIFS(inventory['# Units],inventory[Rank],"&lt;="&amp;inventory[[#This Row],['#]])</f>
        <v>67506</v>
      </c>
      <c r="I2709" s="9">
        <f>inventory[[#This Row],[c Units]]/MAX(inventory[c Units])</f>
        <v>0.81946636237830484</v>
      </c>
      <c r="J2709" s="10">
        <f>SUMIFS(inventory[Total Cost],inventory[Rank],"&lt;="&amp;inventory[[#This Row],['#]])</f>
        <v>2633073.5999999945</v>
      </c>
      <c r="K2709" s="9">
        <f>inventory[[#This Row],[c Cost]]/MAX(inventory[c Cost])</f>
        <v>0.99462396785621898</v>
      </c>
      <c r="L2709" s="11" t="str">
        <f>IF(inventory[[#This Row],[c Units %]]&lt;=$O$7,$N$7,IF(inventory[[#This Row],[c Units %]]&lt;=$O$8,$N$8,$N$9))</f>
        <v>C</v>
      </c>
    </row>
    <row r="2710" spans="2:12" x14ac:dyDescent="0.25">
      <c r="B2710" s="1">
        <v>2704</v>
      </c>
      <c r="C2710" t="s">
        <v>2704</v>
      </c>
      <c r="D2710" s="2">
        <v>1.6</v>
      </c>
      <c r="E2710" s="15">
        <v>5</v>
      </c>
      <c r="F2710" s="14">
        <f>inventory[[#This Row],[Unit Cost]]*inventory[[#This Row],['# Units]]</f>
        <v>8</v>
      </c>
      <c r="G2710" s="8">
        <f>_xlfn.RANK.EQ(inventory[[#This Row],[Total Cost]],inventory[Total Cost],0)</f>
        <v>3471</v>
      </c>
      <c r="H2710" s="8">
        <f>SUMIFS(inventory['# Units],inventory[Rank],"&lt;="&amp;inventory[[#This Row],['#]])</f>
        <v>67506</v>
      </c>
      <c r="I2710" s="9">
        <f>inventory[[#This Row],[c Units]]/MAX(inventory[c Units])</f>
        <v>0.81946636237830484</v>
      </c>
      <c r="J2710" s="10">
        <f>SUMIFS(inventory[Total Cost],inventory[Rank],"&lt;="&amp;inventory[[#This Row],['#]])</f>
        <v>2633073.5999999945</v>
      </c>
      <c r="K2710" s="9">
        <f>inventory[[#This Row],[c Cost]]/MAX(inventory[c Cost])</f>
        <v>0.99462396785621898</v>
      </c>
      <c r="L2710" s="11" t="str">
        <f>IF(inventory[[#This Row],[c Units %]]&lt;=$O$7,$N$7,IF(inventory[[#This Row],[c Units %]]&lt;=$O$8,$N$8,$N$9))</f>
        <v>C</v>
      </c>
    </row>
    <row r="2711" spans="2:12" x14ac:dyDescent="0.25">
      <c r="B2711" s="1">
        <v>2705</v>
      </c>
      <c r="C2711" t="s">
        <v>2705</v>
      </c>
      <c r="D2711" s="2">
        <v>1.7</v>
      </c>
      <c r="E2711" s="15">
        <v>13</v>
      </c>
      <c r="F2711" s="14">
        <f>inventory[[#This Row],[Unit Cost]]*inventory[[#This Row],['# Units]]</f>
        <v>22.099999999999998</v>
      </c>
      <c r="G2711" s="8">
        <f>_xlfn.RANK.EQ(inventory[[#This Row],[Total Cost]],inventory[Total Cost],0)</f>
        <v>2589</v>
      </c>
      <c r="H2711" s="8">
        <f>SUMIFS(inventory['# Units],inventory[Rank],"&lt;="&amp;inventory[[#This Row],['#]])</f>
        <v>67506</v>
      </c>
      <c r="I2711" s="9">
        <f>inventory[[#This Row],[c Units]]/MAX(inventory[c Units])</f>
        <v>0.81946636237830484</v>
      </c>
      <c r="J2711" s="10">
        <f>SUMIFS(inventory[Total Cost],inventory[Rank],"&lt;="&amp;inventory[[#This Row],['#]])</f>
        <v>2633073.5999999945</v>
      </c>
      <c r="K2711" s="9">
        <f>inventory[[#This Row],[c Cost]]/MAX(inventory[c Cost])</f>
        <v>0.99462396785621898</v>
      </c>
      <c r="L2711" s="11" t="str">
        <f>IF(inventory[[#This Row],[c Units %]]&lt;=$O$7,$N$7,IF(inventory[[#This Row],[c Units %]]&lt;=$O$8,$N$8,$N$9))</f>
        <v>C</v>
      </c>
    </row>
    <row r="2712" spans="2:12" x14ac:dyDescent="0.25">
      <c r="B2712" s="1">
        <v>2706</v>
      </c>
      <c r="C2712" t="s">
        <v>2706</v>
      </c>
      <c r="D2712" s="2">
        <v>1.7</v>
      </c>
      <c r="E2712" s="15">
        <v>7</v>
      </c>
      <c r="F2712" s="14">
        <f>inventory[[#This Row],[Unit Cost]]*inventory[[#This Row],['# Units]]</f>
        <v>11.9</v>
      </c>
      <c r="G2712" s="8">
        <f>_xlfn.RANK.EQ(inventory[[#This Row],[Total Cost]],inventory[Total Cost],0)</f>
        <v>3188</v>
      </c>
      <c r="H2712" s="8">
        <f>SUMIFS(inventory['# Units],inventory[Rank],"&lt;="&amp;inventory[[#This Row],['#]])</f>
        <v>67506</v>
      </c>
      <c r="I2712" s="9">
        <f>inventory[[#This Row],[c Units]]/MAX(inventory[c Units])</f>
        <v>0.81946636237830484</v>
      </c>
      <c r="J2712" s="10">
        <f>SUMIFS(inventory[Total Cost],inventory[Rank],"&lt;="&amp;inventory[[#This Row],['#]])</f>
        <v>2633073.5999999945</v>
      </c>
      <c r="K2712" s="9">
        <f>inventory[[#This Row],[c Cost]]/MAX(inventory[c Cost])</f>
        <v>0.99462396785621898</v>
      </c>
      <c r="L2712" s="11" t="str">
        <f>IF(inventory[[#This Row],[c Units %]]&lt;=$O$7,$N$7,IF(inventory[[#This Row],[c Units %]]&lt;=$O$8,$N$8,$N$9))</f>
        <v>C</v>
      </c>
    </row>
    <row r="2713" spans="2:12" x14ac:dyDescent="0.25">
      <c r="B2713" s="1">
        <v>2707</v>
      </c>
      <c r="C2713" t="s">
        <v>2707</v>
      </c>
      <c r="D2713" s="2">
        <v>1.3</v>
      </c>
      <c r="E2713" s="15">
        <v>13</v>
      </c>
      <c r="F2713" s="14">
        <f>inventory[[#This Row],[Unit Cost]]*inventory[[#This Row],['# Units]]</f>
        <v>16.900000000000002</v>
      </c>
      <c r="G2713" s="8">
        <f>_xlfn.RANK.EQ(inventory[[#This Row],[Total Cost]],inventory[Total Cost],0)</f>
        <v>2855</v>
      </c>
      <c r="H2713" s="8">
        <f>SUMIFS(inventory['# Units],inventory[Rank],"&lt;="&amp;inventory[[#This Row],['#]])</f>
        <v>67506</v>
      </c>
      <c r="I2713" s="9">
        <f>inventory[[#This Row],[c Units]]/MAX(inventory[c Units])</f>
        <v>0.81946636237830484</v>
      </c>
      <c r="J2713" s="10">
        <f>SUMIFS(inventory[Total Cost],inventory[Rank],"&lt;="&amp;inventory[[#This Row],['#]])</f>
        <v>2633073.5999999945</v>
      </c>
      <c r="K2713" s="9">
        <f>inventory[[#This Row],[c Cost]]/MAX(inventory[c Cost])</f>
        <v>0.99462396785621898</v>
      </c>
      <c r="L2713" s="11" t="str">
        <f>IF(inventory[[#This Row],[c Units %]]&lt;=$O$7,$N$7,IF(inventory[[#This Row],[c Units %]]&lt;=$O$8,$N$8,$N$9))</f>
        <v>C</v>
      </c>
    </row>
    <row r="2714" spans="2:12" x14ac:dyDescent="0.25">
      <c r="B2714" s="1">
        <v>2708</v>
      </c>
      <c r="C2714" t="s">
        <v>2708</v>
      </c>
      <c r="D2714" s="2">
        <v>1.7</v>
      </c>
      <c r="E2714" s="15">
        <v>2</v>
      </c>
      <c r="F2714" s="14">
        <f>inventory[[#This Row],[Unit Cost]]*inventory[[#This Row],['# Units]]</f>
        <v>3.4</v>
      </c>
      <c r="G2714" s="8">
        <f>_xlfn.RANK.EQ(inventory[[#This Row],[Total Cost]],inventory[Total Cost],0)</f>
        <v>4025</v>
      </c>
      <c r="H2714" s="8">
        <f>SUMIFS(inventory['# Units],inventory[Rank],"&lt;="&amp;inventory[[#This Row],['#]])</f>
        <v>67506</v>
      </c>
      <c r="I2714" s="9">
        <f>inventory[[#This Row],[c Units]]/MAX(inventory[c Units])</f>
        <v>0.81946636237830484</v>
      </c>
      <c r="J2714" s="10">
        <f>SUMIFS(inventory[Total Cost],inventory[Rank],"&lt;="&amp;inventory[[#This Row],['#]])</f>
        <v>2633073.5999999945</v>
      </c>
      <c r="K2714" s="9">
        <f>inventory[[#This Row],[c Cost]]/MAX(inventory[c Cost])</f>
        <v>0.99462396785621898</v>
      </c>
      <c r="L2714" s="11" t="str">
        <f>IF(inventory[[#This Row],[c Units %]]&lt;=$O$7,$N$7,IF(inventory[[#This Row],[c Units %]]&lt;=$O$8,$N$8,$N$9))</f>
        <v>C</v>
      </c>
    </row>
    <row r="2715" spans="2:12" x14ac:dyDescent="0.25">
      <c r="B2715" s="1">
        <v>2709</v>
      </c>
      <c r="C2715" t="s">
        <v>2709</v>
      </c>
      <c r="D2715" s="2">
        <v>1.8</v>
      </c>
      <c r="E2715" s="15">
        <v>6</v>
      </c>
      <c r="F2715" s="14">
        <f>inventory[[#This Row],[Unit Cost]]*inventory[[#This Row],['# Units]]</f>
        <v>10.8</v>
      </c>
      <c r="G2715" s="8">
        <f>_xlfn.RANK.EQ(inventory[[#This Row],[Total Cost]],inventory[Total Cost],0)</f>
        <v>3250</v>
      </c>
      <c r="H2715" s="8">
        <f>SUMIFS(inventory['# Units],inventory[Rank],"&lt;="&amp;inventory[[#This Row],['#]])</f>
        <v>67506</v>
      </c>
      <c r="I2715" s="9">
        <f>inventory[[#This Row],[c Units]]/MAX(inventory[c Units])</f>
        <v>0.81946636237830484</v>
      </c>
      <c r="J2715" s="10">
        <f>SUMIFS(inventory[Total Cost],inventory[Rank],"&lt;="&amp;inventory[[#This Row],['#]])</f>
        <v>2633073.5999999945</v>
      </c>
      <c r="K2715" s="9">
        <f>inventory[[#This Row],[c Cost]]/MAX(inventory[c Cost])</f>
        <v>0.99462396785621898</v>
      </c>
      <c r="L2715" s="11" t="str">
        <f>IF(inventory[[#This Row],[c Units %]]&lt;=$O$7,$N$7,IF(inventory[[#This Row],[c Units %]]&lt;=$O$8,$N$8,$N$9))</f>
        <v>C</v>
      </c>
    </row>
    <row r="2716" spans="2:12" x14ac:dyDescent="0.25">
      <c r="B2716" s="1">
        <v>2710</v>
      </c>
      <c r="C2716" t="s">
        <v>2710</v>
      </c>
      <c r="D2716" s="2">
        <v>1.7</v>
      </c>
      <c r="E2716" s="15">
        <v>45</v>
      </c>
      <c r="F2716" s="14">
        <f>inventory[[#This Row],[Unit Cost]]*inventory[[#This Row],['# Units]]</f>
        <v>76.5</v>
      </c>
      <c r="G2716" s="8">
        <f>_xlfn.RANK.EQ(inventory[[#This Row],[Total Cost]],inventory[Total Cost],0)</f>
        <v>1517</v>
      </c>
      <c r="H2716" s="8">
        <f>SUMIFS(inventory['# Units],inventory[Rank],"&lt;="&amp;inventory[[#This Row],['#]])</f>
        <v>67506</v>
      </c>
      <c r="I2716" s="9">
        <f>inventory[[#This Row],[c Units]]/MAX(inventory[c Units])</f>
        <v>0.81946636237830484</v>
      </c>
      <c r="J2716" s="10">
        <f>SUMIFS(inventory[Total Cost],inventory[Rank],"&lt;="&amp;inventory[[#This Row],['#]])</f>
        <v>2633073.5999999945</v>
      </c>
      <c r="K2716" s="9">
        <f>inventory[[#This Row],[c Cost]]/MAX(inventory[c Cost])</f>
        <v>0.99462396785621898</v>
      </c>
      <c r="L2716" s="11" t="str">
        <f>IF(inventory[[#This Row],[c Units %]]&lt;=$O$7,$N$7,IF(inventory[[#This Row],[c Units %]]&lt;=$O$8,$N$8,$N$9))</f>
        <v>C</v>
      </c>
    </row>
    <row r="2717" spans="2:12" x14ac:dyDescent="0.25">
      <c r="B2717" s="1">
        <v>2711</v>
      </c>
      <c r="C2717" t="s">
        <v>2711</v>
      </c>
      <c r="D2717" s="2">
        <v>1.8</v>
      </c>
      <c r="E2717" s="15">
        <v>7</v>
      </c>
      <c r="F2717" s="14">
        <f>inventory[[#This Row],[Unit Cost]]*inventory[[#This Row],['# Units]]</f>
        <v>12.6</v>
      </c>
      <c r="G2717" s="8">
        <f>_xlfn.RANK.EQ(inventory[[#This Row],[Total Cost]],inventory[Total Cost],0)</f>
        <v>3112</v>
      </c>
      <c r="H2717" s="8">
        <f>SUMIFS(inventory['# Units],inventory[Rank],"&lt;="&amp;inventory[[#This Row],['#]])</f>
        <v>67506</v>
      </c>
      <c r="I2717" s="9">
        <f>inventory[[#This Row],[c Units]]/MAX(inventory[c Units])</f>
        <v>0.81946636237830484</v>
      </c>
      <c r="J2717" s="10">
        <f>SUMIFS(inventory[Total Cost],inventory[Rank],"&lt;="&amp;inventory[[#This Row],['#]])</f>
        <v>2633073.5999999945</v>
      </c>
      <c r="K2717" s="9">
        <f>inventory[[#This Row],[c Cost]]/MAX(inventory[c Cost])</f>
        <v>0.99462396785621898</v>
      </c>
      <c r="L2717" s="11" t="str">
        <f>IF(inventory[[#This Row],[c Units %]]&lt;=$O$7,$N$7,IF(inventory[[#This Row],[c Units %]]&lt;=$O$8,$N$8,$N$9))</f>
        <v>C</v>
      </c>
    </row>
    <row r="2718" spans="2:12" x14ac:dyDescent="0.25">
      <c r="B2718" s="1">
        <v>2712</v>
      </c>
      <c r="C2718" t="s">
        <v>2712</v>
      </c>
      <c r="D2718" s="2">
        <v>1.7</v>
      </c>
      <c r="E2718" s="15">
        <v>13</v>
      </c>
      <c r="F2718" s="14">
        <f>inventory[[#This Row],[Unit Cost]]*inventory[[#This Row],['# Units]]</f>
        <v>22.099999999999998</v>
      </c>
      <c r="G2718" s="8">
        <f>_xlfn.RANK.EQ(inventory[[#This Row],[Total Cost]],inventory[Total Cost],0)</f>
        <v>2589</v>
      </c>
      <c r="H2718" s="8">
        <f>SUMIFS(inventory['# Units],inventory[Rank],"&lt;="&amp;inventory[[#This Row],['#]])</f>
        <v>67506</v>
      </c>
      <c r="I2718" s="9">
        <f>inventory[[#This Row],[c Units]]/MAX(inventory[c Units])</f>
        <v>0.81946636237830484</v>
      </c>
      <c r="J2718" s="10">
        <f>SUMIFS(inventory[Total Cost],inventory[Rank],"&lt;="&amp;inventory[[#This Row],['#]])</f>
        <v>2633073.5999999945</v>
      </c>
      <c r="K2718" s="9">
        <f>inventory[[#This Row],[c Cost]]/MAX(inventory[c Cost])</f>
        <v>0.99462396785621898</v>
      </c>
      <c r="L2718" s="11" t="str">
        <f>IF(inventory[[#This Row],[c Units %]]&lt;=$O$7,$N$7,IF(inventory[[#This Row],[c Units %]]&lt;=$O$8,$N$8,$N$9))</f>
        <v>C</v>
      </c>
    </row>
    <row r="2719" spans="2:12" x14ac:dyDescent="0.25">
      <c r="B2719" s="1">
        <v>2713</v>
      </c>
      <c r="C2719" t="s">
        <v>2713</v>
      </c>
      <c r="D2719" s="2">
        <v>1.3</v>
      </c>
      <c r="E2719" s="15">
        <v>17</v>
      </c>
      <c r="F2719" s="14">
        <f>inventory[[#This Row],[Unit Cost]]*inventory[[#This Row],['# Units]]</f>
        <v>22.1</v>
      </c>
      <c r="G2719" s="8">
        <f>_xlfn.RANK.EQ(inventory[[#This Row],[Total Cost]],inventory[Total Cost],0)</f>
        <v>2586</v>
      </c>
      <c r="H2719" s="8">
        <f>SUMIFS(inventory['# Units],inventory[Rank],"&lt;="&amp;inventory[[#This Row],['#]])</f>
        <v>67506</v>
      </c>
      <c r="I2719" s="9">
        <f>inventory[[#This Row],[c Units]]/MAX(inventory[c Units])</f>
        <v>0.81946636237830484</v>
      </c>
      <c r="J2719" s="10">
        <f>SUMIFS(inventory[Total Cost],inventory[Rank],"&lt;="&amp;inventory[[#This Row],['#]])</f>
        <v>2633073.5999999945</v>
      </c>
      <c r="K2719" s="9">
        <f>inventory[[#This Row],[c Cost]]/MAX(inventory[c Cost])</f>
        <v>0.99462396785621898</v>
      </c>
      <c r="L2719" s="11" t="str">
        <f>IF(inventory[[#This Row],[c Units %]]&lt;=$O$7,$N$7,IF(inventory[[#This Row],[c Units %]]&lt;=$O$8,$N$8,$N$9))</f>
        <v>C</v>
      </c>
    </row>
    <row r="2720" spans="2:12" x14ac:dyDescent="0.25">
      <c r="B2720" s="1">
        <v>2714</v>
      </c>
      <c r="C2720" t="s">
        <v>2714</v>
      </c>
      <c r="D2720" s="2">
        <v>1.3</v>
      </c>
      <c r="E2720" s="15">
        <v>7</v>
      </c>
      <c r="F2720" s="14">
        <f>inventory[[#This Row],[Unit Cost]]*inventory[[#This Row],['# Units]]</f>
        <v>9.1</v>
      </c>
      <c r="G2720" s="8">
        <f>_xlfn.RANK.EQ(inventory[[#This Row],[Total Cost]],inventory[Total Cost],0)</f>
        <v>3382</v>
      </c>
      <c r="H2720" s="8">
        <f>SUMIFS(inventory['# Units],inventory[Rank],"&lt;="&amp;inventory[[#This Row],['#]])</f>
        <v>67506</v>
      </c>
      <c r="I2720" s="9">
        <f>inventory[[#This Row],[c Units]]/MAX(inventory[c Units])</f>
        <v>0.81946636237830484</v>
      </c>
      <c r="J2720" s="10">
        <f>SUMIFS(inventory[Total Cost],inventory[Rank],"&lt;="&amp;inventory[[#This Row],['#]])</f>
        <v>2633073.5999999945</v>
      </c>
      <c r="K2720" s="9">
        <f>inventory[[#This Row],[c Cost]]/MAX(inventory[c Cost])</f>
        <v>0.99462396785621898</v>
      </c>
      <c r="L2720" s="11" t="str">
        <f>IF(inventory[[#This Row],[c Units %]]&lt;=$O$7,$N$7,IF(inventory[[#This Row],[c Units %]]&lt;=$O$8,$N$8,$N$9))</f>
        <v>C</v>
      </c>
    </row>
    <row r="2721" spans="2:12" x14ac:dyDescent="0.25">
      <c r="B2721" s="1">
        <v>2715</v>
      </c>
      <c r="C2721" t="s">
        <v>2715</v>
      </c>
      <c r="D2721" s="2">
        <v>1.6</v>
      </c>
      <c r="E2721" s="15">
        <v>33</v>
      </c>
      <c r="F2721" s="14">
        <f>inventory[[#This Row],[Unit Cost]]*inventory[[#This Row],['# Units]]</f>
        <v>52.800000000000004</v>
      </c>
      <c r="G2721" s="8">
        <f>_xlfn.RANK.EQ(inventory[[#This Row],[Total Cost]],inventory[Total Cost],0)</f>
        <v>1793</v>
      </c>
      <c r="H2721" s="8">
        <f>SUMIFS(inventory['# Units],inventory[Rank],"&lt;="&amp;inventory[[#This Row],['#]])</f>
        <v>67506</v>
      </c>
      <c r="I2721" s="9">
        <f>inventory[[#This Row],[c Units]]/MAX(inventory[c Units])</f>
        <v>0.81946636237830484</v>
      </c>
      <c r="J2721" s="10">
        <f>SUMIFS(inventory[Total Cost],inventory[Rank],"&lt;="&amp;inventory[[#This Row],['#]])</f>
        <v>2633073.5999999945</v>
      </c>
      <c r="K2721" s="9">
        <f>inventory[[#This Row],[c Cost]]/MAX(inventory[c Cost])</f>
        <v>0.99462396785621898</v>
      </c>
      <c r="L2721" s="11" t="str">
        <f>IF(inventory[[#This Row],[c Units %]]&lt;=$O$7,$N$7,IF(inventory[[#This Row],[c Units %]]&lt;=$O$8,$N$8,$N$9))</f>
        <v>C</v>
      </c>
    </row>
    <row r="2722" spans="2:12" x14ac:dyDescent="0.25">
      <c r="B2722" s="1">
        <v>2716</v>
      </c>
      <c r="C2722" t="s">
        <v>2716</v>
      </c>
      <c r="D2722" s="2">
        <v>1.5</v>
      </c>
      <c r="E2722" s="15">
        <v>74</v>
      </c>
      <c r="F2722" s="14">
        <f>inventory[[#This Row],[Unit Cost]]*inventory[[#This Row],['# Units]]</f>
        <v>111</v>
      </c>
      <c r="G2722" s="8">
        <f>_xlfn.RANK.EQ(inventory[[#This Row],[Total Cost]],inventory[Total Cost],0)</f>
        <v>1291</v>
      </c>
      <c r="H2722" s="8">
        <f>SUMIFS(inventory['# Units],inventory[Rank],"&lt;="&amp;inventory[[#This Row],['#]])</f>
        <v>67506</v>
      </c>
      <c r="I2722" s="9">
        <f>inventory[[#This Row],[c Units]]/MAX(inventory[c Units])</f>
        <v>0.81946636237830484</v>
      </c>
      <c r="J2722" s="10">
        <f>SUMIFS(inventory[Total Cost],inventory[Rank],"&lt;="&amp;inventory[[#This Row],['#]])</f>
        <v>2633073.5999999945</v>
      </c>
      <c r="K2722" s="9">
        <f>inventory[[#This Row],[c Cost]]/MAX(inventory[c Cost])</f>
        <v>0.99462396785621898</v>
      </c>
      <c r="L2722" s="11" t="str">
        <f>IF(inventory[[#This Row],[c Units %]]&lt;=$O$7,$N$7,IF(inventory[[#This Row],[c Units %]]&lt;=$O$8,$N$8,$N$9))</f>
        <v>C</v>
      </c>
    </row>
    <row r="2723" spans="2:12" x14ac:dyDescent="0.25">
      <c r="B2723" s="1">
        <v>2717</v>
      </c>
      <c r="C2723" t="s">
        <v>2717</v>
      </c>
      <c r="D2723" s="2">
        <v>1</v>
      </c>
      <c r="E2723" s="15">
        <v>27</v>
      </c>
      <c r="F2723" s="14">
        <f>inventory[[#This Row],[Unit Cost]]*inventory[[#This Row],['# Units]]</f>
        <v>27</v>
      </c>
      <c r="G2723" s="8">
        <f>_xlfn.RANK.EQ(inventory[[#This Row],[Total Cost]],inventory[Total Cost],0)</f>
        <v>2395</v>
      </c>
      <c r="H2723" s="8">
        <f>SUMIFS(inventory['# Units],inventory[Rank],"&lt;="&amp;inventory[[#This Row],['#]])</f>
        <v>67506</v>
      </c>
      <c r="I2723" s="9">
        <f>inventory[[#This Row],[c Units]]/MAX(inventory[c Units])</f>
        <v>0.81946636237830484</v>
      </c>
      <c r="J2723" s="10">
        <f>SUMIFS(inventory[Total Cost],inventory[Rank],"&lt;="&amp;inventory[[#This Row],['#]])</f>
        <v>2633073.5999999945</v>
      </c>
      <c r="K2723" s="9">
        <f>inventory[[#This Row],[c Cost]]/MAX(inventory[c Cost])</f>
        <v>0.99462396785621898</v>
      </c>
      <c r="L2723" s="11" t="str">
        <f>IF(inventory[[#This Row],[c Units %]]&lt;=$O$7,$N$7,IF(inventory[[#This Row],[c Units %]]&lt;=$O$8,$N$8,$N$9))</f>
        <v>C</v>
      </c>
    </row>
    <row r="2724" spans="2:12" x14ac:dyDescent="0.25">
      <c r="B2724" s="1">
        <v>2718</v>
      </c>
      <c r="C2724" t="s">
        <v>2718</v>
      </c>
      <c r="D2724" s="2">
        <v>1.6</v>
      </c>
      <c r="E2724" s="15">
        <v>49</v>
      </c>
      <c r="F2724" s="14">
        <f>inventory[[#This Row],[Unit Cost]]*inventory[[#This Row],['# Units]]</f>
        <v>78.400000000000006</v>
      </c>
      <c r="G2724" s="8">
        <f>_xlfn.RANK.EQ(inventory[[#This Row],[Total Cost]],inventory[Total Cost],0)</f>
        <v>1495</v>
      </c>
      <c r="H2724" s="8">
        <f>SUMIFS(inventory['# Units],inventory[Rank],"&lt;="&amp;inventory[[#This Row],['#]])</f>
        <v>67518</v>
      </c>
      <c r="I2724" s="9">
        <f>inventory[[#This Row],[c Units]]/MAX(inventory[c Units])</f>
        <v>0.81961203233873126</v>
      </c>
      <c r="J2724" s="10">
        <f>SUMIFS(inventory[Total Cost],inventory[Rank],"&lt;="&amp;inventory[[#This Row],['#]])</f>
        <v>2633113.1999999941</v>
      </c>
      <c r="K2724" s="9">
        <f>inventory[[#This Row],[c Cost]]/MAX(inventory[c Cost])</f>
        <v>0.99463892646167784</v>
      </c>
      <c r="L2724" s="11" t="str">
        <f>IF(inventory[[#This Row],[c Units %]]&lt;=$O$7,$N$7,IF(inventory[[#This Row],[c Units %]]&lt;=$O$8,$N$8,$N$9))</f>
        <v>C</v>
      </c>
    </row>
    <row r="2725" spans="2:12" x14ac:dyDescent="0.25">
      <c r="B2725" s="1">
        <v>2719</v>
      </c>
      <c r="C2725" t="s">
        <v>2719</v>
      </c>
      <c r="D2725" s="2">
        <v>1.7</v>
      </c>
      <c r="E2725" s="15">
        <v>31</v>
      </c>
      <c r="F2725" s="14">
        <f>inventory[[#This Row],[Unit Cost]]*inventory[[#This Row],['# Units]]</f>
        <v>52.699999999999996</v>
      </c>
      <c r="G2725" s="8">
        <f>_xlfn.RANK.EQ(inventory[[#This Row],[Total Cost]],inventory[Total Cost],0)</f>
        <v>1802</v>
      </c>
      <c r="H2725" s="8">
        <f>SUMIFS(inventory['# Units],inventory[Rank],"&lt;="&amp;inventory[[#This Row],['#]])</f>
        <v>67518</v>
      </c>
      <c r="I2725" s="9">
        <f>inventory[[#This Row],[c Units]]/MAX(inventory[c Units])</f>
        <v>0.81961203233873126</v>
      </c>
      <c r="J2725" s="10">
        <f>SUMIFS(inventory[Total Cost],inventory[Rank],"&lt;="&amp;inventory[[#This Row],['#]])</f>
        <v>2633113.1999999941</v>
      </c>
      <c r="K2725" s="9">
        <f>inventory[[#This Row],[c Cost]]/MAX(inventory[c Cost])</f>
        <v>0.99463892646167784</v>
      </c>
      <c r="L2725" s="11" t="str">
        <f>IF(inventory[[#This Row],[c Units %]]&lt;=$O$7,$N$7,IF(inventory[[#This Row],[c Units %]]&lt;=$O$8,$N$8,$N$9))</f>
        <v>C</v>
      </c>
    </row>
    <row r="2726" spans="2:12" x14ac:dyDescent="0.25">
      <c r="B2726" s="1">
        <v>2720</v>
      </c>
      <c r="C2726" t="s">
        <v>2720</v>
      </c>
      <c r="D2726" s="2">
        <v>1.4</v>
      </c>
      <c r="E2726" s="15">
        <v>41</v>
      </c>
      <c r="F2726" s="14">
        <f>inventory[[#This Row],[Unit Cost]]*inventory[[#This Row],['# Units]]</f>
        <v>57.4</v>
      </c>
      <c r="G2726" s="8">
        <f>_xlfn.RANK.EQ(inventory[[#This Row],[Total Cost]],inventory[Total Cost],0)</f>
        <v>1723</v>
      </c>
      <c r="H2726" s="8">
        <f>SUMIFS(inventory['# Units],inventory[Rank],"&lt;="&amp;inventory[[#This Row],['#]])</f>
        <v>67630</v>
      </c>
      <c r="I2726" s="9">
        <f>inventory[[#This Row],[c Units]]/MAX(inventory[c Units])</f>
        <v>0.82097161863604362</v>
      </c>
      <c r="J2726" s="10">
        <f>SUMIFS(inventory[Total Cost],inventory[Rank],"&lt;="&amp;inventory[[#This Row],['#]])</f>
        <v>2633289.599999995</v>
      </c>
      <c r="K2726" s="9">
        <f>inventory[[#This Row],[c Cost]]/MAX(inventory[c Cost])</f>
        <v>0.9947055602496323</v>
      </c>
      <c r="L2726" s="11" t="str">
        <f>IF(inventory[[#This Row],[c Units %]]&lt;=$O$7,$N$7,IF(inventory[[#This Row],[c Units %]]&lt;=$O$8,$N$8,$N$9))</f>
        <v>C</v>
      </c>
    </row>
    <row r="2727" spans="2:12" x14ac:dyDescent="0.25">
      <c r="B2727" s="1">
        <v>2721</v>
      </c>
      <c r="C2727" t="s">
        <v>2721</v>
      </c>
      <c r="D2727" s="2">
        <v>1.5</v>
      </c>
      <c r="E2727" s="15">
        <v>3</v>
      </c>
      <c r="F2727" s="14">
        <f>inventory[[#This Row],[Unit Cost]]*inventory[[#This Row],['# Units]]</f>
        <v>4.5</v>
      </c>
      <c r="G2727" s="8">
        <f>_xlfn.RANK.EQ(inventory[[#This Row],[Total Cost]],inventory[Total Cost],0)</f>
        <v>3832</v>
      </c>
      <c r="H2727" s="8">
        <f>SUMIFS(inventory['# Units],inventory[Rank],"&lt;="&amp;inventory[[#This Row],['#]])</f>
        <v>67630</v>
      </c>
      <c r="I2727" s="9">
        <f>inventory[[#This Row],[c Units]]/MAX(inventory[c Units])</f>
        <v>0.82097161863604362</v>
      </c>
      <c r="J2727" s="10">
        <f>SUMIFS(inventory[Total Cost],inventory[Rank],"&lt;="&amp;inventory[[#This Row],['#]])</f>
        <v>2633289.599999995</v>
      </c>
      <c r="K2727" s="9">
        <f>inventory[[#This Row],[c Cost]]/MAX(inventory[c Cost])</f>
        <v>0.9947055602496323</v>
      </c>
      <c r="L2727" s="11" t="str">
        <f>IF(inventory[[#This Row],[c Units %]]&lt;=$O$7,$N$7,IF(inventory[[#This Row],[c Units %]]&lt;=$O$8,$N$8,$N$9))</f>
        <v>C</v>
      </c>
    </row>
    <row r="2728" spans="2:12" x14ac:dyDescent="0.25">
      <c r="B2728" s="1">
        <v>2722</v>
      </c>
      <c r="C2728" t="s">
        <v>2722</v>
      </c>
      <c r="D2728" s="2">
        <v>1.7</v>
      </c>
      <c r="E2728" s="15">
        <v>10</v>
      </c>
      <c r="F2728" s="14">
        <f>inventory[[#This Row],[Unit Cost]]*inventory[[#This Row],['# Units]]</f>
        <v>17</v>
      </c>
      <c r="G2728" s="8">
        <f>_xlfn.RANK.EQ(inventory[[#This Row],[Total Cost]],inventory[Total Cost],0)</f>
        <v>2841</v>
      </c>
      <c r="H2728" s="8">
        <f>SUMIFS(inventory['# Units],inventory[Rank],"&lt;="&amp;inventory[[#This Row],['#]])</f>
        <v>67630</v>
      </c>
      <c r="I2728" s="9">
        <f>inventory[[#This Row],[c Units]]/MAX(inventory[c Units])</f>
        <v>0.82097161863604362</v>
      </c>
      <c r="J2728" s="10">
        <f>SUMIFS(inventory[Total Cost],inventory[Rank],"&lt;="&amp;inventory[[#This Row],['#]])</f>
        <v>2633289.599999995</v>
      </c>
      <c r="K2728" s="9">
        <f>inventory[[#This Row],[c Cost]]/MAX(inventory[c Cost])</f>
        <v>0.9947055602496323</v>
      </c>
      <c r="L2728" s="11" t="str">
        <f>IF(inventory[[#This Row],[c Units %]]&lt;=$O$7,$N$7,IF(inventory[[#This Row],[c Units %]]&lt;=$O$8,$N$8,$N$9))</f>
        <v>C</v>
      </c>
    </row>
    <row r="2729" spans="2:12" x14ac:dyDescent="0.25">
      <c r="B2729" s="1">
        <v>2723</v>
      </c>
      <c r="C2729" t="s">
        <v>2723</v>
      </c>
      <c r="D2729" s="2">
        <v>1.4</v>
      </c>
      <c r="E2729" s="15">
        <v>11</v>
      </c>
      <c r="F2729" s="14">
        <f>inventory[[#This Row],[Unit Cost]]*inventory[[#This Row],['# Units]]</f>
        <v>15.399999999999999</v>
      </c>
      <c r="G2729" s="8">
        <f>_xlfn.RANK.EQ(inventory[[#This Row],[Total Cost]],inventory[Total Cost],0)</f>
        <v>2950</v>
      </c>
      <c r="H2729" s="8">
        <f>SUMIFS(inventory['# Units],inventory[Rank],"&lt;="&amp;inventory[[#This Row],['#]])</f>
        <v>67630</v>
      </c>
      <c r="I2729" s="9">
        <f>inventory[[#This Row],[c Units]]/MAX(inventory[c Units])</f>
        <v>0.82097161863604362</v>
      </c>
      <c r="J2729" s="10">
        <f>SUMIFS(inventory[Total Cost],inventory[Rank],"&lt;="&amp;inventory[[#This Row],['#]])</f>
        <v>2633289.599999995</v>
      </c>
      <c r="K2729" s="9">
        <f>inventory[[#This Row],[c Cost]]/MAX(inventory[c Cost])</f>
        <v>0.9947055602496323</v>
      </c>
      <c r="L2729" s="11" t="str">
        <f>IF(inventory[[#This Row],[c Units %]]&lt;=$O$7,$N$7,IF(inventory[[#This Row],[c Units %]]&lt;=$O$8,$N$8,$N$9))</f>
        <v>C</v>
      </c>
    </row>
    <row r="2730" spans="2:12" x14ac:dyDescent="0.25">
      <c r="B2730" s="1">
        <v>2724</v>
      </c>
      <c r="C2730" t="s">
        <v>2724</v>
      </c>
      <c r="D2730" s="2">
        <v>1.7</v>
      </c>
      <c r="E2730" s="15">
        <v>15</v>
      </c>
      <c r="F2730" s="14">
        <f>inventory[[#This Row],[Unit Cost]]*inventory[[#This Row],['# Units]]</f>
        <v>25.5</v>
      </c>
      <c r="G2730" s="8">
        <f>_xlfn.RANK.EQ(inventory[[#This Row],[Total Cost]],inventory[Total Cost],0)</f>
        <v>2441</v>
      </c>
      <c r="H2730" s="8">
        <f>SUMIFS(inventory['# Units],inventory[Rank],"&lt;="&amp;inventory[[#This Row],['#]])</f>
        <v>67630</v>
      </c>
      <c r="I2730" s="9">
        <f>inventory[[#This Row],[c Units]]/MAX(inventory[c Units])</f>
        <v>0.82097161863604362</v>
      </c>
      <c r="J2730" s="10">
        <f>SUMIFS(inventory[Total Cost],inventory[Rank],"&lt;="&amp;inventory[[#This Row],['#]])</f>
        <v>2633289.599999995</v>
      </c>
      <c r="K2730" s="9">
        <f>inventory[[#This Row],[c Cost]]/MAX(inventory[c Cost])</f>
        <v>0.9947055602496323</v>
      </c>
      <c r="L2730" s="11" t="str">
        <f>IF(inventory[[#This Row],[c Units %]]&lt;=$O$7,$N$7,IF(inventory[[#This Row],[c Units %]]&lt;=$O$8,$N$8,$N$9))</f>
        <v>C</v>
      </c>
    </row>
    <row r="2731" spans="2:12" x14ac:dyDescent="0.25">
      <c r="B2731" s="1">
        <v>2725</v>
      </c>
      <c r="C2731" t="s">
        <v>2725</v>
      </c>
      <c r="D2731" s="2">
        <v>1.8</v>
      </c>
      <c r="E2731" s="15">
        <v>10</v>
      </c>
      <c r="F2731" s="14">
        <f>inventory[[#This Row],[Unit Cost]]*inventory[[#This Row],['# Units]]</f>
        <v>18</v>
      </c>
      <c r="G2731" s="8">
        <f>_xlfn.RANK.EQ(inventory[[#This Row],[Total Cost]],inventory[Total Cost],0)</f>
        <v>2803</v>
      </c>
      <c r="H2731" s="8">
        <f>SUMIFS(inventory['# Units],inventory[Rank],"&lt;="&amp;inventory[[#This Row],['#]])</f>
        <v>67630</v>
      </c>
      <c r="I2731" s="9">
        <f>inventory[[#This Row],[c Units]]/MAX(inventory[c Units])</f>
        <v>0.82097161863604362</v>
      </c>
      <c r="J2731" s="10">
        <f>SUMIFS(inventory[Total Cost],inventory[Rank],"&lt;="&amp;inventory[[#This Row],['#]])</f>
        <v>2633289.599999995</v>
      </c>
      <c r="K2731" s="9">
        <f>inventory[[#This Row],[c Cost]]/MAX(inventory[c Cost])</f>
        <v>0.9947055602496323</v>
      </c>
      <c r="L2731" s="11" t="str">
        <f>IF(inventory[[#This Row],[c Units %]]&lt;=$O$7,$N$7,IF(inventory[[#This Row],[c Units %]]&lt;=$O$8,$N$8,$N$9))</f>
        <v>C</v>
      </c>
    </row>
    <row r="2732" spans="2:12" x14ac:dyDescent="0.25">
      <c r="B2732" s="1">
        <v>2726</v>
      </c>
      <c r="C2732" t="s">
        <v>2726</v>
      </c>
      <c r="D2732" s="2">
        <v>1.5</v>
      </c>
      <c r="E2732" s="15">
        <v>11</v>
      </c>
      <c r="F2732" s="14">
        <f>inventory[[#This Row],[Unit Cost]]*inventory[[#This Row],['# Units]]</f>
        <v>16.5</v>
      </c>
      <c r="G2732" s="8">
        <f>_xlfn.RANK.EQ(inventory[[#This Row],[Total Cost]],inventory[Total Cost],0)</f>
        <v>2879</v>
      </c>
      <c r="H2732" s="8">
        <f>SUMIFS(inventory['# Units],inventory[Rank],"&lt;="&amp;inventory[[#This Row],['#]])</f>
        <v>67630</v>
      </c>
      <c r="I2732" s="9">
        <f>inventory[[#This Row],[c Units]]/MAX(inventory[c Units])</f>
        <v>0.82097161863604362</v>
      </c>
      <c r="J2732" s="10">
        <f>SUMIFS(inventory[Total Cost],inventory[Rank],"&lt;="&amp;inventory[[#This Row],['#]])</f>
        <v>2633289.599999995</v>
      </c>
      <c r="K2732" s="9">
        <f>inventory[[#This Row],[c Cost]]/MAX(inventory[c Cost])</f>
        <v>0.9947055602496323</v>
      </c>
      <c r="L2732" s="11" t="str">
        <f>IF(inventory[[#This Row],[c Units %]]&lt;=$O$7,$N$7,IF(inventory[[#This Row],[c Units %]]&lt;=$O$8,$N$8,$N$9))</f>
        <v>C</v>
      </c>
    </row>
    <row r="2733" spans="2:12" x14ac:dyDescent="0.25">
      <c r="B2733" s="1">
        <v>2727</v>
      </c>
      <c r="C2733" t="s">
        <v>2727</v>
      </c>
      <c r="D2733" s="2">
        <v>1.5</v>
      </c>
      <c r="E2733" s="15">
        <v>20</v>
      </c>
      <c r="F2733" s="14">
        <f>inventory[[#This Row],[Unit Cost]]*inventory[[#This Row],['# Units]]</f>
        <v>30</v>
      </c>
      <c r="G2733" s="8">
        <f>_xlfn.RANK.EQ(inventory[[#This Row],[Total Cost]],inventory[Total Cost],0)</f>
        <v>2292</v>
      </c>
      <c r="H2733" s="8">
        <f>SUMIFS(inventory['# Units],inventory[Rank],"&lt;="&amp;inventory[[#This Row],['#]])</f>
        <v>67630</v>
      </c>
      <c r="I2733" s="9">
        <f>inventory[[#This Row],[c Units]]/MAX(inventory[c Units])</f>
        <v>0.82097161863604362</v>
      </c>
      <c r="J2733" s="10">
        <f>SUMIFS(inventory[Total Cost],inventory[Rank],"&lt;="&amp;inventory[[#This Row],['#]])</f>
        <v>2633289.599999995</v>
      </c>
      <c r="K2733" s="9">
        <f>inventory[[#This Row],[c Cost]]/MAX(inventory[c Cost])</f>
        <v>0.9947055602496323</v>
      </c>
      <c r="L2733" s="11" t="str">
        <f>IF(inventory[[#This Row],[c Units %]]&lt;=$O$7,$N$7,IF(inventory[[#This Row],[c Units %]]&lt;=$O$8,$N$8,$N$9))</f>
        <v>C</v>
      </c>
    </row>
    <row r="2734" spans="2:12" x14ac:dyDescent="0.25">
      <c r="B2734" s="1">
        <v>2728</v>
      </c>
      <c r="C2734" t="s">
        <v>2728</v>
      </c>
      <c r="D2734" s="2">
        <v>1.2</v>
      </c>
      <c r="E2734" s="15">
        <v>4</v>
      </c>
      <c r="F2734" s="14">
        <f>inventory[[#This Row],[Unit Cost]]*inventory[[#This Row],['# Units]]</f>
        <v>4.8</v>
      </c>
      <c r="G2734" s="8">
        <f>_xlfn.RANK.EQ(inventory[[#This Row],[Total Cost]],inventory[Total Cost],0)</f>
        <v>3814</v>
      </c>
      <c r="H2734" s="8">
        <f>SUMIFS(inventory['# Units],inventory[Rank],"&lt;="&amp;inventory[[#This Row],['#]])</f>
        <v>67630</v>
      </c>
      <c r="I2734" s="9">
        <f>inventory[[#This Row],[c Units]]/MAX(inventory[c Units])</f>
        <v>0.82097161863604362</v>
      </c>
      <c r="J2734" s="10">
        <f>SUMIFS(inventory[Total Cost],inventory[Rank],"&lt;="&amp;inventory[[#This Row],['#]])</f>
        <v>2633289.599999995</v>
      </c>
      <c r="K2734" s="9">
        <f>inventory[[#This Row],[c Cost]]/MAX(inventory[c Cost])</f>
        <v>0.9947055602496323</v>
      </c>
      <c r="L2734" s="11" t="str">
        <f>IF(inventory[[#This Row],[c Units %]]&lt;=$O$7,$N$7,IF(inventory[[#This Row],[c Units %]]&lt;=$O$8,$N$8,$N$9))</f>
        <v>C</v>
      </c>
    </row>
    <row r="2735" spans="2:12" x14ac:dyDescent="0.25">
      <c r="B2735" s="1">
        <v>2729</v>
      </c>
      <c r="C2735" t="s">
        <v>2729</v>
      </c>
      <c r="D2735" s="2">
        <v>1.3</v>
      </c>
      <c r="E2735" s="15">
        <v>7</v>
      </c>
      <c r="F2735" s="14">
        <f>inventory[[#This Row],[Unit Cost]]*inventory[[#This Row],['# Units]]</f>
        <v>9.1</v>
      </c>
      <c r="G2735" s="8">
        <f>_xlfn.RANK.EQ(inventory[[#This Row],[Total Cost]],inventory[Total Cost],0)</f>
        <v>3382</v>
      </c>
      <c r="H2735" s="8">
        <f>SUMIFS(inventory['# Units],inventory[Rank],"&lt;="&amp;inventory[[#This Row],['#]])</f>
        <v>67753</v>
      </c>
      <c r="I2735" s="9">
        <f>inventory[[#This Row],[c Units]]/MAX(inventory[c Units])</f>
        <v>0.82246473573041345</v>
      </c>
      <c r="J2735" s="10">
        <f>SUMIFS(inventory[Total Cost],inventory[Rank],"&lt;="&amp;inventory[[#This Row],['#]])</f>
        <v>2633465.099999995</v>
      </c>
      <c r="K2735" s="9">
        <f>inventory[[#This Row],[c Cost]]/MAX(inventory[c Cost])</f>
        <v>0.99477185406928037</v>
      </c>
      <c r="L2735" s="11" t="str">
        <f>IF(inventory[[#This Row],[c Units %]]&lt;=$O$7,$N$7,IF(inventory[[#This Row],[c Units %]]&lt;=$O$8,$N$8,$N$9))</f>
        <v>C</v>
      </c>
    </row>
    <row r="2736" spans="2:12" x14ac:dyDescent="0.25">
      <c r="B2736" s="1">
        <v>2730</v>
      </c>
      <c r="C2736" t="s">
        <v>2730</v>
      </c>
      <c r="D2736" s="2">
        <v>1.2</v>
      </c>
      <c r="E2736" s="15">
        <v>32</v>
      </c>
      <c r="F2736" s="14">
        <f>inventory[[#This Row],[Unit Cost]]*inventory[[#This Row],['# Units]]</f>
        <v>38.4</v>
      </c>
      <c r="G2736" s="8">
        <f>_xlfn.RANK.EQ(inventory[[#This Row],[Total Cost]],inventory[Total Cost],0)</f>
        <v>2080</v>
      </c>
      <c r="H2736" s="8">
        <f>SUMIFS(inventory['# Units],inventory[Rank],"&lt;="&amp;inventory[[#This Row],['#]])</f>
        <v>67753</v>
      </c>
      <c r="I2736" s="9">
        <f>inventory[[#This Row],[c Units]]/MAX(inventory[c Units])</f>
        <v>0.82246473573041345</v>
      </c>
      <c r="J2736" s="10">
        <f>SUMIFS(inventory[Total Cost],inventory[Rank],"&lt;="&amp;inventory[[#This Row],['#]])</f>
        <v>2633465.099999995</v>
      </c>
      <c r="K2736" s="9">
        <f>inventory[[#This Row],[c Cost]]/MAX(inventory[c Cost])</f>
        <v>0.99477185406928037</v>
      </c>
      <c r="L2736" s="11" t="str">
        <f>IF(inventory[[#This Row],[c Units %]]&lt;=$O$7,$N$7,IF(inventory[[#This Row],[c Units %]]&lt;=$O$8,$N$8,$N$9))</f>
        <v>C</v>
      </c>
    </row>
    <row r="2737" spans="2:12" x14ac:dyDescent="0.25">
      <c r="B2737" s="1">
        <v>2731</v>
      </c>
      <c r="C2737" t="s">
        <v>2731</v>
      </c>
      <c r="D2737" s="2">
        <v>1.7</v>
      </c>
      <c r="E2737" s="15">
        <v>11</v>
      </c>
      <c r="F2737" s="14">
        <f>inventory[[#This Row],[Unit Cost]]*inventory[[#This Row],['# Units]]</f>
        <v>18.7</v>
      </c>
      <c r="G2737" s="8">
        <f>_xlfn.RANK.EQ(inventory[[#This Row],[Total Cost]],inventory[Total Cost],0)</f>
        <v>2774</v>
      </c>
      <c r="H2737" s="8">
        <f>SUMIFS(inventory['# Units],inventory[Rank],"&lt;="&amp;inventory[[#This Row],['#]])</f>
        <v>67753</v>
      </c>
      <c r="I2737" s="9">
        <f>inventory[[#This Row],[c Units]]/MAX(inventory[c Units])</f>
        <v>0.82246473573041345</v>
      </c>
      <c r="J2737" s="10">
        <f>SUMIFS(inventory[Total Cost],inventory[Rank],"&lt;="&amp;inventory[[#This Row],['#]])</f>
        <v>2633465.099999995</v>
      </c>
      <c r="K2737" s="9">
        <f>inventory[[#This Row],[c Cost]]/MAX(inventory[c Cost])</f>
        <v>0.99477185406928037</v>
      </c>
      <c r="L2737" s="11" t="str">
        <f>IF(inventory[[#This Row],[c Units %]]&lt;=$O$7,$N$7,IF(inventory[[#This Row],[c Units %]]&lt;=$O$8,$N$8,$N$9))</f>
        <v>C</v>
      </c>
    </row>
    <row r="2738" spans="2:12" x14ac:dyDescent="0.25">
      <c r="B2738" s="1">
        <v>2732</v>
      </c>
      <c r="C2738" t="s">
        <v>2732</v>
      </c>
      <c r="D2738" s="2">
        <v>1.7</v>
      </c>
      <c r="E2738" s="15">
        <v>3</v>
      </c>
      <c r="F2738" s="14">
        <f>inventory[[#This Row],[Unit Cost]]*inventory[[#This Row],['# Units]]</f>
        <v>5.0999999999999996</v>
      </c>
      <c r="G2738" s="8">
        <f>_xlfn.RANK.EQ(inventory[[#This Row],[Total Cost]],inventory[Total Cost],0)</f>
        <v>3761</v>
      </c>
      <c r="H2738" s="8">
        <f>SUMIFS(inventory['# Units],inventory[Rank],"&lt;="&amp;inventory[[#This Row],['#]])</f>
        <v>67753</v>
      </c>
      <c r="I2738" s="9">
        <f>inventory[[#This Row],[c Units]]/MAX(inventory[c Units])</f>
        <v>0.82246473573041345</v>
      </c>
      <c r="J2738" s="10">
        <f>SUMIFS(inventory[Total Cost],inventory[Rank],"&lt;="&amp;inventory[[#This Row],['#]])</f>
        <v>2633465.099999995</v>
      </c>
      <c r="K2738" s="9">
        <f>inventory[[#This Row],[c Cost]]/MAX(inventory[c Cost])</f>
        <v>0.99477185406928037</v>
      </c>
      <c r="L2738" s="11" t="str">
        <f>IF(inventory[[#This Row],[c Units %]]&lt;=$O$7,$N$7,IF(inventory[[#This Row],[c Units %]]&lt;=$O$8,$N$8,$N$9))</f>
        <v>C</v>
      </c>
    </row>
    <row r="2739" spans="2:12" x14ac:dyDescent="0.25">
      <c r="B2739" s="1">
        <v>2733</v>
      </c>
      <c r="C2739" t="s">
        <v>2733</v>
      </c>
      <c r="D2739" s="2">
        <v>1.7</v>
      </c>
      <c r="E2739" s="15">
        <v>5</v>
      </c>
      <c r="F2739" s="14">
        <f>inventory[[#This Row],[Unit Cost]]*inventory[[#This Row],['# Units]]</f>
        <v>8.5</v>
      </c>
      <c r="G2739" s="8">
        <f>_xlfn.RANK.EQ(inventory[[#This Row],[Total Cost]],inventory[Total Cost],0)</f>
        <v>3434</v>
      </c>
      <c r="H2739" s="8">
        <f>SUMIFS(inventory['# Units],inventory[Rank],"&lt;="&amp;inventory[[#This Row],['#]])</f>
        <v>67753</v>
      </c>
      <c r="I2739" s="9">
        <f>inventory[[#This Row],[c Units]]/MAX(inventory[c Units])</f>
        <v>0.82246473573041345</v>
      </c>
      <c r="J2739" s="10">
        <f>SUMIFS(inventory[Total Cost],inventory[Rank],"&lt;="&amp;inventory[[#This Row],['#]])</f>
        <v>2633465.099999995</v>
      </c>
      <c r="K2739" s="9">
        <f>inventory[[#This Row],[c Cost]]/MAX(inventory[c Cost])</f>
        <v>0.99477185406928037</v>
      </c>
      <c r="L2739" s="11" t="str">
        <f>IF(inventory[[#This Row],[c Units %]]&lt;=$O$7,$N$7,IF(inventory[[#This Row],[c Units %]]&lt;=$O$8,$N$8,$N$9))</f>
        <v>C</v>
      </c>
    </row>
    <row r="2740" spans="2:12" x14ac:dyDescent="0.25">
      <c r="B2740" s="1">
        <v>2734</v>
      </c>
      <c r="C2740" t="s">
        <v>2734</v>
      </c>
      <c r="D2740" s="2">
        <v>1.6</v>
      </c>
      <c r="E2740" s="15">
        <v>79</v>
      </c>
      <c r="F2740" s="14">
        <f>inventory[[#This Row],[Unit Cost]]*inventory[[#This Row],['# Units]]</f>
        <v>126.4</v>
      </c>
      <c r="G2740" s="8">
        <f>_xlfn.RANK.EQ(inventory[[#This Row],[Total Cost]],inventory[Total Cost],0)</f>
        <v>1221</v>
      </c>
      <c r="H2740" s="8">
        <f>SUMIFS(inventory['# Units],inventory[Rank],"&lt;="&amp;inventory[[#This Row],['#]])</f>
        <v>67753</v>
      </c>
      <c r="I2740" s="9">
        <f>inventory[[#This Row],[c Units]]/MAX(inventory[c Units])</f>
        <v>0.82246473573041345</v>
      </c>
      <c r="J2740" s="10">
        <f>SUMIFS(inventory[Total Cost],inventory[Rank],"&lt;="&amp;inventory[[#This Row],['#]])</f>
        <v>2633465.099999995</v>
      </c>
      <c r="K2740" s="9">
        <f>inventory[[#This Row],[c Cost]]/MAX(inventory[c Cost])</f>
        <v>0.99477185406928037</v>
      </c>
      <c r="L2740" s="11" t="str">
        <f>IF(inventory[[#This Row],[c Units %]]&lt;=$O$7,$N$7,IF(inventory[[#This Row],[c Units %]]&lt;=$O$8,$N$8,$N$9))</f>
        <v>C</v>
      </c>
    </row>
    <row r="2741" spans="2:12" x14ac:dyDescent="0.25">
      <c r="B2741" s="1">
        <v>2735</v>
      </c>
      <c r="C2741" t="s">
        <v>2735</v>
      </c>
      <c r="D2741" s="2">
        <v>1.5</v>
      </c>
      <c r="E2741" s="15">
        <v>13</v>
      </c>
      <c r="F2741" s="14">
        <f>inventory[[#This Row],[Unit Cost]]*inventory[[#This Row],['# Units]]</f>
        <v>19.5</v>
      </c>
      <c r="G2741" s="8">
        <f>_xlfn.RANK.EQ(inventory[[#This Row],[Total Cost]],inventory[Total Cost],0)</f>
        <v>2729</v>
      </c>
      <c r="H2741" s="8">
        <f>SUMIFS(inventory['# Units],inventory[Rank],"&lt;="&amp;inventory[[#This Row],['#]])</f>
        <v>67753</v>
      </c>
      <c r="I2741" s="9">
        <f>inventory[[#This Row],[c Units]]/MAX(inventory[c Units])</f>
        <v>0.82246473573041345</v>
      </c>
      <c r="J2741" s="10">
        <f>SUMIFS(inventory[Total Cost],inventory[Rank],"&lt;="&amp;inventory[[#This Row],['#]])</f>
        <v>2633465.099999995</v>
      </c>
      <c r="K2741" s="9">
        <f>inventory[[#This Row],[c Cost]]/MAX(inventory[c Cost])</f>
        <v>0.99477185406928037</v>
      </c>
      <c r="L2741" s="11" t="str">
        <f>IF(inventory[[#This Row],[c Units %]]&lt;=$O$7,$N$7,IF(inventory[[#This Row],[c Units %]]&lt;=$O$8,$N$8,$N$9))</f>
        <v>C</v>
      </c>
    </row>
    <row r="2742" spans="2:12" x14ac:dyDescent="0.25">
      <c r="B2742" s="1">
        <v>2736</v>
      </c>
      <c r="C2742" t="s">
        <v>2736</v>
      </c>
      <c r="D2742" s="2">
        <v>1.1000000000000001</v>
      </c>
      <c r="E2742" s="15">
        <v>5</v>
      </c>
      <c r="F2742" s="14">
        <f>inventory[[#This Row],[Unit Cost]]*inventory[[#This Row],['# Units]]</f>
        <v>5.5</v>
      </c>
      <c r="G2742" s="8">
        <f>_xlfn.RANK.EQ(inventory[[#This Row],[Total Cost]],inventory[Total Cost],0)</f>
        <v>3713</v>
      </c>
      <c r="H2742" s="8">
        <f>SUMIFS(inventory['# Units],inventory[Rank],"&lt;="&amp;inventory[[#This Row],['#]])</f>
        <v>67753</v>
      </c>
      <c r="I2742" s="9">
        <f>inventory[[#This Row],[c Units]]/MAX(inventory[c Units])</f>
        <v>0.82246473573041345</v>
      </c>
      <c r="J2742" s="10">
        <f>SUMIFS(inventory[Total Cost],inventory[Rank],"&lt;="&amp;inventory[[#This Row],['#]])</f>
        <v>2633465.099999995</v>
      </c>
      <c r="K2742" s="9">
        <f>inventory[[#This Row],[c Cost]]/MAX(inventory[c Cost])</f>
        <v>0.99477185406928037</v>
      </c>
      <c r="L2742" s="11" t="str">
        <f>IF(inventory[[#This Row],[c Units %]]&lt;=$O$7,$N$7,IF(inventory[[#This Row],[c Units %]]&lt;=$O$8,$N$8,$N$9))</f>
        <v>C</v>
      </c>
    </row>
    <row r="2743" spans="2:12" x14ac:dyDescent="0.25">
      <c r="B2743" s="1">
        <v>2737</v>
      </c>
      <c r="C2743" t="s">
        <v>2737</v>
      </c>
      <c r="D2743" s="2">
        <v>1</v>
      </c>
      <c r="E2743" s="15">
        <v>13</v>
      </c>
      <c r="F2743" s="14">
        <f>inventory[[#This Row],[Unit Cost]]*inventory[[#This Row],['# Units]]</f>
        <v>13</v>
      </c>
      <c r="G2743" s="8">
        <f>_xlfn.RANK.EQ(inventory[[#This Row],[Total Cost]],inventory[Total Cost],0)</f>
        <v>3083</v>
      </c>
      <c r="H2743" s="8">
        <f>SUMIFS(inventory['# Units],inventory[Rank],"&lt;="&amp;inventory[[#This Row],['#]])</f>
        <v>67753</v>
      </c>
      <c r="I2743" s="9">
        <f>inventory[[#This Row],[c Units]]/MAX(inventory[c Units])</f>
        <v>0.82246473573041345</v>
      </c>
      <c r="J2743" s="10">
        <f>SUMIFS(inventory[Total Cost],inventory[Rank],"&lt;="&amp;inventory[[#This Row],['#]])</f>
        <v>2633465.099999995</v>
      </c>
      <c r="K2743" s="9">
        <f>inventory[[#This Row],[c Cost]]/MAX(inventory[c Cost])</f>
        <v>0.99477185406928037</v>
      </c>
      <c r="L2743" s="11" t="str">
        <f>IF(inventory[[#This Row],[c Units %]]&lt;=$O$7,$N$7,IF(inventory[[#This Row],[c Units %]]&lt;=$O$8,$N$8,$N$9))</f>
        <v>C</v>
      </c>
    </row>
    <row r="2744" spans="2:12" x14ac:dyDescent="0.25">
      <c r="B2744" s="1">
        <v>2738</v>
      </c>
      <c r="C2744" t="s">
        <v>2738</v>
      </c>
      <c r="D2744" s="2">
        <v>1.4</v>
      </c>
      <c r="E2744" s="15">
        <v>14</v>
      </c>
      <c r="F2744" s="14">
        <f>inventory[[#This Row],[Unit Cost]]*inventory[[#This Row],['# Units]]</f>
        <v>19.599999999999998</v>
      </c>
      <c r="G2744" s="8">
        <f>_xlfn.RANK.EQ(inventory[[#This Row],[Total Cost]],inventory[Total Cost],0)</f>
        <v>2720</v>
      </c>
      <c r="H2744" s="8">
        <f>SUMIFS(inventory['# Units],inventory[Rank],"&lt;="&amp;inventory[[#This Row],['#]])</f>
        <v>67867</v>
      </c>
      <c r="I2744" s="9">
        <f>inventory[[#This Row],[c Units]]/MAX(inventory[c Units])</f>
        <v>0.82384860035446361</v>
      </c>
      <c r="J2744" s="10">
        <f>SUMIFS(inventory[Total Cost],inventory[Rank],"&lt;="&amp;inventory[[#This Row],['#]])</f>
        <v>2633599.4999999963</v>
      </c>
      <c r="K2744" s="9">
        <f>inventory[[#This Row],[c Cost]]/MAX(inventory[c Cost])</f>
        <v>0.99482262266962684</v>
      </c>
      <c r="L2744" s="11" t="str">
        <f>IF(inventory[[#This Row],[c Units %]]&lt;=$O$7,$N$7,IF(inventory[[#This Row],[c Units %]]&lt;=$O$8,$N$8,$N$9))</f>
        <v>C</v>
      </c>
    </row>
    <row r="2745" spans="2:12" x14ac:dyDescent="0.25">
      <c r="B2745" s="1">
        <v>2739</v>
      </c>
      <c r="C2745" t="s">
        <v>2739</v>
      </c>
      <c r="D2745" s="2">
        <v>1.6</v>
      </c>
      <c r="E2745" s="15">
        <v>18</v>
      </c>
      <c r="F2745" s="14">
        <f>inventory[[#This Row],[Unit Cost]]*inventory[[#This Row],['# Units]]</f>
        <v>28.8</v>
      </c>
      <c r="G2745" s="8">
        <f>_xlfn.RANK.EQ(inventory[[#This Row],[Total Cost]],inventory[Total Cost],0)</f>
        <v>2332</v>
      </c>
      <c r="H2745" s="8">
        <f>SUMIFS(inventory['# Units],inventory[Rank],"&lt;="&amp;inventory[[#This Row],['#]])</f>
        <v>67867</v>
      </c>
      <c r="I2745" s="9">
        <f>inventory[[#This Row],[c Units]]/MAX(inventory[c Units])</f>
        <v>0.82384860035446361</v>
      </c>
      <c r="J2745" s="10">
        <f>SUMIFS(inventory[Total Cost],inventory[Rank],"&lt;="&amp;inventory[[#This Row],['#]])</f>
        <v>2633599.4999999963</v>
      </c>
      <c r="K2745" s="9">
        <f>inventory[[#This Row],[c Cost]]/MAX(inventory[c Cost])</f>
        <v>0.99482262266962684</v>
      </c>
      <c r="L2745" s="11" t="str">
        <f>IF(inventory[[#This Row],[c Units %]]&lt;=$O$7,$N$7,IF(inventory[[#This Row],[c Units %]]&lt;=$O$8,$N$8,$N$9))</f>
        <v>C</v>
      </c>
    </row>
    <row r="2746" spans="2:12" x14ac:dyDescent="0.25">
      <c r="B2746" s="1">
        <v>2740</v>
      </c>
      <c r="C2746" t="s">
        <v>2740</v>
      </c>
      <c r="D2746" s="2">
        <v>1.2</v>
      </c>
      <c r="E2746" s="15">
        <v>6</v>
      </c>
      <c r="F2746" s="14">
        <f>inventory[[#This Row],[Unit Cost]]*inventory[[#This Row],['# Units]]</f>
        <v>7.1999999999999993</v>
      </c>
      <c r="G2746" s="8">
        <f>_xlfn.RANK.EQ(inventory[[#This Row],[Total Cost]],inventory[Total Cost],0)</f>
        <v>3558</v>
      </c>
      <c r="H2746" s="8">
        <f>SUMIFS(inventory['# Units],inventory[Rank],"&lt;="&amp;inventory[[#This Row],['#]])</f>
        <v>67867</v>
      </c>
      <c r="I2746" s="9">
        <f>inventory[[#This Row],[c Units]]/MAX(inventory[c Units])</f>
        <v>0.82384860035446361</v>
      </c>
      <c r="J2746" s="10">
        <f>SUMIFS(inventory[Total Cost],inventory[Rank],"&lt;="&amp;inventory[[#This Row],['#]])</f>
        <v>2633599.4999999963</v>
      </c>
      <c r="K2746" s="9">
        <f>inventory[[#This Row],[c Cost]]/MAX(inventory[c Cost])</f>
        <v>0.99482262266962684</v>
      </c>
      <c r="L2746" s="11" t="str">
        <f>IF(inventory[[#This Row],[c Units %]]&lt;=$O$7,$N$7,IF(inventory[[#This Row],[c Units %]]&lt;=$O$8,$N$8,$N$9))</f>
        <v>C</v>
      </c>
    </row>
    <row r="2747" spans="2:12" x14ac:dyDescent="0.25">
      <c r="B2747" s="1">
        <v>2741</v>
      </c>
      <c r="C2747" t="s">
        <v>2741</v>
      </c>
      <c r="D2747" s="2">
        <v>1.5</v>
      </c>
      <c r="E2747" s="15">
        <v>20</v>
      </c>
      <c r="F2747" s="14">
        <f>inventory[[#This Row],[Unit Cost]]*inventory[[#This Row],['# Units]]</f>
        <v>30</v>
      </c>
      <c r="G2747" s="8">
        <f>_xlfn.RANK.EQ(inventory[[#This Row],[Total Cost]],inventory[Total Cost],0)</f>
        <v>2292</v>
      </c>
      <c r="H2747" s="8">
        <f>SUMIFS(inventory['# Units],inventory[Rank],"&lt;="&amp;inventory[[#This Row],['#]])</f>
        <v>67867</v>
      </c>
      <c r="I2747" s="9">
        <f>inventory[[#This Row],[c Units]]/MAX(inventory[c Units])</f>
        <v>0.82384860035446361</v>
      </c>
      <c r="J2747" s="10">
        <f>SUMIFS(inventory[Total Cost],inventory[Rank],"&lt;="&amp;inventory[[#This Row],['#]])</f>
        <v>2633599.4999999963</v>
      </c>
      <c r="K2747" s="9">
        <f>inventory[[#This Row],[c Cost]]/MAX(inventory[c Cost])</f>
        <v>0.99482262266962684</v>
      </c>
      <c r="L2747" s="11" t="str">
        <f>IF(inventory[[#This Row],[c Units %]]&lt;=$O$7,$N$7,IF(inventory[[#This Row],[c Units %]]&lt;=$O$8,$N$8,$N$9))</f>
        <v>C</v>
      </c>
    </row>
    <row r="2748" spans="2:12" x14ac:dyDescent="0.25">
      <c r="B2748" s="1">
        <v>2742</v>
      </c>
      <c r="C2748" t="s">
        <v>2742</v>
      </c>
      <c r="D2748" s="2">
        <v>1.7</v>
      </c>
      <c r="E2748" s="15">
        <v>15</v>
      </c>
      <c r="F2748" s="14">
        <f>inventory[[#This Row],[Unit Cost]]*inventory[[#This Row],['# Units]]</f>
        <v>25.5</v>
      </c>
      <c r="G2748" s="8">
        <f>_xlfn.RANK.EQ(inventory[[#This Row],[Total Cost]],inventory[Total Cost],0)</f>
        <v>2441</v>
      </c>
      <c r="H2748" s="8">
        <f>SUMIFS(inventory['# Units],inventory[Rank],"&lt;="&amp;inventory[[#This Row],['#]])</f>
        <v>67867</v>
      </c>
      <c r="I2748" s="9">
        <f>inventory[[#This Row],[c Units]]/MAX(inventory[c Units])</f>
        <v>0.82384860035446361</v>
      </c>
      <c r="J2748" s="10">
        <f>SUMIFS(inventory[Total Cost],inventory[Rank],"&lt;="&amp;inventory[[#This Row],['#]])</f>
        <v>2633599.4999999963</v>
      </c>
      <c r="K2748" s="9">
        <f>inventory[[#This Row],[c Cost]]/MAX(inventory[c Cost])</f>
        <v>0.99482262266962684</v>
      </c>
      <c r="L2748" s="11" t="str">
        <f>IF(inventory[[#This Row],[c Units %]]&lt;=$O$7,$N$7,IF(inventory[[#This Row],[c Units %]]&lt;=$O$8,$N$8,$N$9))</f>
        <v>C</v>
      </c>
    </row>
    <row r="2749" spans="2:12" x14ac:dyDescent="0.25">
      <c r="B2749" s="1">
        <v>2743</v>
      </c>
      <c r="C2749" t="s">
        <v>2743</v>
      </c>
      <c r="D2749" s="2">
        <v>1.6</v>
      </c>
      <c r="E2749" s="15">
        <v>9</v>
      </c>
      <c r="F2749" s="14">
        <f>inventory[[#This Row],[Unit Cost]]*inventory[[#This Row],['# Units]]</f>
        <v>14.4</v>
      </c>
      <c r="G2749" s="8">
        <f>_xlfn.RANK.EQ(inventory[[#This Row],[Total Cost]],inventory[Total Cost],0)</f>
        <v>2997</v>
      </c>
      <c r="H2749" s="8">
        <f>SUMIFS(inventory['# Units],inventory[Rank],"&lt;="&amp;inventory[[#This Row],['#]])</f>
        <v>67867</v>
      </c>
      <c r="I2749" s="9">
        <f>inventory[[#This Row],[c Units]]/MAX(inventory[c Units])</f>
        <v>0.82384860035446361</v>
      </c>
      <c r="J2749" s="10">
        <f>SUMIFS(inventory[Total Cost],inventory[Rank],"&lt;="&amp;inventory[[#This Row],['#]])</f>
        <v>2633599.4999999963</v>
      </c>
      <c r="K2749" s="9">
        <f>inventory[[#This Row],[c Cost]]/MAX(inventory[c Cost])</f>
        <v>0.99482262266962684</v>
      </c>
      <c r="L2749" s="11" t="str">
        <f>IF(inventory[[#This Row],[c Units %]]&lt;=$O$7,$N$7,IF(inventory[[#This Row],[c Units %]]&lt;=$O$8,$N$8,$N$9))</f>
        <v>C</v>
      </c>
    </row>
    <row r="2750" spans="2:12" x14ac:dyDescent="0.25">
      <c r="B2750" s="1">
        <v>2744</v>
      </c>
      <c r="C2750" t="s">
        <v>2744</v>
      </c>
      <c r="D2750" s="2">
        <v>1.6</v>
      </c>
      <c r="E2750" s="15">
        <v>13</v>
      </c>
      <c r="F2750" s="14">
        <f>inventory[[#This Row],[Unit Cost]]*inventory[[#This Row],['# Units]]</f>
        <v>20.8</v>
      </c>
      <c r="G2750" s="8">
        <f>_xlfn.RANK.EQ(inventory[[#This Row],[Total Cost]],inventory[Total Cost],0)</f>
        <v>2652</v>
      </c>
      <c r="H2750" s="8">
        <f>SUMIFS(inventory['# Units],inventory[Rank],"&lt;="&amp;inventory[[#This Row],['#]])</f>
        <v>67867</v>
      </c>
      <c r="I2750" s="9">
        <f>inventory[[#This Row],[c Units]]/MAX(inventory[c Units])</f>
        <v>0.82384860035446361</v>
      </c>
      <c r="J2750" s="10">
        <f>SUMIFS(inventory[Total Cost],inventory[Rank],"&lt;="&amp;inventory[[#This Row],['#]])</f>
        <v>2633599.4999999963</v>
      </c>
      <c r="K2750" s="9">
        <f>inventory[[#This Row],[c Cost]]/MAX(inventory[c Cost])</f>
        <v>0.99482262266962684</v>
      </c>
      <c r="L2750" s="11" t="str">
        <f>IF(inventory[[#This Row],[c Units %]]&lt;=$O$7,$N$7,IF(inventory[[#This Row],[c Units %]]&lt;=$O$8,$N$8,$N$9))</f>
        <v>C</v>
      </c>
    </row>
    <row r="2751" spans="2:12" x14ac:dyDescent="0.25">
      <c r="B2751" s="1">
        <v>2745</v>
      </c>
      <c r="C2751" t="s">
        <v>2745</v>
      </c>
      <c r="D2751" s="2">
        <v>1.3</v>
      </c>
      <c r="E2751" s="15">
        <v>3</v>
      </c>
      <c r="F2751" s="14">
        <f>inventory[[#This Row],[Unit Cost]]*inventory[[#This Row],['# Units]]</f>
        <v>3.9000000000000004</v>
      </c>
      <c r="G2751" s="8">
        <f>_xlfn.RANK.EQ(inventory[[#This Row],[Total Cost]],inventory[Total Cost],0)</f>
        <v>3941</v>
      </c>
      <c r="H2751" s="8">
        <f>SUMIFS(inventory['# Units],inventory[Rank],"&lt;="&amp;inventory[[#This Row],['#]])</f>
        <v>67907</v>
      </c>
      <c r="I2751" s="9">
        <f>inventory[[#This Row],[c Units]]/MAX(inventory[c Units])</f>
        <v>0.82433416688921801</v>
      </c>
      <c r="J2751" s="10">
        <f>SUMIFS(inventory[Total Cost],inventory[Rank],"&lt;="&amp;inventory[[#This Row],['#]])</f>
        <v>2633657.0999999968</v>
      </c>
      <c r="K2751" s="9">
        <f>inventory[[#This Row],[c Cost]]/MAX(inventory[c Cost])</f>
        <v>0.99484438064120395</v>
      </c>
      <c r="L2751" s="11" t="str">
        <f>IF(inventory[[#This Row],[c Units %]]&lt;=$O$7,$N$7,IF(inventory[[#This Row],[c Units %]]&lt;=$O$8,$N$8,$N$9))</f>
        <v>C</v>
      </c>
    </row>
    <row r="2752" spans="2:12" x14ac:dyDescent="0.25">
      <c r="B2752" s="1">
        <v>2746</v>
      </c>
      <c r="C2752" t="s">
        <v>2746</v>
      </c>
      <c r="D2752" s="2">
        <v>1.4</v>
      </c>
      <c r="E2752" s="15">
        <v>12</v>
      </c>
      <c r="F2752" s="14">
        <f>inventory[[#This Row],[Unit Cost]]*inventory[[#This Row],['# Units]]</f>
        <v>16.799999999999997</v>
      </c>
      <c r="G2752" s="8">
        <f>_xlfn.RANK.EQ(inventory[[#This Row],[Total Cost]],inventory[Total Cost],0)</f>
        <v>2874</v>
      </c>
      <c r="H2752" s="8">
        <f>SUMIFS(inventory['# Units],inventory[Rank],"&lt;="&amp;inventory[[#This Row],['#]])</f>
        <v>67907</v>
      </c>
      <c r="I2752" s="9">
        <f>inventory[[#This Row],[c Units]]/MAX(inventory[c Units])</f>
        <v>0.82433416688921801</v>
      </c>
      <c r="J2752" s="10">
        <f>SUMIFS(inventory[Total Cost],inventory[Rank],"&lt;="&amp;inventory[[#This Row],['#]])</f>
        <v>2633657.0999999968</v>
      </c>
      <c r="K2752" s="9">
        <f>inventory[[#This Row],[c Cost]]/MAX(inventory[c Cost])</f>
        <v>0.99484438064120395</v>
      </c>
      <c r="L2752" s="11" t="str">
        <f>IF(inventory[[#This Row],[c Units %]]&lt;=$O$7,$N$7,IF(inventory[[#This Row],[c Units %]]&lt;=$O$8,$N$8,$N$9))</f>
        <v>C</v>
      </c>
    </row>
    <row r="2753" spans="2:12" x14ac:dyDescent="0.25">
      <c r="B2753" s="1">
        <v>2747</v>
      </c>
      <c r="C2753" t="s">
        <v>2747</v>
      </c>
      <c r="D2753" s="2">
        <v>1.2</v>
      </c>
      <c r="E2753" s="15">
        <v>5</v>
      </c>
      <c r="F2753" s="14">
        <f>inventory[[#This Row],[Unit Cost]]*inventory[[#This Row],['# Units]]</f>
        <v>6</v>
      </c>
      <c r="G2753" s="8">
        <f>_xlfn.RANK.EQ(inventory[[#This Row],[Total Cost]],inventory[Total Cost],0)</f>
        <v>3649</v>
      </c>
      <c r="H2753" s="8">
        <f>SUMIFS(inventory['# Units],inventory[Rank],"&lt;="&amp;inventory[[#This Row],['#]])</f>
        <v>67907</v>
      </c>
      <c r="I2753" s="9">
        <f>inventory[[#This Row],[c Units]]/MAX(inventory[c Units])</f>
        <v>0.82433416688921801</v>
      </c>
      <c r="J2753" s="10">
        <f>SUMIFS(inventory[Total Cost],inventory[Rank],"&lt;="&amp;inventory[[#This Row],['#]])</f>
        <v>2633657.0999999968</v>
      </c>
      <c r="K2753" s="9">
        <f>inventory[[#This Row],[c Cost]]/MAX(inventory[c Cost])</f>
        <v>0.99484438064120395</v>
      </c>
      <c r="L2753" s="11" t="str">
        <f>IF(inventory[[#This Row],[c Units %]]&lt;=$O$7,$N$7,IF(inventory[[#This Row],[c Units %]]&lt;=$O$8,$N$8,$N$9))</f>
        <v>C</v>
      </c>
    </row>
    <row r="2754" spans="2:12" x14ac:dyDescent="0.25">
      <c r="B2754" s="1">
        <v>2748</v>
      </c>
      <c r="C2754" t="s">
        <v>2748</v>
      </c>
      <c r="D2754" s="2">
        <v>0.9</v>
      </c>
      <c r="E2754" s="15">
        <v>19</v>
      </c>
      <c r="F2754" s="14">
        <f>inventory[[#This Row],[Unit Cost]]*inventory[[#This Row],['# Units]]</f>
        <v>17.100000000000001</v>
      </c>
      <c r="G2754" s="8">
        <f>_xlfn.RANK.EQ(inventory[[#This Row],[Total Cost]],inventory[Total Cost],0)</f>
        <v>2835</v>
      </c>
      <c r="H2754" s="8">
        <f>SUMIFS(inventory['# Units],inventory[Rank],"&lt;="&amp;inventory[[#This Row],['#]])</f>
        <v>68097</v>
      </c>
      <c r="I2754" s="9">
        <f>inventory[[#This Row],[c Units]]/MAX(inventory[c Units])</f>
        <v>0.8266406079293015</v>
      </c>
      <c r="J2754" s="10">
        <f>SUMIFS(inventory[Total Cost],inventory[Rank],"&lt;="&amp;inventory[[#This Row],['#]])</f>
        <v>2633866.0999999968</v>
      </c>
      <c r="K2754" s="9">
        <f>inventory[[#This Row],[c Cost]]/MAX(inventory[c Cost])</f>
        <v>0.99492332883668233</v>
      </c>
      <c r="L2754" s="11" t="str">
        <f>IF(inventory[[#This Row],[c Units %]]&lt;=$O$7,$N$7,IF(inventory[[#This Row],[c Units %]]&lt;=$O$8,$N$8,$N$9))</f>
        <v>C</v>
      </c>
    </row>
    <row r="2755" spans="2:12" x14ac:dyDescent="0.25">
      <c r="B2755" s="1">
        <v>2749</v>
      </c>
      <c r="C2755" t="s">
        <v>2749</v>
      </c>
      <c r="D2755" s="2">
        <v>1.4</v>
      </c>
      <c r="E2755" s="15">
        <v>5</v>
      </c>
      <c r="F2755" s="14">
        <f>inventory[[#This Row],[Unit Cost]]*inventory[[#This Row],['# Units]]</f>
        <v>7</v>
      </c>
      <c r="G2755" s="8">
        <f>_xlfn.RANK.EQ(inventory[[#This Row],[Total Cost]],inventory[Total Cost],0)</f>
        <v>3570</v>
      </c>
      <c r="H2755" s="8">
        <f>SUMIFS(inventory['# Units],inventory[Rank],"&lt;="&amp;inventory[[#This Row],['#]])</f>
        <v>68097</v>
      </c>
      <c r="I2755" s="9">
        <f>inventory[[#This Row],[c Units]]/MAX(inventory[c Units])</f>
        <v>0.8266406079293015</v>
      </c>
      <c r="J2755" s="10">
        <f>SUMIFS(inventory[Total Cost],inventory[Rank],"&lt;="&amp;inventory[[#This Row],['#]])</f>
        <v>2633866.0999999968</v>
      </c>
      <c r="K2755" s="9">
        <f>inventory[[#This Row],[c Cost]]/MAX(inventory[c Cost])</f>
        <v>0.99492332883668233</v>
      </c>
      <c r="L2755" s="11" t="str">
        <f>IF(inventory[[#This Row],[c Units %]]&lt;=$O$7,$N$7,IF(inventory[[#This Row],[c Units %]]&lt;=$O$8,$N$8,$N$9))</f>
        <v>C</v>
      </c>
    </row>
    <row r="2756" spans="2:12" x14ac:dyDescent="0.25">
      <c r="B2756" s="1">
        <v>2750</v>
      </c>
      <c r="C2756" t="s">
        <v>2750</v>
      </c>
      <c r="D2756" s="2">
        <v>0.9</v>
      </c>
      <c r="E2756" s="15">
        <v>2</v>
      </c>
      <c r="F2756" s="14">
        <f>inventory[[#This Row],[Unit Cost]]*inventory[[#This Row],['# Units]]</f>
        <v>1.8</v>
      </c>
      <c r="G2756" s="8">
        <f>_xlfn.RANK.EQ(inventory[[#This Row],[Total Cost]],inventory[Total Cost],0)</f>
        <v>4333</v>
      </c>
      <c r="H2756" s="8">
        <f>SUMIFS(inventory['# Units],inventory[Rank],"&lt;="&amp;inventory[[#This Row],['#]])</f>
        <v>68097</v>
      </c>
      <c r="I2756" s="9">
        <f>inventory[[#This Row],[c Units]]/MAX(inventory[c Units])</f>
        <v>0.8266406079293015</v>
      </c>
      <c r="J2756" s="10">
        <f>SUMIFS(inventory[Total Cost],inventory[Rank],"&lt;="&amp;inventory[[#This Row],['#]])</f>
        <v>2633866.0999999968</v>
      </c>
      <c r="K2756" s="9">
        <f>inventory[[#This Row],[c Cost]]/MAX(inventory[c Cost])</f>
        <v>0.99492332883668233</v>
      </c>
      <c r="L2756" s="11" t="str">
        <f>IF(inventory[[#This Row],[c Units %]]&lt;=$O$7,$N$7,IF(inventory[[#This Row],[c Units %]]&lt;=$O$8,$N$8,$N$9))</f>
        <v>C</v>
      </c>
    </row>
    <row r="2757" spans="2:12" x14ac:dyDescent="0.25">
      <c r="B2757" s="1">
        <v>2751</v>
      </c>
      <c r="C2757" t="s">
        <v>2751</v>
      </c>
      <c r="D2757" s="2">
        <v>1.7</v>
      </c>
      <c r="E2757" s="15">
        <v>5</v>
      </c>
      <c r="F2757" s="14">
        <f>inventory[[#This Row],[Unit Cost]]*inventory[[#This Row],['# Units]]</f>
        <v>8.5</v>
      </c>
      <c r="G2757" s="8">
        <f>_xlfn.RANK.EQ(inventory[[#This Row],[Total Cost]],inventory[Total Cost],0)</f>
        <v>3434</v>
      </c>
      <c r="H2757" s="8">
        <f>SUMIFS(inventory['# Units],inventory[Rank],"&lt;="&amp;inventory[[#This Row],['#]])</f>
        <v>68097</v>
      </c>
      <c r="I2757" s="9">
        <f>inventory[[#This Row],[c Units]]/MAX(inventory[c Units])</f>
        <v>0.8266406079293015</v>
      </c>
      <c r="J2757" s="10">
        <f>SUMIFS(inventory[Total Cost],inventory[Rank],"&lt;="&amp;inventory[[#This Row],['#]])</f>
        <v>2633866.0999999968</v>
      </c>
      <c r="K2757" s="9">
        <f>inventory[[#This Row],[c Cost]]/MAX(inventory[c Cost])</f>
        <v>0.99492332883668233</v>
      </c>
      <c r="L2757" s="11" t="str">
        <f>IF(inventory[[#This Row],[c Units %]]&lt;=$O$7,$N$7,IF(inventory[[#This Row],[c Units %]]&lt;=$O$8,$N$8,$N$9))</f>
        <v>C</v>
      </c>
    </row>
    <row r="2758" spans="2:12" x14ac:dyDescent="0.25">
      <c r="B2758" s="1">
        <v>2752</v>
      </c>
      <c r="C2758" t="s">
        <v>2752</v>
      </c>
      <c r="D2758" s="2">
        <v>1.1000000000000001</v>
      </c>
      <c r="E2758" s="15">
        <v>10</v>
      </c>
      <c r="F2758" s="14">
        <f>inventory[[#This Row],[Unit Cost]]*inventory[[#This Row],['# Units]]</f>
        <v>11</v>
      </c>
      <c r="G2758" s="8">
        <f>_xlfn.RANK.EQ(inventory[[#This Row],[Total Cost]],inventory[Total Cost],0)</f>
        <v>3234</v>
      </c>
      <c r="H2758" s="8">
        <f>SUMIFS(inventory['# Units],inventory[Rank],"&lt;="&amp;inventory[[#This Row],['#]])</f>
        <v>68097</v>
      </c>
      <c r="I2758" s="9">
        <f>inventory[[#This Row],[c Units]]/MAX(inventory[c Units])</f>
        <v>0.8266406079293015</v>
      </c>
      <c r="J2758" s="10">
        <f>SUMIFS(inventory[Total Cost],inventory[Rank],"&lt;="&amp;inventory[[#This Row],['#]])</f>
        <v>2633866.0999999968</v>
      </c>
      <c r="K2758" s="9">
        <f>inventory[[#This Row],[c Cost]]/MAX(inventory[c Cost])</f>
        <v>0.99492332883668233</v>
      </c>
      <c r="L2758" s="11" t="str">
        <f>IF(inventory[[#This Row],[c Units %]]&lt;=$O$7,$N$7,IF(inventory[[#This Row],[c Units %]]&lt;=$O$8,$N$8,$N$9))</f>
        <v>C</v>
      </c>
    </row>
    <row r="2759" spans="2:12" x14ac:dyDescent="0.25">
      <c r="B2759" s="1">
        <v>2753</v>
      </c>
      <c r="C2759" t="s">
        <v>2753</v>
      </c>
      <c r="D2759" s="2">
        <v>1.4</v>
      </c>
      <c r="E2759" s="15">
        <v>7</v>
      </c>
      <c r="F2759" s="14">
        <f>inventory[[#This Row],[Unit Cost]]*inventory[[#This Row],['# Units]]</f>
        <v>9.7999999999999989</v>
      </c>
      <c r="G2759" s="8">
        <f>_xlfn.RANK.EQ(inventory[[#This Row],[Total Cost]],inventory[Total Cost],0)</f>
        <v>3331</v>
      </c>
      <c r="H2759" s="8">
        <f>SUMIFS(inventory['# Units],inventory[Rank],"&lt;="&amp;inventory[[#This Row],['#]])</f>
        <v>68097</v>
      </c>
      <c r="I2759" s="9">
        <f>inventory[[#This Row],[c Units]]/MAX(inventory[c Units])</f>
        <v>0.8266406079293015</v>
      </c>
      <c r="J2759" s="10">
        <f>SUMIFS(inventory[Total Cost],inventory[Rank],"&lt;="&amp;inventory[[#This Row],['#]])</f>
        <v>2633866.0999999968</v>
      </c>
      <c r="K2759" s="9">
        <f>inventory[[#This Row],[c Cost]]/MAX(inventory[c Cost])</f>
        <v>0.99492332883668233</v>
      </c>
      <c r="L2759" s="11" t="str">
        <f>IF(inventory[[#This Row],[c Units %]]&lt;=$O$7,$N$7,IF(inventory[[#This Row],[c Units %]]&lt;=$O$8,$N$8,$N$9))</f>
        <v>C</v>
      </c>
    </row>
    <row r="2760" spans="2:12" x14ac:dyDescent="0.25">
      <c r="B2760" s="1">
        <v>2754</v>
      </c>
      <c r="C2760" t="s">
        <v>2754</v>
      </c>
      <c r="D2760" s="2">
        <v>1.5</v>
      </c>
      <c r="E2760" s="15">
        <v>10</v>
      </c>
      <c r="F2760" s="14">
        <f>inventory[[#This Row],[Unit Cost]]*inventory[[#This Row],['# Units]]</f>
        <v>15</v>
      </c>
      <c r="G2760" s="8">
        <f>_xlfn.RANK.EQ(inventory[[#This Row],[Total Cost]],inventory[Total Cost],0)</f>
        <v>2972</v>
      </c>
      <c r="H2760" s="8">
        <f>SUMIFS(inventory['# Units],inventory[Rank],"&lt;="&amp;inventory[[#This Row],['#]])</f>
        <v>68097</v>
      </c>
      <c r="I2760" s="9">
        <f>inventory[[#This Row],[c Units]]/MAX(inventory[c Units])</f>
        <v>0.8266406079293015</v>
      </c>
      <c r="J2760" s="10">
        <f>SUMIFS(inventory[Total Cost],inventory[Rank],"&lt;="&amp;inventory[[#This Row],['#]])</f>
        <v>2633866.0999999968</v>
      </c>
      <c r="K2760" s="9">
        <f>inventory[[#This Row],[c Cost]]/MAX(inventory[c Cost])</f>
        <v>0.99492332883668233</v>
      </c>
      <c r="L2760" s="11" t="str">
        <f>IF(inventory[[#This Row],[c Units %]]&lt;=$O$7,$N$7,IF(inventory[[#This Row],[c Units %]]&lt;=$O$8,$N$8,$N$9))</f>
        <v>C</v>
      </c>
    </row>
    <row r="2761" spans="2:12" x14ac:dyDescent="0.25">
      <c r="B2761" s="1">
        <v>2755</v>
      </c>
      <c r="C2761" t="s">
        <v>2755</v>
      </c>
      <c r="D2761" s="2">
        <v>1</v>
      </c>
      <c r="E2761" s="15">
        <v>31</v>
      </c>
      <c r="F2761" s="14">
        <f>inventory[[#This Row],[Unit Cost]]*inventory[[#This Row],['# Units]]</f>
        <v>31</v>
      </c>
      <c r="G2761" s="8">
        <f>_xlfn.RANK.EQ(inventory[[#This Row],[Total Cost]],inventory[Total Cost],0)</f>
        <v>2267</v>
      </c>
      <c r="H2761" s="8">
        <f>SUMIFS(inventory['# Units],inventory[Rank],"&lt;="&amp;inventory[[#This Row],['#]])</f>
        <v>68097</v>
      </c>
      <c r="I2761" s="9">
        <f>inventory[[#This Row],[c Units]]/MAX(inventory[c Units])</f>
        <v>0.8266406079293015</v>
      </c>
      <c r="J2761" s="10">
        <f>SUMIFS(inventory[Total Cost],inventory[Rank],"&lt;="&amp;inventory[[#This Row],['#]])</f>
        <v>2633866.0999999968</v>
      </c>
      <c r="K2761" s="9">
        <f>inventory[[#This Row],[c Cost]]/MAX(inventory[c Cost])</f>
        <v>0.99492332883668233</v>
      </c>
      <c r="L2761" s="11" t="str">
        <f>IF(inventory[[#This Row],[c Units %]]&lt;=$O$7,$N$7,IF(inventory[[#This Row],[c Units %]]&lt;=$O$8,$N$8,$N$9))</f>
        <v>C</v>
      </c>
    </row>
    <row r="2762" spans="2:12" x14ac:dyDescent="0.25">
      <c r="B2762" s="1">
        <v>2756</v>
      </c>
      <c r="C2762" t="s">
        <v>2756</v>
      </c>
      <c r="D2762" s="2">
        <v>1.5</v>
      </c>
      <c r="E2762" s="15">
        <v>14</v>
      </c>
      <c r="F2762" s="14">
        <f>inventory[[#This Row],[Unit Cost]]*inventory[[#This Row],['# Units]]</f>
        <v>21</v>
      </c>
      <c r="G2762" s="8">
        <f>_xlfn.RANK.EQ(inventory[[#This Row],[Total Cost]],inventory[Total Cost],0)</f>
        <v>2629</v>
      </c>
      <c r="H2762" s="8">
        <f>SUMIFS(inventory['# Units],inventory[Rank],"&lt;="&amp;inventory[[#This Row],['#]])</f>
        <v>68097</v>
      </c>
      <c r="I2762" s="9">
        <f>inventory[[#This Row],[c Units]]/MAX(inventory[c Units])</f>
        <v>0.8266406079293015</v>
      </c>
      <c r="J2762" s="10">
        <f>SUMIFS(inventory[Total Cost],inventory[Rank],"&lt;="&amp;inventory[[#This Row],['#]])</f>
        <v>2633866.0999999968</v>
      </c>
      <c r="K2762" s="9">
        <f>inventory[[#This Row],[c Cost]]/MAX(inventory[c Cost])</f>
        <v>0.99492332883668233</v>
      </c>
      <c r="L2762" s="11" t="str">
        <f>IF(inventory[[#This Row],[c Units %]]&lt;=$O$7,$N$7,IF(inventory[[#This Row],[c Units %]]&lt;=$O$8,$N$8,$N$9))</f>
        <v>C</v>
      </c>
    </row>
    <row r="2763" spans="2:12" x14ac:dyDescent="0.25">
      <c r="B2763" s="1">
        <v>2757</v>
      </c>
      <c r="C2763" t="s">
        <v>2757</v>
      </c>
      <c r="D2763" s="2">
        <v>1.6</v>
      </c>
      <c r="E2763" s="15">
        <v>5</v>
      </c>
      <c r="F2763" s="14">
        <f>inventory[[#This Row],[Unit Cost]]*inventory[[#This Row],['# Units]]</f>
        <v>8</v>
      </c>
      <c r="G2763" s="8">
        <f>_xlfn.RANK.EQ(inventory[[#This Row],[Total Cost]],inventory[Total Cost],0)</f>
        <v>3471</v>
      </c>
      <c r="H2763" s="8">
        <f>SUMIFS(inventory['# Units],inventory[Rank],"&lt;="&amp;inventory[[#This Row],['#]])</f>
        <v>68097</v>
      </c>
      <c r="I2763" s="9">
        <f>inventory[[#This Row],[c Units]]/MAX(inventory[c Units])</f>
        <v>0.8266406079293015</v>
      </c>
      <c r="J2763" s="10">
        <f>SUMIFS(inventory[Total Cost],inventory[Rank],"&lt;="&amp;inventory[[#This Row],['#]])</f>
        <v>2633866.0999999968</v>
      </c>
      <c r="K2763" s="9">
        <f>inventory[[#This Row],[c Cost]]/MAX(inventory[c Cost])</f>
        <v>0.99492332883668233</v>
      </c>
      <c r="L2763" s="11" t="str">
        <f>IF(inventory[[#This Row],[c Units %]]&lt;=$O$7,$N$7,IF(inventory[[#This Row],[c Units %]]&lt;=$O$8,$N$8,$N$9))</f>
        <v>C</v>
      </c>
    </row>
    <row r="2764" spans="2:12" x14ac:dyDescent="0.25">
      <c r="B2764" s="1">
        <v>2758</v>
      </c>
      <c r="C2764" t="s">
        <v>2758</v>
      </c>
      <c r="D2764" s="2">
        <v>1.5</v>
      </c>
      <c r="E2764" s="15">
        <v>20</v>
      </c>
      <c r="F2764" s="14">
        <f>inventory[[#This Row],[Unit Cost]]*inventory[[#This Row],['# Units]]</f>
        <v>30</v>
      </c>
      <c r="G2764" s="8">
        <f>_xlfn.RANK.EQ(inventory[[#This Row],[Total Cost]],inventory[Total Cost],0)</f>
        <v>2292</v>
      </c>
      <c r="H2764" s="8">
        <f>SUMIFS(inventory['# Units],inventory[Rank],"&lt;="&amp;inventory[[#This Row],['#]])</f>
        <v>68097</v>
      </c>
      <c r="I2764" s="9">
        <f>inventory[[#This Row],[c Units]]/MAX(inventory[c Units])</f>
        <v>0.8266406079293015</v>
      </c>
      <c r="J2764" s="10">
        <f>SUMIFS(inventory[Total Cost],inventory[Rank],"&lt;="&amp;inventory[[#This Row],['#]])</f>
        <v>2633866.0999999968</v>
      </c>
      <c r="K2764" s="9">
        <f>inventory[[#This Row],[c Cost]]/MAX(inventory[c Cost])</f>
        <v>0.99492332883668233</v>
      </c>
      <c r="L2764" s="11" t="str">
        <f>IF(inventory[[#This Row],[c Units %]]&lt;=$O$7,$N$7,IF(inventory[[#This Row],[c Units %]]&lt;=$O$8,$N$8,$N$9))</f>
        <v>C</v>
      </c>
    </row>
    <row r="2765" spans="2:12" x14ac:dyDescent="0.25">
      <c r="B2765" s="1">
        <v>2759</v>
      </c>
      <c r="C2765" t="s">
        <v>2759</v>
      </c>
      <c r="D2765" s="2">
        <v>1.3</v>
      </c>
      <c r="E2765" s="15">
        <v>2</v>
      </c>
      <c r="F2765" s="14">
        <f>inventory[[#This Row],[Unit Cost]]*inventory[[#This Row],['# Units]]</f>
        <v>2.6</v>
      </c>
      <c r="G2765" s="8">
        <f>_xlfn.RANK.EQ(inventory[[#This Row],[Total Cost]],inventory[Total Cost],0)</f>
        <v>4181</v>
      </c>
      <c r="H2765" s="8">
        <f>SUMIFS(inventory['# Units],inventory[Rank],"&lt;="&amp;inventory[[#This Row],['#]])</f>
        <v>68206</v>
      </c>
      <c r="I2765" s="9">
        <f>inventory[[#This Row],[c Units]]/MAX(inventory[c Units])</f>
        <v>0.82796377673650734</v>
      </c>
      <c r="J2765" s="10">
        <f>SUMIFS(inventory[Total Cost],inventory[Rank],"&lt;="&amp;inventory[[#This Row],['#]])</f>
        <v>2633998.3999999962</v>
      </c>
      <c r="K2765" s="9">
        <f>inventory[[#This Row],[c Cost]]/MAX(inventory[c Cost])</f>
        <v>0.99497330417764762</v>
      </c>
      <c r="L2765" s="11" t="str">
        <f>IF(inventory[[#This Row],[c Units %]]&lt;=$O$7,$N$7,IF(inventory[[#This Row],[c Units %]]&lt;=$O$8,$N$8,$N$9))</f>
        <v>C</v>
      </c>
    </row>
    <row r="2766" spans="2:12" x14ac:dyDescent="0.25">
      <c r="B2766" s="1">
        <v>2760</v>
      </c>
      <c r="C2766" t="s">
        <v>2760</v>
      </c>
      <c r="D2766" s="2">
        <v>1.4</v>
      </c>
      <c r="E2766" s="15">
        <v>9</v>
      </c>
      <c r="F2766" s="14">
        <f>inventory[[#This Row],[Unit Cost]]*inventory[[#This Row],['# Units]]</f>
        <v>12.6</v>
      </c>
      <c r="G2766" s="8">
        <f>_xlfn.RANK.EQ(inventory[[#This Row],[Total Cost]],inventory[Total Cost],0)</f>
        <v>3112</v>
      </c>
      <c r="H2766" s="8">
        <f>SUMIFS(inventory['# Units],inventory[Rank],"&lt;="&amp;inventory[[#This Row],['#]])</f>
        <v>68206</v>
      </c>
      <c r="I2766" s="9">
        <f>inventory[[#This Row],[c Units]]/MAX(inventory[c Units])</f>
        <v>0.82796377673650734</v>
      </c>
      <c r="J2766" s="10">
        <f>SUMIFS(inventory[Total Cost],inventory[Rank],"&lt;="&amp;inventory[[#This Row],['#]])</f>
        <v>2633998.3999999962</v>
      </c>
      <c r="K2766" s="9">
        <f>inventory[[#This Row],[c Cost]]/MAX(inventory[c Cost])</f>
        <v>0.99497330417764762</v>
      </c>
      <c r="L2766" s="11" t="str">
        <f>IF(inventory[[#This Row],[c Units %]]&lt;=$O$7,$N$7,IF(inventory[[#This Row],[c Units %]]&lt;=$O$8,$N$8,$N$9))</f>
        <v>C</v>
      </c>
    </row>
    <row r="2767" spans="2:12" x14ac:dyDescent="0.25">
      <c r="B2767" s="1">
        <v>2761</v>
      </c>
      <c r="C2767" t="s">
        <v>2761</v>
      </c>
      <c r="D2767" s="2">
        <v>1</v>
      </c>
      <c r="E2767" s="15">
        <v>5</v>
      </c>
      <c r="F2767" s="14">
        <f>inventory[[#This Row],[Unit Cost]]*inventory[[#This Row],['# Units]]</f>
        <v>5</v>
      </c>
      <c r="G2767" s="8">
        <f>_xlfn.RANK.EQ(inventory[[#This Row],[Total Cost]],inventory[Total Cost],0)</f>
        <v>3764</v>
      </c>
      <c r="H2767" s="8">
        <f>SUMIFS(inventory['# Units],inventory[Rank],"&lt;="&amp;inventory[[#This Row],['#]])</f>
        <v>68206</v>
      </c>
      <c r="I2767" s="9">
        <f>inventory[[#This Row],[c Units]]/MAX(inventory[c Units])</f>
        <v>0.82796377673650734</v>
      </c>
      <c r="J2767" s="10">
        <f>SUMIFS(inventory[Total Cost],inventory[Rank],"&lt;="&amp;inventory[[#This Row],['#]])</f>
        <v>2633998.3999999962</v>
      </c>
      <c r="K2767" s="9">
        <f>inventory[[#This Row],[c Cost]]/MAX(inventory[c Cost])</f>
        <v>0.99497330417764762</v>
      </c>
      <c r="L2767" s="11" t="str">
        <f>IF(inventory[[#This Row],[c Units %]]&lt;=$O$7,$N$7,IF(inventory[[#This Row],[c Units %]]&lt;=$O$8,$N$8,$N$9))</f>
        <v>C</v>
      </c>
    </row>
    <row r="2768" spans="2:12" x14ac:dyDescent="0.25">
      <c r="B2768" s="1">
        <v>2762</v>
      </c>
      <c r="C2768" t="s">
        <v>2762</v>
      </c>
      <c r="D2768" s="2">
        <v>1.5</v>
      </c>
      <c r="E2768" s="15">
        <v>10</v>
      </c>
      <c r="F2768" s="14">
        <f>inventory[[#This Row],[Unit Cost]]*inventory[[#This Row],['# Units]]</f>
        <v>15</v>
      </c>
      <c r="G2768" s="8">
        <f>_xlfn.RANK.EQ(inventory[[#This Row],[Total Cost]],inventory[Total Cost],0)</f>
        <v>2972</v>
      </c>
      <c r="H2768" s="8">
        <f>SUMIFS(inventory['# Units],inventory[Rank],"&lt;="&amp;inventory[[#This Row],['#]])</f>
        <v>68206</v>
      </c>
      <c r="I2768" s="9">
        <f>inventory[[#This Row],[c Units]]/MAX(inventory[c Units])</f>
        <v>0.82796377673650734</v>
      </c>
      <c r="J2768" s="10">
        <f>SUMIFS(inventory[Total Cost],inventory[Rank],"&lt;="&amp;inventory[[#This Row],['#]])</f>
        <v>2633998.3999999962</v>
      </c>
      <c r="K2768" s="9">
        <f>inventory[[#This Row],[c Cost]]/MAX(inventory[c Cost])</f>
        <v>0.99497330417764762</v>
      </c>
      <c r="L2768" s="11" t="str">
        <f>IF(inventory[[#This Row],[c Units %]]&lt;=$O$7,$N$7,IF(inventory[[#This Row],[c Units %]]&lt;=$O$8,$N$8,$N$9))</f>
        <v>C</v>
      </c>
    </row>
    <row r="2769" spans="2:12" x14ac:dyDescent="0.25">
      <c r="B2769" s="1">
        <v>2763</v>
      </c>
      <c r="C2769" t="s">
        <v>2763</v>
      </c>
      <c r="D2769" s="2">
        <v>1.4</v>
      </c>
      <c r="E2769" s="15">
        <v>2</v>
      </c>
      <c r="F2769" s="14">
        <f>inventory[[#This Row],[Unit Cost]]*inventory[[#This Row],['# Units]]</f>
        <v>2.8</v>
      </c>
      <c r="G2769" s="8">
        <f>_xlfn.RANK.EQ(inventory[[#This Row],[Total Cost]],inventory[Total Cost],0)</f>
        <v>4130</v>
      </c>
      <c r="H2769" s="8">
        <f>SUMIFS(inventory['# Units],inventory[Rank],"&lt;="&amp;inventory[[#This Row],['#]])</f>
        <v>68206</v>
      </c>
      <c r="I2769" s="9">
        <f>inventory[[#This Row],[c Units]]/MAX(inventory[c Units])</f>
        <v>0.82796377673650734</v>
      </c>
      <c r="J2769" s="10">
        <f>SUMIFS(inventory[Total Cost],inventory[Rank],"&lt;="&amp;inventory[[#This Row],['#]])</f>
        <v>2633998.3999999962</v>
      </c>
      <c r="K2769" s="9">
        <f>inventory[[#This Row],[c Cost]]/MAX(inventory[c Cost])</f>
        <v>0.99497330417764762</v>
      </c>
      <c r="L2769" s="11" t="str">
        <f>IF(inventory[[#This Row],[c Units %]]&lt;=$O$7,$N$7,IF(inventory[[#This Row],[c Units %]]&lt;=$O$8,$N$8,$N$9))</f>
        <v>C</v>
      </c>
    </row>
    <row r="2770" spans="2:12" x14ac:dyDescent="0.25">
      <c r="B2770" s="1">
        <v>2764</v>
      </c>
      <c r="C2770" t="s">
        <v>2764</v>
      </c>
      <c r="D2770" s="2">
        <v>1.3</v>
      </c>
      <c r="E2770" s="15">
        <v>6</v>
      </c>
      <c r="F2770" s="14">
        <f>inventory[[#This Row],[Unit Cost]]*inventory[[#This Row],['# Units]]</f>
        <v>7.8000000000000007</v>
      </c>
      <c r="G2770" s="8">
        <f>_xlfn.RANK.EQ(inventory[[#This Row],[Total Cost]],inventory[Total Cost],0)</f>
        <v>3490</v>
      </c>
      <c r="H2770" s="8">
        <f>SUMIFS(inventory['# Units],inventory[Rank],"&lt;="&amp;inventory[[#This Row],['#]])</f>
        <v>68206</v>
      </c>
      <c r="I2770" s="9">
        <f>inventory[[#This Row],[c Units]]/MAX(inventory[c Units])</f>
        <v>0.82796377673650734</v>
      </c>
      <c r="J2770" s="10">
        <f>SUMIFS(inventory[Total Cost],inventory[Rank],"&lt;="&amp;inventory[[#This Row],['#]])</f>
        <v>2633998.3999999962</v>
      </c>
      <c r="K2770" s="9">
        <f>inventory[[#This Row],[c Cost]]/MAX(inventory[c Cost])</f>
        <v>0.99497330417764762</v>
      </c>
      <c r="L2770" s="11" t="str">
        <f>IF(inventory[[#This Row],[c Units %]]&lt;=$O$7,$N$7,IF(inventory[[#This Row],[c Units %]]&lt;=$O$8,$N$8,$N$9))</f>
        <v>C</v>
      </c>
    </row>
    <row r="2771" spans="2:12" x14ac:dyDescent="0.25">
      <c r="B2771" s="1">
        <v>2765</v>
      </c>
      <c r="C2771" t="s">
        <v>2765</v>
      </c>
      <c r="D2771" s="2">
        <v>1.5</v>
      </c>
      <c r="E2771" s="15">
        <v>8</v>
      </c>
      <c r="F2771" s="14">
        <f>inventory[[#This Row],[Unit Cost]]*inventory[[#This Row],['# Units]]</f>
        <v>12</v>
      </c>
      <c r="G2771" s="8">
        <f>_xlfn.RANK.EQ(inventory[[#This Row],[Total Cost]],inventory[Total Cost],0)</f>
        <v>3144</v>
      </c>
      <c r="H2771" s="8">
        <f>SUMIFS(inventory['# Units],inventory[Rank],"&lt;="&amp;inventory[[#This Row],['#]])</f>
        <v>68206</v>
      </c>
      <c r="I2771" s="9">
        <f>inventory[[#This Row],[c Units]]/MAX(inventory[c Units])</f>
        <v>0.82796377673650734</v>
      </c>
      <c r="J2771" s="10">
        <f>SUMIFS(inventory[Total Cost],inventory[Rank],"&lt;="&amp;inventory[[#This Row],['#]])</f>
        <v>2633998.3999999962</v>
      </c>
      <c r="K2771" s="9">
        <f>inventory[[#This Row],[c Cost]]/MAX(inventory[c Cost])</f>
        <v>0.99497330417764762</v>
      </c>
      <c r="L2771" s="11" t="str">
        <f>IF(inventory[[#This Row],[c Units %]]&lt;=$O$7,$N$7,IF(inventory[[#This Row],[c Units %]]&lt;=$O$8,$N$8,$N$9))</f>
        <v>C</v>
      </c>
    </row>
    <row r="2772" spans="2:12" x14ac:dyDescent="0.25">
      <c r="B2772" s="1">
        <v>2766</v>
      </c>
      <c r="C2772" t="s">
        <v>2766</v>
      </c>
      <c r="D2772" s="2">
        <v>1.4</v>
      </c>
      <c r="E2772" s="15">
        <v>10</v>
      </c>
      <c r="F2772" s="14">
        <f>inventory[[#This Row],[Unit Cost]]*inventory[[#This Row],['# Units]]</f>
        <v>14</v>
      </c>
      <c r="G2772" s="8">
        <f>_xlfn.RANK.EQ(inventory[[#This Row],[Total Cost]],inventory[Total Cost],0)</f>
        <v>3027</v>
      </c>
      <c r="H2772" s="8">
        <f>SUMIFS(inventory['# Units],inventory[Rank],"&lt;="&amp;inventory[[#This Row],['#]])</f>
        <v>68287</v>
      </c>
      <c r="I2772" s="9">
        <f>inventory[[#This Row],[c Units]]/MAX(inventory[c Units])</f>
        <v>0.82894704896938498</v>
      </c>
      <c r="J2772" s="10">
        <f>SUMIFS(inventory[Total Cost],inventory[Rank],"&lt;="&amp;inventory[[#This Row],['#]])</f>
        <v>2634055.0999999959</v>
      </c>
      <c r="K2772" s="9">
        <f>inventory[[#This Row],[c Cost]]/MAX(inventory[c Cost])</f>
        <v>0.99499472218091856</v>
      </c>
      <c r="L2772" s="11" t="str">
        <f>IF(inventory[[#This Row],[c Units %]]&lt;=$O$7,$N$7,IF(inventory[[#This Row],[c Units %]]&lt;=$O$8,$N$8,$N$9))</f>
        <v>C</v>
      </c>
    </row>
    <row r="2773" spans="2:12" x14ac:dyDescent="0.25">
      <c r="B2773" s="1">
        <v>2767</v>
      </c>
      <c r="C2773" t="s">
        <v>2767</v>
      </c>
      <c r="D2773" s="2">
        <v>1.6</v>
      </c>
      <c r="E2773" s="15">
        <v>9</v>
      </c>
      <c r="F2773" s="14">
        <f>inventory[[#This Row],[Unit Cost]]*inventory[[#This Row],['# Units]]</f>
        <v>14.4</v>
      </c>
      <c r="G2773" s="8">
        <f>_xlfn.RANK.EQ(inventory[[#This Row],[Total Cost]],inventory[Total Cost],0)</f>
        <v>2997</v>
      </c>
      <c r="H2773" s="8">
        <f>SUMIFS(inventory['# Units],inventory[Rank],"&lt;="&amp;inventory[[#This Row],['#]])</f>
        <v>68287</v>
      </c>
      <c r="I2773" s="9">
        <f>inventory[[#This Row],[c Units]]/MAX(inventory[c Units])</f>
        <v>0.82894704896938498</v>
      </c>
      <c r="J2773" s="10">
        <f>SUMIFS(inventory[Total Cost],inventory[Rank],"&lt;="&amp;inventory[[#This Row],['#]])</f>
        <v>2634055.0999999959</v>
      </c>
      <c r="K2773" s="9">
        <f>inventory[[#This Row],[c Cost]]/MAX(inventory[c Cost])</f>
        <v>0.99499472218091856</v>
      </c>
      <c r="L2773" s="11" t="str">
        <f>IF(inventory[[#This Row],[c Units %]]&lt;=$O$7,$N$7,IF(inventory[[#This Row],[c Units %]]&lt;=$O$8,$N$8,$N$9))</f>
        <v>C</v>
      </c>
    </row>
    <row r="2774" spans="2:12" x14ac:dyDescent="0.25">
      <c r="B2774" s="1">
        <v>2768</v>
      </c>
      <c r="C2774" t="s">
        <v>2768</v>
      </c>
      <c r="D2774" s="2">
        <v>1.4</v>
      </c>
      <c r="E2774" s="15">
        <v>13</v>
      </c>
      <c r="F2774" s="14">
        <f>inventory[[#This Row],[Unit Cost]]*inventory[[#This Row],['# Units]]</f>
        <v>18.2</v>
      </c>
      <c r="G2774" s="8">
        <f>_xlfn.RANK.EQ(inventory[[#This Row],[Total Cost]],inventory[Total Cost],0)</f>
        <v>2788</v>
      </c>
      <c r="H2774" s="8">
        <f>SUMIFS(inventory['# Units],inventory[Rank],"&lt;="&amp;inventory[[#This Row],['#]])</f>
        <v>68287</v>
      </c>
      <c r="I2774" s="9">
        <f>inventory[[#This Row],[c Units]]/MAX(inventory[c Units])</f>
        <v>0.82894704896938498</v>
      </c>
      <c r="J2774" s="10">
        <f>SUMIFS(inventory[Total Cost],inventory[Rank],"&lt;="&amp;inventory[[#This Row],['#]])</f>
        <v>2634055.0999999959</v>
      </c>
      <c r="K2774" s="9">
        <f>inventory[[#This Row],[c Cost]]/MAX(inventory[c Cost])</f>
        <v>0.99499472218091856</v>
      </c>
      <c r="L2774" s="11" t="str">
        <f>IF(inventory[[#This Row],[c Units %]]&lt;=$O$7,$N$7,IF(inventory[[#This Row],[c Units %]]&lt;=$O$8,$N$8,$N$9))</f>
        <v>C</v>
      </c>
    </row>
    <row r="2775" spans="2:12" x14ac:dyDescent="0.25">
      <c r="B2775" s="1">
        <v>2769</v>
      </c>
      <c r="C2775" t="s">
        <v>2769</v>
      </c>
      <c r="D2775" s="2">
        <v>1.5</v>
      </c>
      <c r="E2775" s="15">
        <v>9</v>
      </c>
      <c r="F2775" s="14">
        <f>inventory[[#This Row],[Unit Cost]]*inventory[[#This Row],['# Units]]</f>
        <v>13.5</v>
      </c>
      <c r="G2775" s="8">
        <f>_xlfn.RANK.EQ(inventory[[#This Row],[Total Cost]],inventory[Total Cost],0)</f>
        <v>3058</v>
      </c>
      <c r="H2775" s="8">
        <f>SUMIFS(inventory['# Units],inventory[Rank],"&lt;="&amp;inventory[[#This Row],['#]])</f>
        <v>68288</v>
      </c>
      <c r="I2775" s="9">
        <f>inventory[[#This Row],[c Units]]/MAX(inventory[c Units])</f>
        <v>0.82895918813275393</v>
      </c>
      <c r="J2775" s="10">
        <f>SUMIFS(inventory[Total Cost],inventory[Rank],"&lt;="&amp;inventory[[#This Row],['#]])</f>
        <v>2634073.8999999957</v>
      </c>
      <c r="K2775" s="9">
        <f>inventory[[#This Row],[c Cost]]/MAX(inventory[c Cost])</f>
        <v>0.99500182374108592</v>
      </c>
      <c r="L2775" s="11" t="str">
        <f>IF(inventory[[#This Row],[c Units %]]&lt;=$O$7,$N$7,IF(inventory[[#This Row],[c Units %]]&lt;=$O$8,$N$8,$N$9))</f>
        <v>C</v>
      </c>
    </row>
    <row r="2776" spans="2:12" x14ac:dyDescent="0.25">
      <c r="B2776" s="1">
        <v>2770</v>
      </c>
      <c r="C2776" t="s">
        <v>2770</v>
      </c>
      <c r="D2776" s="2">
        <v>1.4</v>
      </c>
      <c r="E2776" s="15">
        <v>12</v>
      </c>
      <c r="F2776" s="14">
        <f>inventory[[#This Row],[Unit Cost]]*inventory[[#This Row],['# Units]]</f>
        <v>16.799999999999997</v>
      </c>
      <c r="G2776" s="8">
        <f>_xlfn.RANK.EQ(inventory[[#This Row],[Total Cost]],inventory[Total Cost],0)</f>
        <v>2874</v>
      </c>
      <c r="H2776" s="8">
        <f>SUMIFS(inventory['# Units],inventory[Rank],"&lt;="&amp;inventory[[#This Row],['#]])</f>
        <v>68356</v>
      </c>
      <c r="I2776" s="9">
        <f>inventory[[#This Row],[c Units]]/MAX(inventory[c Units])</f>
        <v>0.82978465124183642</v>
      </c>
      <c r="J2776" s="10">
        <f>SUMIFS(inventory[Total Cost],inventory[Rank],"&lt;="&amp;inventory[[#This Row],['#]])</f>
        <v>2634148.6999999965</v>
      </c>
      <c r="K2776" s="9">
        <f>inventory[[#This Row],[c Cost]]/MAX(inventory[c Cost])</f>
        <v>0.99503007888473105</v>
      </c>
      <c r="L2776" s="11" t="str">
        <f>IF(inventory[[#This Row],[c Units %]]&lt;=$O$7,$N$7,IF(inventory[[#This Row],[c Units %]]&lt;=$O$8,$N$8,$N$9))</f>
        <v>C</v>
      </c>
    </row>
    <row r="2777" spans="2:12" x14ac:dyDescent="0.25">
      <c r="B2777" s="1">
        <v>2771</v>
      </c>
      <c r="C2777" t="s">
        <v>2771</v>
      </c>
      <c r="D2777" s="2">
        <v>1.3</v>
      </c>
      <c r="E2777" s="15">
        <v>12</v>
      </c>
      <c r="F2777" s="14">
        <f>inventory[[#This Row],[Unit Cost]]*inventory[[#This Row],['# Units]]</f>
        <v>15.600000000000001</v>
      </c>
      <c r="G2777" s="8">
        <f>_xlfn.RANK.EQ(inventory[[#This Row],[Total Cost]],inventory[Total Cost],0)</f>
        <v>2926</v>
      </c>
      <c r="H2777" s="8">
        <f>SUMIFS(inventory['# Units],inventory[Rank],"&lt;="&amp;inventory[[#This Row],['#]])</f>
        <v>68356</v>
      </c>
      <c r="I2777" s="9">
        <f>inventory[[#This Row],[c Units]]/MAX(inventory[c Units])</f>
        <v>0.82978465124183642</v>
      </c>
      <c r="J2777" s="10">
        <f>SUMIFS(inventory[Total Cost],inventory[Rank],"&lt;="&amp;inventory[[#This Row],['#]])</f>
        <v>2634148.6999999965</v>
      </c>
      <c r="K2777" s="9">
        <f>inventory[[#This Row],[c Cost]]/MAX(inventory[c Cost])</f>
        <v>0.99503007888473105</v>
      </c>
      <c r="L2777" s="11" t="str">
        <f>IF(inventory[[#This Row],[c Units %]]&lt;=$O$7,$N$7,IF(inventory[[#This Row],[c Units %]]&lt;=$O$8,$N$8,$N$9))</f>
        <v>C</v>
      </c>
    </row>
    <row r="2778" spans="2:12" x14ac:dyDescent="0.25">
      <c r="B2778" s="1">
        <v>2772</v>
      </c>
      <c r="C2778" t="s">
        <v>2772</v>
      </c>
      <c r="D2778" s="2">
        <v>1.7</v>
      </c>
      <c r="E2778" s="15">
        <v>62</v>
      </c>
      <c r="F2778" s="14">
        <f>inventory[[#This Row],[Unit Cost]]*inventory[[#This Row],['# Units]]</f>
        <v>105.39999999999999</v>
      </c>
      <c r="G2778" s="8">
        <f>_xlfn.RANK.EQ(inventory[[#This Row],[Total Cost]],inventory[Total Cost],0)</f>
        <v>1317</v>
      </c>
      <c r="H2778" s="8">
        <f>SUMIFS(inventory['# Units],inventory[Rank],"&lt;="&amp;inventory[[#This Row],['#]])</f>
        <v>68356</v>
      </c>
      <c r="I2778" s="9">
        <f>inventory[[#This Row],[c Units]]/MAX(inventory[c Units])</f>
        <v>0.82978465124183642</v>
      </c>
      <c r="J2778" s="10">
        <f>SUMIFS(inventory[Total Cost],inventory[Rank],"&lt;="&amp;inventory[[#This Row],['#]])</f>
        <v>2634148.6999999965</v>
      </c>
      <c r="K2778" s="9">
        <f>inventory[[#This Row],[c Cost]]/MAX(inventory[c Cost])</f>
        <v>0.99503007888473105</v>
      </c>
      <c r="L2778" s="11" t="str">
        <f>IF(inventory[[#This Row],[c Units %]]&lt;=$O$7,$N$7,IF(inventory[[#This Row],[c Units %]]&lt;=$O$8,$N$8,$N$9))</f>
        <v>C</v>
      </c>
    </row>
    <row r="2779" spans="2:12" x14ac:dyDescent="0.25">
      <c r="B2779" s="1">
        <v>2773</v>
      </c>
      <c r="C2779" t="s">
        <v>2773</v>
      </c>
      <c r="D2779" s="2">
        <v>1.7</v>
      </c>
      <c r="E2779" s="15">
        <v>10</v>
      </c>
      <c r="F2779" s="14">
        <f>inventory[[#This Row],[Unit Cost]]*inventory[[#This Row],['# Units]]</f>
        <v>17</v>
      </c>
      <c r="G2779" s="8">
        <f>_xlfn.RANK.EQ(inventory[[#This Row],[Total Cost]],inventory[Total Cost],0)</f>
        <v>2841</v>
      </c>
      <c r="H2779" s="8">
        <f>SUMIFS(inventory['# Units],inventory[Rank],"&lt;="&amp;inventory[[#This Row],['#]])</f>
        <v>68356</v>
      </c>
      <c r="I2779" s="9">
        <f>inventory[[#This Row],[c Units]]/MAX(inventory[c Units])</f>
        <v>0.82978465124183642</v>
      </c>
      <c r="J2779" s="10">
        <f>SUMIFS(inventory[Total Cost],inventory[Rank],"&lt;="&amp;inventory[[#This Row],['#]])</f>
        <v>2634148.6999999965</v>
      </c>
      <c r="K2779" s="9">
        <f>inventory[[#This Row],[c Cost]]/MAX(inventory[c Cost])</f>
        <v>0.99503007888473105</v>
      </c>
      <c r="L2779" s="11" t="str">
        <f>IF(inventory[[#This Row],[c Units %]]&lt;=$O$7,$N$7,IF(inventory[[#This Row],[c Units %]]&lt;=$O$8,$N$8,$N$9))</f>
        <v>C</v>
      </c>
    </row>
    <row r="2780" spans="2:12" x14ac:dyDescent="0.25">
      <c r="B2780" s="1">
        <v>2774</v>
      </c>
      <c r="C2780" t="s">
        <v>2774</v>
      </c>
      <c r="D2780" s="2">
        <v>1.7</v>
      </c>
      <c r="E2780" s="15">
        <v>7</v>
      </c>
      <c r="F2780" s="14">
        <f>inventory[[#This Row],[Unit Cost]]*inventory[[#This Row],['# Units]]</f>
        <v>11.9</v>
      </c>
      <c r="G2780" s="8">
        <f>_xlfn.RANK.EQ(inventory[[#This Row],[Total Cost]],inventory[Total Cost],0)</f>
        <v>3188</v>
      </c>
      <c r="H2780" s="8">
        <f>SUMIFS(inventory['# Units],inventory[Rank],"&lt;="&amp;inventory[[#This Row],['#]])</f>
        <v>68389</v>
      </c>
      <c r="I2780" s="9">
        <f>inventory[[#This Row],[c Units]]/MAX(inventory[c Units])</f>
        <v>0.83018524363300883</v>
      </c>
      <c r="J2780" s="10">
        <f>SUMIFS(inventory[Total Cost],inventory[Rank],"&lt;="&amp;inventory[[#This Row],['#]])</f>
        <v>2634204.799999997</v>
      </c>
      <c r="K2780" s="9">
        <f>inventory[[#This Row],[c Cost]]/MAX(inventory[c Cost])</f>
        <v>0.99505127024246498</v>
      </c>
      <c r="L2780" s="11" t="str">
        <f>IF(inventory[[#This Row],[c Units %]]&lt;=$O$7,$N$7,IF(inventory[[#This Row],[c Units %]]&lt;=$O$8,$N$8,$N$9))</f>
        <v>C</v>
      </c>
    </row>
    <row r="2781" spans="2:12" x14ac:dyDescent="0.25">
      <c r="B2781" s="1">
        <v>2775</v>
      </c>
      <c r="C2781" t="s">
        <v>2775</v>
      </c>
      <c r="D2781" s="2">
        <v>1.1000000000000001</v>
      </c>
      <c r="E2781" s="15">
        <v>8</v>
      </c>
      <c r="F2781" s="14">
        <f>inventory[[#This Row],[Unit Cost]]*inventory[[#This Row],['# Units]]</f>
        <v>8.8000000000000007</v>
      </c>
      <c r="G2781" s="8">
        <f>_xlfn.RANK.EQ(inventory[[#This Row],[Total Cost]],inventory[Total Cost],0)</f>
        <v>3423</v>
      </c>
      <c r="H2781" s="8">
        <f>SUMIFS(inventory['# Units],inventory[Rank],"&lt;="&amp;inventory[[#This Row],['#]])</f>
        <v>68389</v>
      </c>
      <c r="I2781" s="9">
        <f>inventory[[#This Row],[c Units]]/MAX(inventory[c Units])</f>
        <v>0.83018524363300883</v>
      </c>
      <c r="J2781" s="10">
        <f>SUMIFS(inventory[Total Cost],inventory[Rank],"&lt;="&amp;inventory[[#This Row],['#]])</f>
        <v>2634204.799999997</v>
      </c>
      <c r="K2781" s="9">
        <f>inventory[[#This Row],[c Cost]]/MAX(inventory[c Cost])</f>
        <v>0.99505127024246498</v>
      </c>
      <c r="L2781" s="11" t="str">
        <f>IF(inventory[[#This Row],[c Units %]]&lt;=$O$7,$N$7,IF(inventory[[#This Row],[c Units %]]&lt;=$O$8,$N$8,$N$9))</f>
        <v>C</v>
      </c>
    </row>
    <row r="2782" spans="2:12" x14ac:dyDescent="0.25">
      <c r="B2782" s="1">
        <v>2776</v>
      </c>
      <c r="C2782" t="s">
        <v>2776</v>
      </c>
      <c r="D2782" s="2">
        <v>1.3</v>
      </c>
      <c r="E2782" s="15">
        <v>24</v>
      </c>
      <c r="F2782" s="14">
        <f>inventory[[#This Row],[Unit Cost]]*inventory[[#This Row],['# Units]]</f>
        <v>31.200000000000003</v>
      </c>
      <c r="G2782" s="8">
        <f>_xlfn.RANK.EQ(inventory[[#This Row],[Total Cost]],inventory[Total Cost],0)</f>
        <v>2256</v>
      </c>
      <c r="H2782" s="8">
        <f>SUMIFS(inventory['# Units],inventory[Rank],"&lt;="&amp;inventory[[#This Row],['#]])</f>
        <v>68389</v>
      </c>
      <c r="I2782" s="9">
        <f>inventory[[#This Row],[c Units]]/MAX(inventory[c Units])</f>
        <v>0.83018524363300883</v>
      </c>
      <c r="J2782" s="10">
        <f>SUMIFS(inventory[Total Cost],inventory[Rank],"&lt;="&amp;inventory[[#This Row],['#]])</f>
        <v>2634204.799999997</v>
      </c>
      <c r="K2782" s="9">
        <f>inventory[[#This Row],[c Cost]]/MAX(inventory[c Cost])</f>
        <v>0.99505127024246498</v>
      </c>
      <c r="L2782" s="11" t="str">
        <f>IF(inventory[[#This Row],[c Units %]]&lt;=$O$7,$N$7,IF(inventory[[#This Row],[c Units %]]&lt;=$O$8,$N$8,$N$9))</f>
        <v>C</v>
      </c>
    </row>
    <row r="2783" spans="2:12" x14ac:dyDescent="0.25">
      <c r="B2783" s="1">
        <v>2777</v>
      </c>
      <c r="C2783" t="s">
        <v>2777</v>
      </c>
      <c r="D2783" s="2">
        <v>1.4</v>
      </c>
      <c r="E2783" s="15">
        <v>31</v>
      </c>
      <c r="F2783" s="14">
        <f>inventory[[#This Row],[Unit Cost]]*inventory[[#This Row],['# Units]]</f>
        <v>43.4</v>
      </c>
      <c r="G2783" s="8">
        <f>_xlfn.RANK.EQ(inventory[[#This Row],[Total Cost]],inventory[Total Cost],0)</f>
        <v>1969</v>
      </c>
      <c r="H2783" s="8">
        <f>SUMIFS(inventory['# Units],inventory[Rank],"&lt;="&amp;inventory[[#This Row],['#]])</f>
        <v>68407</v>
      </c>
      <c r="I2783" s="9">
        <f>inventory[[#This Row],[c Units]]/MAX(inventory[c Units])</f>
        <v>0.83040374857364829</v>
      </c>
      <c r="J2783" s="10">
        <f>SUMIFS(inventory[Total Cost],inventory[Rank],"&lt;="&amp;inventory[[#This Row],['#]])</f>
        <v>2634260.5999999973</v>
      </c>
      <c r="K2783" s="9">
        <f>inventory[[#This Row],[c Cost]]/MAX(inventory[c Cost])</f>
        <v>0.99507234827743019</v>
      </c>
      <c r="L2783" s="11" t="str">
        <f>IF(inventory[[#This Row],[c Units %]]&lt;=$O$7,$N$7,IF(inventory[[#This Row],[c Units %]]&lt;=$O$8,$N$8,$N$9))</f>
        <v>C</v>
      </c>
    </row>
    <row r="2784" spans="2:12" x14ac:dyDescent="0.25">
      <c r="B2784" s="1">
        <v>2778</v>
      </c>
      <c r="C2784" t="s">
        <v>2778</v>
      </c>
      <c r="D2784" s="2">
        <v>1.4</v>
      </c>
      <c r="E2784" s="15">
        <v>11</v>
      </c>
      <c r="F2784" s="14">
        <f>inventory[[#This Row],[Unit Cost]]*inventory[[#This Row],['# Units]]</f>
        <v>15.399999999999999</v>
      </c>
      <c r="G2784" s="8">
        <f>_xlfn.RANK.EQ(inventory[[#This Row],[Total Cost]],inventory[Total Cost],0)</f>
        <v>2950</v>
      </c>
      <c r="H2784" s="8">
        <f>SUMIFS(inventory['# Units],inventory[Rank],"&lt;="&amp;inventory[[#This Row],['#]])</f>
        <v>68407</v>
      </c>
      <c r="I2784" s="9">
        <f>inventory[[#This Row],[c Units]]/MAX(inventory[c Units])</f>
        <v>0.83040374857364829</v>
      </c>
      <c r="J2784" s="10">
        <f>SUMIFS(inventory[Total Cost],inventory[Rank],"&lt;="&amp;inventory[[#This Row],['#]])</f>
        <v>2634260.5999999973</v>
      </c>
      <c r="K2784" s="9">
        <f>inventory[[#This Row],[c Cost]]/MAX(inventory[c Cost])</f>
        <v>0.99507234827743019</v>
      </c>
      <c r="L2784" s="11" t="str">
        <f>IF(inventory[[#This Row],[c Units %]]&lt;=$O$7,$N$7,IF(inventory[[#This Row],[c Units %]]&lt;=$O$8,$N$8,$N$9))</f>
        <v>C</v>
      </c>
    </row>
    <row r="2785" spans="2:12" x14ac:dyDescent="0.25">
      <c r="B2785" s="1">
        <v>2779</v>
      </c>
      <c r="C2785" t="s">
        <v>2779</v>
      </c>
      <c r="D2785" s="2">
        <v>1.6</v>
      </c>
      <c r="E2785" s="15">
        <v>14</v>
      </c>
      <c r="F2785" s="14">
        <f>inventory[[#This Row],[Unit Cost]]*inventory[[#This Row],['# Units]]</f>
        <v>22.400000000000002</v>
      </c>
      <c r="G2785" s="8">
        <f>_xlfn.RANK.EQ(inventory[[#This Row],[Total Cost]],inventory[Total Cost],0)</f>
        <v>2567</v>
      </c>
      <c r="H2785" s="8">
        <f>SUMIFS(inventory['# Units],inventory[Rank],"&lt;="&amp;inventory[[#This Row],['#]])</f>
        <v>68407</v>
      </c>
      <c r="I2785" s="9">
        <f>inventory[[#This Row],[c Units]]/MAX(inventory[c Units])</f>
        <v>0.83040374857364829</v>
      </c>
      <c r="J2785" s="10">
        <f>SUMIFS(inventory[Total Cost],inventory[Rank],"&lt;="&amp;inventory[[#This Row],['#]])</f>
        <v>2634260.5999999973</v>
      </c>
      <c r="K2785" s="9">
        <f>inventory[[#This Row],[c Cost]]/MAX(inventory[c Cost])</f>
        <v>0.99507234827743019</v>
      </c>
      <c r="L2785" s="11" t="str">
        <f>IF(inventory[[#This Row],[c Units %]]&lt;=$O$7,$N$7,IF(inventory[[#This Row],[c Units %]]&lt;=$O$8,$N$8,$N$9))</f>
        <v>C</v>
      </c>
    </row>
    <row r="2786" spans="2:12" x14ac:dyDescent="0.25">
      <c r="B2786" s="1">
        <v>2780</v>
      </c>
      <c r="C2786" t="s">
        <v>2780</v>
      </c>
      <c r="D2786" s="2">
        <v>1.3</v>
      </c>
      <c r="E2786" s="15">
        <v>11</v>
      </c>
      <c r="F2786" s="14">
        <f>inventory[[#This Row],[Unit Cost]]*inventory[[#This Row],['# Units]]</f>
        <v>14.3</v>
      </c>
      <c r="G2786" s="8">
        <f>_xlfn.RANK.EQ(inventory[[#This Row],[Total Cost]],inventory[Total Cost],0)</f>
        <v>3019</v>
      </c>
      <c r="H2786" s="8">
        <f>SUMIFS(inventory['# Units],inventory[Rank],"&lt;="&amp;inventory[[#This Row],['#]])</f>
        <v>68481</v>
      </c>
      <c r="I2786" s="9">
        <f>inventory[[#This Row],[c Units]]/MAX(inventory[c Units])</f>
        <v>0.83130204666294394</v>
      </c>
      <c r="J2786" s="10">
        <f>SUMIFS(inventory[Total Cost],inventory[Rank],"&lt;="&amp;inventory[[#This Row],['#]])</f>
        <v>2634297.5999999973</v>
      </c>
      <c r="K2786" s="9">
        <f>inventory[[#This Row],[c Cost]]/MAX(inventory[c Cost])</f>
        <v>0.9950863247522278</v>
      </c>
      <c r="L2786" s="11" t="str">
        <f>IF(inventory[[#This Row],[c Units %]]&lt;=$O$7,$N$7,IF(inventory[[#This Row],[c Units %]]&lt;=$O$8,$N$8,$N$9))</f>
        <v>C</v>
      </c>
    </row>
    <row r="2787" spans="2:12" x14ac:dyDescent="0.25">
      <c r="B2787" s="1">
        <v>2781</v>
      </c>
      <c r="C2787" t="s">
        <v>2781</v>
      </c>
      <c r="D2787" s="2">
        <v>1.7</v>
      </c>
      <c r="E2787" s="15">
        <v>7</v>
      </c>
      <c r="F2787" s="14">
        <f>inventory[[#This Row],[Unit Cost]]*inventory[[#This Row],['# Units]]</f>
        <v>11.9</v>
      </c>
      <c r="G2787" s="8">
        <f>_xlfn.RANK.EQ(inventory[[#This Row],[Total Cost]],inventory[Total Cost],0)</f>
        <v>3188</v>
      </c>
      <c r="H2787" s="8">
        <f>SUMIFS(inventory['# Units],inventory[Rank],"&lt;="&amp;inventory[[#This Row],['#]])</f>
        <v>68481</v>
      </c>
      <c r="I2787" s="9">
        <f>inventory[[#This Row],[c Units]]/MAX(inventory[c Units])</f>
        <v>0.83130204666294394</v>
      </c>
      <c r="J2787" s="10">
        <f>SUMIFS(inventory[Total Cost],inventory[Rank],"&lt;="&amp;inventory[[#This Row],['#]])</f>
        <v>2634297.5999999973</v>
      </c>
      <c r="K2787" s="9">
        <f>inventory[[#This Row],[c Cost]]/MAX(inventory[c Cost])</f>
        <v>0.9950863247522278</v>
      </c>
      <c r="L2787" s="11" t="str">
        <f>IF(inventory[[#This Row],[c Units %]]&lt;=$O$7,$N$7,IF(inventory[[#This Row],[c Units %]]&lt;=$O$8,$N$8,$N$9))</f>
        <v>C</v>
      </c>
    </row>
    <row r="2788" spans="2:12" x14ac:dyDescent="0.25">
      <c r="B2788" s="1">
        <v>2782</v>
      </c>
      <c r="C2788" t="s">
        <v>2782</v>
      </c>
      <c r="D2788" s="2">
        <v>1.7</v>
      </c>
      <c r="E2788" s="15">
        <v>8</v>
      </c>
      <c r="F2788" s="14">
        <f>inventory[[#This Row],[Unit Cost]]*inventory[[#This Row],['# Units]]</f>
        <v>13.6</v>
      </c>
      <c r="G2788" s="8">
        <f>_xlfn.RANK.EQ(inventory[[#This Row],[Total Cost]],inventory[Total Cost],0)</f>
        <v>3053</v>
      </c>
      <c r="H2788" s="8">
        <f>SUMIFS(inventory['# Units],inventory[Rank],"&lt;="&amp;inventory[[#This Row],['#]])</f>
        <v>68550</v>
      </c>
      <c r="I2788" s="9">
        <f>inventory[[#This Row],[c Units]]/MAX(inventory[c Units])</f>
        <v>0.83213964893539538</v>
      </c>
      <c r="J2788" s="10">
        <f>SUMIFS(inventory[Total Cost],inventory[Rank],"&lt;="&amp;inventory[[#This Row],['#]])</f>
        <v>2634352.799999997</v>
      </c>
      <c r="K2788" s="9">
        <f>inventory[[#This Row],[c Cost]]/MAX(inventory[c Cost])</f>
        <v>0.99510717614165545</v>
      </c>
      <c r="L2788" s="11" t="str">
        <f>IF(inventory[[#This Row],[c Units %]]&lt;=$O$7,$N$7,IF(inventory[[#This Row],[c Units %]]&lt;=$O$8,$N$8,$N$9))</f>
        <v>C</v>
      </c>
    </row>
    <row r="2789" spans="2:12" x14ac:dyDescent="0.25">
      <c r="B2789" s="1">
        <v>2783</v>
      </c>
      <c r="C2789" t="s">
        <v>2783</v>
      </c>
      <c r="D2789" s="2">
        <v>1.6</v>
      </c>
      <c r="E2789" s="15">
        <v>26</v>
      </c>
      <c r="F2789" s="14">
        <f>inventory[[#This Row],[Unit Cost]]*inventory[[#This Row],['# Units]]</f>
        <v>41.6</v>
      </c>
      <c r="G2789" s="8">
        <f>_xlfn.RANK.EQ(inventory[[#This Row],[Total Cost]],inventory[Total Cost],0)</f>
        <v>2015</v>
      </c>
      <c r="H2789" s="8">
        <f>SUMIFS(inventory['# Units],inventory[Rank],"&lt;="&amp;inventory[[#This Row],['#]])</f>
        <v>68550</v>
      </c>
      <c r="I2789" s="9">
        <f>inventory[[#This Row],[c Units]]/MAX(inventory[c Units])</f>
        <v>0.83213964893539538</v>
      </c>
      <c r="J2789" s="10">
        <f>SUMIFS(inventory[Total Cost],inventory[Rank],"&lt;="&amp;inventory[[#This Row],['#]])</f>
        <v>2634352.799999997</v>
      </c>
      <c r="K2789" s="9">
        <f>inventory[[#This Row],[c Cost]]/MAX(inventory[c Cost])</f>
        <v>0.99510717614165545</v>
      </c>
      <c r="L2789" s="11" t="str">
        <f>IF(inventory[[#This Row],[c Units %]]&lt;=$O$7,$N$7,IF(inventory[[#This Row],[c Units %]]&lt;=$O$8,$N$8,$N$9))</f>
        <v>C</v>
      </c>
    </row>
    <row r="2790" spans="2:12" x14ac:dyDescent="0.25">
      <c r="B2790" s="1">
        <v>2784</v>
      </c>
      <c r="C2790" t="s">
        <v>2784</v>
      </c>
      <c r="D2790" s="2">
        <v>1.4</v>
      </c>
      <c r="E2790" s="15">
        <v>41</v>
      </c>
      <c r="F2790" s="14">
        <f>inventory[[#This Row],[Unit Cost]]*inventory[[#This Row],['# Units]]</f>
        <v>57.4</v>
      </c>
      <c r="G2790" s="8">
        <f>_xlfn.RANK.EQ(inventory[[#This Row],[Total Cost]],inventory[Total Cost],0)</f>
        <v>1723</v>
      </c>
      <c r="H2790" s="8">
        <f>SUMIFS(inventory['# Units],inventory[Rank],"&lt;="&amp;inventory[[#This Row],['#]])</f>
        <v>68550</v>
      </c>
      <c r="I2790" s="9">
        <f>inventory[[#This Row],[c Units]]/MAX(inventory[c Units])</f>
        <v>0.83213964893539538</v>
      </c>
      <c r="J2790" s="10">
        <f>SUMIFS(inventory[Total Cost],inventory[Rank],"&lt;="&amp;inventory[[#This Row],['#]])</f>
        <v>2634352.799999997</v>
      </c>
      <c r="K2790" s="9">
        <f>inventory[[#This Row],[c Cost]]/MAX(inventory[c Cost])</f>
        <v>0.99510717614165545</v>
      </c>
      <c r="L2790" s="11" t="str">
        <f>IF(inventory[[#This Row],[c Units %]]&lt;=$O$7,$N$7,IF(inventory[[#This Row],[c Units %]]&lt;=$O$8,$N$8,$N$9))</f>
        <v>C</v>
      </c>
    </row>
    <row r="2791" spans="2:12" x14ac:dyDescent="0.25">
      <c r="B2791" s="1">
        <v>2785</v>
      </c>
      <c r="C2791" t="s">
        <v>2785</v>
      </c>
      <c r="D2791" s="2">
        <v>1.6</v>
      </c>
      <c r="E2791" s="15">
        <v>164</v>
      </c>
      <c r="F2791" s="14">
        <f>inventory[[#This Row],[Unit Cost]]*inventory[[#This Row],['# Units]]</f>
        <v>262.40000000000003</v>
      </c>
      <c r="G2791" s="8">
        <f>_xlfn.RANK.EQ(inventory[[#This Row],[Total Cost]],inventory[Total Cost],0)</f>
        <v>917</v>
      </c>
      <c r="H2791" s="8">
        <f>SUMIFS(inventory['# Units],inventory[Rank],"&lt;="&amp;inventory[[#This Row],['#]])</f>
        <v>68566</v>
      </c>
      <c r="I2791" s="9">
        <f>inventory[[#This Row],[c Units]]/MAX(inventory[c Units])</f>
        <v>0.83233387554929716</v>
      </c>
      <c r="J2791" s="10">
        <f>SUMIFS(inventory[Total Cost],inventory[Rank],"&lt;="&amp;inventory[[#This Row],['#]])</f>
        <v>2634389.5999999968</v>
      </c>
      <c r="K2791" s="9">
        <f>inventory[[#This Row],[c Cost]]/MAX(inventory[c Cost])</f>
        <v>0.99512107706794062</v>
      </c>
      <c r="L2791" s="11" t="str">
        <f>IF(inventory[[#This Row],[c Units %]]&lt;=$O$7,$N$7,IF(inventory[[#This Row],[c Units %]]&lt;=$O$8,$N$8,$N$9))</f>
        <v>C</v>
      </c>
    </row>
    <row r="2792" spans="2:12" x14ac:dyDescent="0.25">
      <c r="B2792" s="1">
        <v>2786</v>
      </c>
      <c r="C2792" t="s">
        <v>2786</v>
      </c>
      <c r="D2792" s="2">
        <v>0.6</v>
      </c>
      <c r="E2792" s="15">
        <v>52</v>
      </c>
      <c r="F2792" s="14">
        <f>inventory[[#This Row],[Unit Cost]]*inventory[[#This Row],['# Units]]</f>
        <v>31.2</v>
      </c>
      <c r="G2792" s="8">
        <f>_xlfn.RANK.EQ(inventory[[#This Row],[Total Cost]],inventory[Total Cost],0)</f>
        <v>2259</v>
      </c>
      <c r="H2792" s="8">
        <f>SUMIFS(inventory['# Units],inventory[Rank],"&lt;="&amp;inventory[[#This Row],['#]])</f>
        <v>68566</v>
      </c>
      <c r="I2792" s="9">
        <f>inventory[[#This Row],[c Units]]/MAX(inventory[c Units])</f>
        <v>0.83233387554929716</v>
      </c>
      <c r="J2792" s="10">
        <f>SUMIFS(inventory[Total Cost],inventory[Rank],"&lt;="&amp;inventory[[#This Row],['#]])</f>
        <v>2634389.5999999968</v>
      </c>
      <c r="K2792" s="9">
        <f>inventory[[#This Row],[c Cost]]/MAX(inventory[c Cost])</f>
        <v>0.99512107706794062</v>
      </c>
      <c r="L2792" s="11" t="str">
        <f>IF(inventory[[#This Row],[c Units %]]&lt;=$O$7,$N$7,IF(inventory[[#This Row],[c Units %]]&lt;=$O$8,$N$8,$N$9))</f>
        <v>C</v>
      </c>
    </row>
    <row r="2793" spans="2:12" x14ac:dyDescent="0.25">
      <c r="B2793" s="1">
        <v>2787</v>
      </c>
      <c r="C2793" t="s">
        <v>2787</v>
      </c>
      <c r="D2793" s="2">
        <v>1.2</v>
      </c>
      <c r="E2793" s="15">
        <v>22</v>
      </c>
      <c r="F2793" s="14">
        <f>inventory[[#This Row],[Unit Cost]]*inventory[[#This Row],['# Units]]</f>
        <v>26.4</v>
      </c>
      <c r="G2793" s="8">
        <f>_xlfn.RANK.EQ(inventory[[#This Row],[Total Cost]],inventory[Total Cost],0)</f>
        <v>2415</v>
      </c>
      <c r="H2793" s="8">
        <f>SUMIFS(inventory['# Units],inventory[Rank],"&lt;="&amp;inventory[[#This Row],['#]])</f>
        <v>68569</v>
      </c>
      <c r="I2793" s="9">
        <f>inventory[[#This Row],[c Units]]/MAX(inventory[c Units])</f>
        <v>0.83237029303940369</v>
      </c>
      <c r="J2793" s="10">
        <f>SUMIFS(inventory[Total Cost],inventory[Rank],"&lt;="&amp;inventory[[#This Row],['#]])</f>
        <v>2634407.8999999966</v>
      </c>
      <c r="K2793" s="9">
        <f>inventory[[#This Row],[c Cost]]/MAX(inventory[c Cost])</f>
        <v>0.99512798975682693</v>
      </c>
      <c r="L2793" s="11" t="str">
        <f>IF(inventory[[#This Row],[c Units %]]&lt;=$O$7,$N$7,IF(inventory[[#This Row],[c Units %]]&lt;=$O$8,$N$8,$N$9))</f>
        <v>C</v>
      </c>
    </row>
    <row r="2794" spans="2:12" x14ac:dyDescent="0.25">
      <c r="B2794" s="1">
        <v>2788</v>
      </c>
      <c r="C2794" t="s">
        <v>2788</v>
      </c>
      <c r="D2794" s="2">
        <v>1.6</v>
      </c>
      <c r="E2794" s="15">
        <v>1</v>
      </c>
      <c r="F2794" s="14">
        <f>inventory[[#This Row],[Unit Cost]]*inventory[[#This Row],['# Units]]</f>
        <v>1.6</v>
      </c>
      <c r="G2794" s="8">
        <f>_xlfn.RANK.EQ(inventory[[#This Row],[Total Cost]],inventory[Total Cost],0)</f>
        <v>4372</v>
      </c>
      <c r="H2794" s="8">
        <f>SUMIFS(inventory['# Units],inventory[Rank],"&lt;="&amp;inventory[[#This Row],['#]])</f>
        <v>68777</v>
      </c>
      <c r="I2794" s="9">
        <f>inventory[[#This Row],[c Units]]/MAX(inventory[c Units])</f>
        <v>0.83489523902012674</v>
      </c>
      <c r="J2794" s="10">
        <f>SUMIFS(inventory[Total Cost],inventory[Rank],"&lt;="&amp;inventory[[#This Row],['#]])</f>
        <v>2634680.8999999994</v>
      </c>
      <c r="K2794" s="9">
        <f>inventory[[#This Row],[c Cost]]/MAX(inventory[c Cost])</f>
        <v>0.99523111347628068</v>
      </c>
      <c r="L2794" s="11" t="str">
        <f>IF(inventory[[#This Row],[c Units %]]&lt;=$O$7,$N$7,IF(inventory[[#This Row],[c Units %]]&lt;=$O$8,$N$8,$N$9))</f>
        <v>C</v>
      </c>
    </row>
    <row r="2795" spans="2:12" x14ac:dyDescent="0.25">
      <c r="B2795" s="1">
        <v>2789</v>
      </c>
      <c r="C2795" t="s">
        <v>2789</v>
      </c>
      <c r="D2795" s="2">
        <v>1.6</v>
      </c>
      <c r="E2795" s="15">
        <v>5</v>
      </c>
      <c r="F2795" s="14">
        <f>inventory[[#This Row],[Unit Cost]]*inventory[[#This Row],['# Units]]</f>
        <v>8</v>
      </c>
      <c r="G2795" s="8">
        <f>_xlfn.RANK.EQ(inventory[[#This Row],[Total Cost]],inventory[Total Cost],0)</f>
        <v>3471</v>
      </c>
      <c r="H2795" s="8">
        <f>SUMIFS(inventory['# Units],inventory[Rank],"&lt;="&amp;inventory[[#This Row],['#]])</f>
        <v>68777</v>
      </c>
      <c r="I2795" s="9">
        <f>inventory[[#This Row],[c Units]]/MAX(inventory[c Units])</f>
        <v>0.83489523902012674</v>
      </c>
      <c r="J2795" s="10">
        <f>SUMIFS(inventory[Total Cost],inventory[Rank],"&lt;="&amp;inventory[[#This Row],['#]])</f>
        <v>2634680.8999999994</v>
      </c>
      <c r="K2795" s="9">
        <f>inventory[[#This Row],[c Cost]]/MAX(inventory[c Cost])</f>
        <v>0.99523111347628068</v>
      </c>
      <c r="L2795" s="11" t="str">
        <f>IF(inventory[[#This Row],[c Units %]]&lt;=$O$7,$N$7,IF(inventory[[#This Row],[c Units %]]&lt;=$O$8,$N$8,$N$9))</f>
        <v>C</v>
      </c>
    </row>
    <row r="2796" spans="2:12" x14ac:dyDescent="0.25">
      <c r="B2796" s="1">
        <v>2790</v>
      </c>
      <c r="C2796" t="s">
        <v>2790</v>
      </c>
      <c r="D2796" s="2">
        <v>1.3</v>
      </c>
      <c r="E2796" s="15">
        <v>37</v>
      </c>
      <c r="F2796" s="14">
        <f>inventory[[#This Row],[Unit Cost]]*inventory[[#This Row],['# Units]]</f>
        <v>48.1</v>
      </c>
      <c r="G2796" s="8">
        <f>_xlfn.RANK.EQ(inventory[[#This Row],[Total Cost]],inventory[Total Cost],0)</f>
        <v>1880</v>
      </c>
      <c r="H2796" s="8">
        <f>SUMIFS(inventory['# Units],inventory[Rank],"&lt;="&amp;inventory[[#This Row],['#]])</f>
        <v>68777</v>
      </c>
      <c r="I2796" s="9">
        <f>inventory[[#This Row],[c Units]]/MAX(inventory[c Units])</f>
        <v>0.83489523902012674</v>
      </c>
      <c r="J2796" s="10">
        <f>SUMIFS(inventory[Total Cost],inventory[Rank],"&lt;="&amp;inventory[[#This Row],['#]])</f>
        <v>2634680.8999999994</v>
      </c>
      <c r="K2796" s="9">
        <f>inventory[[#This Row],[c Cost]]/MAX(inventory[c Cost])</f>
        <v>0.99523111347628068</v>
      </c>
      <c r="L2796" s="11" t="str">
        <f>IF(inventory[[#This Row],[c Units %]]&lt;=$O$7,$N$7,IF(inventory[[#This Row],[c Units %]]&lt;=$O$8,$N$8,$N$9))</f>
        <v>C</v>
      </c>
    </row>
    <row r="2797" spans="2:12" x14ac:dyDescent="0.25">
      <c r="B2797" s="1">
        <v>2791</v>
      </c>
      <c r="C2797" t="s">
        <v>2791</v>
      </c>
      <c r="D2797" s="2">
        <v>1.6</v>
      </c>
      <c r="E2797" s="15">
        <v>29</v>
      </c>
      <c r="F2797" s="14">
        <f>inventory[[#This Row],[Unit Cost]]*inventory[[#This Row],['# Units]]</f>
        <v>46.400000000000006</v>
      </c>
      <c r="G2797" s="8">
        <f>_xlfn.RANK.EQ(inventory[[#This Row],[Total Cost]],inventory[Total Cost],0)</f>
        <v>1905</v>
      </c>
      <c r="H2797" s="8">
        <f>SUMIFS(inventory['# Units],inventory[Rank],"&lt;="&amp;inventory[[#This Row],['#]])</f>
        <v>68777</v>
      </c>
      <c r="I2797" s="9">
        <f>inventory[[#This Row],[c Units]]/MAX(inventory[c Units])</f>
        <v>0.83489523902012674</v>
      </c>
      <c r="J2797" s="10">
        <f>SUMIFS(inventory[Total Cost],inventory[Rank],"&lt;="&amp;inventory[[#This Row],['#]])</f>
        <v>2634680.8999999994</v>
      </c>
      <c r="K2797" s="9">
        <f>inventory[[#This Row],[c Cost]]/MAX(inventory[c Cost])</f>
        <v>0.99523111347628068</v>
      </c>
      <c r="L2797" s="11" t="str">
        <f>IF(inventory[[#This Row],[c Units %]]&lt;=$O$7,$N$7,IF(inventory[[#This Row],[c Units %]]&lt;=$O$8,$N$8,$N$9))</f>
        <v>C</v>
      </c>
    </row>
    <row r="2798" spans="2:12" x14ac:dyDescent="0.25">
      <c r="B2798" s="1">
        <v>2792</v>
      </c>
      <c r="C2798" t="s">
        <v>2792</v>
      </c>
      <c r="D2798" s="2">
        <v>1.6</v>
      </c>
      <c r="E2798" s="15">
        <v>43</v>
      </c>
      <c r="F2798" s="14">
        <f>inventory[[#This Row],[Unit Cost]]*inventory[[#This Row],['# Units]]</f>
        <v>68.8</v>
      </c>
      <c r="G2798" s="8">
        <f>_xlfn.RANK.EQ(inventory[[#This Row],[Total Cost]],inventory[Total Cost],0)</f>
        <v>1591</v>
      </c>
      <c r="H2798" s="8">
        <f>SUMIFS(inventory['# Units],inventory[Rank],"&lt;="&amp;inventory[[#This Row],['#]])</f>
        <v>68777</v>
      </c>
      <c r="I2798" s="9">
        <f>inventory[[#This Row],[c Units]]/MAX(inventory[c Units])</f>
        <v>0.83489523902012674</v>
      </c>
      <c r="J2798" s="10">
        <f>SUMIFS(inventory[Total Cost],inventory[Rank],"&lt;="&amp;inventory[[#This Row],['#]])</f>
        <v>2634680.8999999994</v>
      </c>
      <c r="K2798" s="9">
        <f>inventory[[#This Row],[c Cost]]/MAX(inventory[c Cost])</f>
        <v>0.99523111347628068</v>
      </c>
      <c r="L2798" s="11" t="str">
        <f>IF(inventory[[#This Row],[c Units %]]&lt;=$O$7,$N$7,IF(inventory[[#This Row],[c Units %]]&lt;=$O$8,$N$8,$N$9))</f>
        <v>C</v>
      </c>
    </row>
    <row r="2799" spans="2:12" x14ac:dyDescent="0.25">
      <c r="B2799" s="1">
        <v>2793</v>
      </c>
      <c r="C2799" t="s">
        <v>2793</v>
      </c>
      <c r="D2799" s="2">
        <v>1.5</v>
      </c>
      <c r="E2799" s="15">
        <v>16</v>
      </c>
      <c r="F2799" s="14">
        <f>inventory[[#This Row],[Unit Cost]]*inventory[[#This Row],['# Units]]</f>
        <v>24</v>
      </c>
      <c r="G2799" s="8">
        <f>_xlfn.RANK.EQ(inventory[[#This Row],[Total Cost]],inventory[Total Cost],0)</f>
        <v>2494</v>
      </c>
      <c r="H2799" s="8">
        <f>SUMIFS(inventory['# Units],inventory[Rank],"&lt;="&amp;inventory[[#This Row],['#]])</f>
        <v>68777</v>
      </c>
      <c r="I2799" s="9">
        <f>inventory[[#This Row],[c Units]]/MAX(inventory[c Units])</f>
        <v>0.83489523902012674</v>
      </c>
      <c r="J2799" s="10">
        <f>SUMIFS(inventory[Total Cost],inventory[Rank],"&lt;="&amp;inventory[[#This Row],['#]])</f>
        <v>2634680.8999999994</v>
      </c>
      <c r="K2799" s="9">
        <f>inventory[[#This Row],[c Cost]]/MAX(inventory[c Cost])</f>
        <v>0.99523111347628068</v>
      </c>
      <c r="L2799" s="11" t="str">
        <f>IF(inventory[[#This Row],[c Units %]]&lt;=$O$7,$N$7,IF(inventory[[#This Row],[c Units %]]&lt;=$O$8,$N$8,$N$9))</f>
        <v>C</v>
      </c>
    </row>
    <row r="2800" spans="2:12" x14ac:dyDescent="0.25">
      <c r="B2800" s="1">
        <v>2794</v>
      </c>
      <c r="C2800" t="s">
        <v>2794</v>
      </c>
      <c r="D2800" s="2">
        <v>1.5</v>
      </c>
      <c r="E2800" s="15">
        <v>26</v>
      </c>
      <c r="F2800" s="14">
        <f>inventory[[#This Row],[Unit Cost]]*inventory[[#This Row],['# Units]]</f>
        <v>39</v>
      </c>
      <c r="G2800" s="8">
        <f>_xlfn.RANK.EQ(inventory[[#This Row],[Total Cost]],inventory[Total Cost],0)</f>
        <v>2073</v>
      </c>
      <c r="H2800" s="8">
        <f>SUMIFS(inventory['# Units],inventory[Rank],"&lt;="&amp;inventory[[#This Row],['#]])</f>
        <v>68777</v>
      </c>
      <c r="I2800" s="9">
        <f>inventory[[#This Row],[c Units]]/MAX(inventory[c Units])</f>
        <v>0.83489523902012674</v>
      </c>
      <c r="J2800" s="10">
        <f>SUMIFS(inventory[Total Cost],inventory[Rank],"&lt;="&amp;inventory[[#This Row],['#]])</f>
        <v>2634680.8999999994</v>
      </c>
      <c r="K2800" s="9">
        <f>inventory[[#This Row],[c Cost]]/MAX(inventory[c Cost])</f>
        <v>0.99523111347628068</v>
      </c>
      <c r="L2800" s="11" t="str">
        <f>IF(inventory[[#This Row],[c Units %]]&lt;=$O$7,$N$7,IF(inventory[[#This Row],[c Units %]]&lt;=$O$8,$N$8,$N$9))</f>
        <v>C</v>
      </c>
    </row>
    <row r="2801" spans="2:12" x14ac:dyDescent="0.25">
      <c r="B2801" s="1">
        <v>2795</v>
      </c>
      <c r="C2801" t="s">
        <v>2795</v>
      </c>
      <c r="D2801" s="2">
        <v>1.5</v>
      </c>
      <c r="E2801" s="15">
        <v>50</v>
      </c>
      <c r="F2801" s="14">
        <f>inventory[[#This Row],[Unit Cost]]*inventory[[#This Row],['# Units]]</f>
        <v>75</v>
      </c>
      <c r="G2801" s="8">
        <f>_xlfn.RANK.EQ(inventory[[#This Row],[Total Cost]],inventory[Total Cost],0)</f>
        <v>1528</v>
      </c>
      <c r="H2801" s="8">
        <f>SUMIFS(inventory['# Units],inventory[Rank],"&lt;="&amp;inventory[[#This Row],['#]])</f>
        <v>68777</v>
      </c>
      <c r="I2801" s="9">
        <f>inventory[[#This Row],[c Units]]/MAX(inventory[c Units])</f>
        <v>0.83489523902012674</v>
      </c>
      <c r="J2801" s="10">
        <f>SUMIFS(inventory[Total Cost],inventory[Rank],"&lt;="&amp;inventory[[#This Row],['#]])</f>
        <v>2634680.8999999994</v>
      </c>
      <c r="K2801" s="9">
        <f>inventory[[#This Row],[c Cost]]/MAX(inventory[c Cost])</f>
        <v>0.99523111347628068</v>
      </c>
      <c r="L2801" s="11" t="str">
        <f>IF(inventory[[#This Row],[c Units %]]&lt;=$O$7,$N$7,IF(inventory[[#This Row],[c Units %]]&lt;=$O$8,$N$8,$N$9))</f>
        <v>C</v>
      </c>
    </row>
    <row r="2802" spans="2:12" x14ac:dyDescent="0.25">
      <c r="B2802" s="1">
        <v>2796</v>
      </c>
      <c r="C2802" t="s">
        <v>2796</v>
      </c>
      <c r="D2802" s="2">
        <v>1.5</v>
      </c>
      <c r="E2802" s="15">
        <v>28</v>
      </c>
      <c r="F2802" s="14">
        <f>inventory[[#This Row],[Unit Cost]]*inventory[[#This Row],['# Units]]</f>
        <v>42</v>
      </c>
      <c r="G2802" s="8">
        <f>_xlfn.RANK.EQ(inventory[[#This Row],[Total Cost]],inventory[Total Cost],0)</f>
        <v>1994</v>
      </c>
      <c r="H2802" s="8">
        <f>SUMIFS(inventory['# Units],inventory[Rank],"&lt;="&amp;inventory[[#This Row],['#]])</f>
        <v>68777</v>
      </c>
      <c r="I2802" s="9">
        <f>inventory[[#This Row],[c Units]]/MAX(inventory[c Units])</f>
        <v>0.83489523902012674</v>
      </c>
      <c r="J2802" s="10">
        <f>SUMIFS(inventory[Total Cost],inventory[Rank],"&lt;="&amp;inventory[[#This Row],['#]])</f>
        <v>2634680.8999999994</v>
      </c>
      <c r="K2802" s="9">
        <f>inventory[[#This Row],[c Cost]]/MAX(inventory[c Cost])</f>
        <v>0.99523111347628068</v>
      </c>
      <c r="L2802" s="11" t="str">
        <f>IF(inventory[[#This Row],[c Units %]]&lt;=$O$7,$N$7,IF(inventory[[#This Row],[c Units %]]&lt;=$O$8,$N$8,$N$9))</f>
        <v>C</v>
      </c>
    </row>
    <row r="2803" spans="2:12" x14ac:dyDescent="0.25">
      <c r="B2803" s="1">
        <v>2797</v>
      </c>
      <c r="C2803" t="s">
        <v>2797</v>
      </c>
      <c r="D2803" s="2">
        <v>1.4</v>
      </c>
      <c r="E2803" s="15">
        <v>10</v>
      </c>
      <c r="F2803" s="14">
        <f>inventory[[#This Row],[Unit Cost]]*inventory[[#This Row],['# Units]]</f>
        <v>14</v>
      </c>
      <c r="G2803" s="8">
        <f>_xlfn.RANK.EQ(inventory[[#This Row],[Total Cost]],inventory[Total Cost],0)</f>
        <v>3027</v>
      </c>
      <c r="H2803" s="8">
        <f>SUMIFS(inventory['# Units],inventory[Rank],"&lt;="&amp;inventory[[#This Row],['#]])</f>
        <v>68777</v>
      </c>
      <c r="I2803" s="9">
        <f>inventory[[#This Row],[c Units]]/MAX(inventory[c Units])</f>
        <v>0.83489523902012674</v>
      </c>
      <c r="J2803" s="10">
        <f>SUMIFS(inventory[Total Cost],inventory[Rank],"&lt;="&amp;inventory[[#This Row],['#]])</f>
        <v>2634680.8999999994</v>
      </c>
      <c r="K2803" s="9">
        <f>inventory[[#This Row],[c Cost]]/MAX(inventory[c Cost])</f>
        <v>0.99523111347628068</v>
      </c>
      <c r="L2803" s="11" t="str">
        <f>IF(inventory[[#This Row],[c Units %]]&lt;=$O$7,$N$7,IF(inventory[[#This Row],[c Units %]]&lt;=$O$8,$N$8,$N$9))</f>
        <v>C</v>
      </c>
    </row>
    <row r="2804" spans="2:12" x14ac:dyDescent="0.25">
      <c r="B2804" s="1">
        <v>2798</v>
      </c>
      <c r="C2804" t="s">
        <v>2798</v>
      </c>
      <c r="D2804" s="2">
        <v>1.3</v>
      </c>
      <c r="E2804" s="15">
        <v>6</v>
      </c>
      <c r="F2804" s="14">
        <f>inventory[[#This Row],[Unit Cost]]*inventory[[#This Row],['# Units]]</f>
        <v>7.8000000000000007</v>
      </c>
      <c r="G2804" s="8">
        <f>_xlfn.RANK.EQ(inventory[[#This Row],[Total Cost]],inventory[Total Cost],0)</f>
        <v>3490</v>
      </c>
      <c r="H2804" s="8">
        <f>SUMIFS(inventory['# Units],inventory[Rank],"&lt;="&amp;inventory[[#This Row],['#]])</f>
        <v>68777</v>
      </c>
      <c r="I2804" s="9">
        <f>inventory[[#This Row],[c Units]]/MAX(inventory[c Units])</f>
        <v>0.83489523902012674</v>
      </c>
      <c r="J2804" s="10">
        <f>SUMIFS(inventory[Total Cost],inventory[Rank],"&lt;="&amp;inventory[[#This Row],['#]])</f>
        <v>2634680.8999999994</v>
      </c>
      <c r="K2804" s="9">
        <f>inventory[[#This Row],[c Cost]]/MAX(inventory[c Cost])</f>
        <v>0.99523111347628068</v>
      </c>
      <c r="L2804" s="11" t="str">
        <f>IF(inventory[[#This Row],[c Units %]]&lt;=$O$7,$N$7,IF(inventory[[#This Row],[c Units %]]&lt;=$O$8,$N$8,$N$9))</f>
        <v>C</v>
      </c>
    </row>
    <row r="2805" spans="2:12" x14ac:dyDescent="0.25">
      <c r="B2805" s="1">
        <v>2799</v>
      </c>
      <c r="C2805" t="s">
        <v>2799</v>
      </c>
      <c r="D2805" s="2">
        <v>1.6</v>
      </c>
      <c r="E2805" s="15">
        <v>18</v>
      </c>
      <c r="F2805" s="14">
        <f>inventory[[#This Row],[Unit Cost]]*inventory[[#This Row],['# Units]]</f>
        <v>28.8</v>
      </c>
      <c r="G2805" s="8">
        <f>_xlfn.RANK.EQ(inventory[[#This Row],[Total Cost]],inventory[Total Cost],0)</f>
        <v>2332</v>
      </c>
      <c r="H2805" s="8">
        <f>SUMIFS(inventory['# Units],inventory[Rank],"&lt;="&amp;inventory[[#This Row],['#]])</f>
        <v>68777</v>
      </c>
      <c r="I2805" s="9">
        <f>inventory[[#This Row],[c Units]]/MAX(inventory[c Units])</f>
        <v>0.83489523902012674</v>
      </c>
      <c r="J2805" s="10">
        <f>SUMIFS(inventory[Total Cost],inventory[Rank],"&lt;="&amp;inventory[[#This Row],['#]])</f>
        <v>2634680.8999999994</v>
      </c>
      <c r="K2805" s="9">
        <f>inventory[[#This Row],[c Cost]]/MAX(inventory[c Cost])</f>
        <v>0.99523111347628068</v>
      </c>
      <c r="L2805" s="11" t="str">
        <f>IF(inventory[[#This Row],[c Units %]]&lt;=$O$7,$N$7,IF(inventory[[#This Row],[c Units %]]&lt;=$O$8,$N$8,$N$9))</f>
        <v>C</v>
      </c>
    </row>
    <row r="2806" spans="2:12" x14ac:dyDescent="0.25">
      <c r="B2806" s="1">
        <v>2800</v>
      </c>
      <c r="C2806" t="s">
        <v>2800</v>
      </c>
      <c r="D2806" s="2">
        <v>1.7</v>
      </c>
      <c r="E2806" s="15">
        <v>11</v>
      </c>
      <c r="F2806" s="14">
        <f>inventory[[#This Row],[Unit Cost]]*inventory[[#This Row],['# Units]]</f>
        <v>18.7</v>
      </c>
      <c r="G2806" s="8">
        <f>_xlfn.RANK.EQ(inventory[[#This Row],[Total Cost]],inventory[Total Cost],0)</f>
        <v>2774</v>
      </c>
      <c r="H2806" s="8">
        <f>SUMIFS(inventory['# Units],inventory[Rank],"&lt;="&amp;inventory[[#This Row],['#]])</f>
        <v>68777</v>
      </c>
      <c r="I2806" s="9">
        <f>inventory[[#This Row],[c Units]]/MAX(inventory[c Units])</f>
        <v>0.83489523902012674</v>
      </c>
      <c r="J2806" s="10">
        <f>SUMIFS(inventory[Total Cost],inventory[Rank],"&lt;="&amp;inventory[[#This Row],['#]])</f>
        <v>2634680.8999999994</v>
      </c>
      <c r="K2806" s="9">
        <f>inventory[[#This Row],[c Cost]]/MAX(inventory[c Cost])</f>
        <v>0.99523111347628068</v>
      </c>
      <c r="L2806" s="11" t="str">
        <f>IF(inventory[[#This Row],[c Units %]]&lt;=$O$7,$N$7,IF(inventory[[#This Row],[c Units %]]&lt;=$O$8,$N$8,$N$9))</f>
        <v>C</v>
      </c>
    </row>
    <row r="2807" spans="2:12" x14ac:dyDescent="0.25">
      <c r="B2807" s="1">
        <v>2801</v>
      </c>
      <c r="C2807" t="s">
        <v>2801</v>
      </c>
      <c r="D2807" s="2">
        <v>1.1000000000000001</v>
      </c>
      <c r="E2807" s="15">
        <v>17</v>
      </c>
      <c r="F2807" s="14">
        <f>inventory[[#This Row],[Unit Cost]]*inventory[[#This Row],['# Units]]</f>
        <v>18.700000000000003</v>
      </c>
      <c r="G2807" s="8">
        <f>_xlfn.RANK.EQ(inventory[[#This Row],[Total Cost]],inventory[Total Cost],0)</f>
        <v>2770</v>
      </c>
      <c r="H2807" s="8">
        <f>SUMIFS(inventory['# Units],inventory[Rank],"&lt;="&amp;inventory[[#This Row],['#]])</f>
        <v>68777</v>
      </c>
      <c r="I2807" s="9">
        <f>inventory[[#This Row],[c Units]]/MAX(inventory[c Units])</f>
        <v>0.83489523902012674</v>
      </c>
      <c r="J2807" s="10">
        <f>SUMIFS(inventory[Total Cost],inventory[Rank],"&lt;="&amp;inventory[[#This Row],['#]])</f>
        <v>2634680.8999999994</v>
      </c>
      <c r="K2807" s="9">
        <f>inventory[[#This Row],[c Cost]]/MAX(inventory[c Cost])</f>
        <v>0.99523111347628068</v>
      </c>
      <c r="L2807" s="11" t="str">
        <f>IF(inventory[[#This Row],[c Units %]]&lt;=$O$7,$N$7,IF(inventory[[#This Row],[c Units %]]&lt;=$O$8,$N$8,$N$9))</f>
        <v>C</v>
      </c>
    </row>
    <row r="2808" spans="2:12" x14ac:dyDescent="0.25">
      <c r="B2808" s="1">
        <v>2802</v>
      </c>
      <c r="C2808" t="s">
        <v>2802</v>
      </c>
      <c r="D2808" s="2">
        <v>1.6</v>
      </c>
      <c r="E2808" s="15">
        <v>57</v>
      </c>
      <c r="F2808" s="14">
        <f>inventory[[#This Row],[Unit Cost]]*inventory[[#This Row],['# Units]]</f>
        <v>91.2</v>
      </c>
      <c r="G2808" s="8">
        <f>_xlfn.RANK.EQ(inventory[[#This Row],[Total Cost]],inventory[Total Cost],0)</f>
        <v>1397</v>
      </c>
      <c r="H2808" s="8">
        <f>SUMIFS(inventory['# Units],inventory[Rank],"&lt;="&amp;inventory[[#This Row],['#]])</f>
        <v>68777</v>
      </c>
      <c r="I2808" s="9">
        <f>inventory[[#This Row],[c Units]]/MAX(inventory[c Units])</f>
        <v>0.83489523902012674</v>
      </c>
      <c r="J2808" s="10">
        <f>SUMIFS(inventory[Total Cost],inventory[Rank],"&lt;="&amp;inventory[[#This Row],['#]])</f>
        <v>2634680.8999999994</v>
      </c>
      <c r="K2808" s="9">
        <f>inventory[[#This Row],[c Cost]]/MAX(inventory[c Cost])</f>
        <v>0.99523111347628068</v>
      </c>
      <c r="L2808" s="11" t="str">
        <f>IF(inventory[[#This Row],[c Units %]]&lt;=$O$7,$N$7,IF(inventory[[#This Row],[c Units %]]&lt;=$O$8,$N$8,$N$9))</f>
        <v>C</v>
      </c>
    </row>
    <row r="2809" spans="2:12" x14ac:dyDescent="0.25">
      <c r="B2809" s="1">
        <v>2803</v>
      </c>
      <c r="C2809" t="s">
        <v>2803</v>
      </c>
      <c r="D2809" s="2">
        <v>1.5</v>
      </c>
      <c r="E2809" s="15">
        <v>4</v>
      </c>
      <c r="F2809" s="14">
        <f>inventory[[#This Row],[Unit Cost]]*inventory[[#This Row],['# Units]]</f>
        <v>6</v>
      </c>
      <c r="G2809" s="8">
        <f>_xlfn.RANK.EQ(inventory[[#This Row],[Total Cost]],inventory[Total Cost],0)</f>
        <v>3649</v>
      </c>
      <c r="H2809" s="8">
        <f>SUMIFS(inventory['# Units],inventory[Rank],"&lt;="&amp;inventory[[#This Row],['#]])</f>
        <v>69048</v>
      </c>
      <c r="I2809" s="9">
        <f>inventory[[#This Row],[c Units]]/MAX(inventory[c Units])</f>
        <v>0.83818495229308798</v>
      </c>
      <c r="J2809" s="10">
        <f>SUMIFS(inventory[Total Cost],inventory[Rank],"&lt;="&amp;inventory[[#This Row],['#]])</f>
        <v>2634950.8999999994</v>
      </c>
      <c r="K2809" s="9">
        <f>inventory[[#This Row],[c Cost]]/MAX(inventory[c Cost])</f>
        <v>0.99533310396804708</v>
      </c>
      <c r="L2809" s="11" t="str">
        <f>IF(inventory[[#This Row],[c Units %]]&lt;=$O$7,$N$7,IF(inventory[[#This Row],[c Units %]]&lt;=$O$8,$N$8,$N$9))</f>
        <v>C</v>
      </c>
    </row>
    <row r="2810" spans="2:12" x14ac:dyDescent="0.25">
      <c r="B2810" s="1">
        <v>2804</v>
      </c>
      <c r="C2810" t="s">
        <v>2804</v>
      </c>
      <c r="D2810" s="2">
        <v>1.7</v>
      </c>
      <c r="E2810" s="15">
        <v>30</v>
      </c>
      <c r="F2810" s="14">
        <f>inventory[[#This Row],[Unit Cost]]*inventory[[#This Row],['# Units]]</f>
        <v>51</v>
      </c>
      <c r="G2810" s="8">
        <f>_xlfn.RANK.EQ(inventory[[#This Row],[Total Cost]],inventory[Total Cost],0)</f>
        <v>1828</v>
      </c>
      <c r="H2810" s="8">
        <f>SUMIFS(inventory['# Units],inventory[Rank],"&lt;="&amp;inventory[[#This Row],['#]])</f>
        <v>69048</v>
      </c>
      <c r="I2810" s="9">
        <f>inventory[[#This Row],[c Units]]/MAX(inventory[c Units])</f>
        <v>0.83818495229308798</v>
      </c>
      <c r="J2810" s="10">
        <f>SUMIFS(inventory[Total Cost],inventory[Rank],"&lt;="&amp;inventory[[#This Row],['#]])</f>
        <v>2634950.8999999994</v>
      </c>
      <c r="K2810" s="9">
        <f>inventory[[#This Row],[c Cost]]/MAX(inventory[c Cost])</f>
        <v>0.99533310396804708</v>
      </c>
      <c r="L2810" s="11" t="str">
        <f>IF(inventory[[#This Row],[c Units %]]&lt;=$O$7,$N$7,IF(inventory[[#This Row],[c Units %]]&lt;=$O$8,$N$8,$N$9))</f>
        <v>C</v>
      </c>
    </row>
    <row r="2811" spans="2:12" x14ac:dyDescent="0.25">
      <c r="B2811" s="1">
        <v>2805</v>
      </c>
      <c r="C2811" t="s">
        <v>2805</v>
      </c>
      <c r="D2811" s="2">
        <v>1.5</v>
      </c>
      <c r="E2811" s="15">
        <v>6</v>
      </c>
      <c r="F2811" s="14">
        <f>inventory[[#This Row],[Unit Cost]]*inventory[[#This Row],['# Units]]</f>
        <v>9</v>
      </c>
      <c r="G2811" s="8">
        <f>_xlfn.RANK.EQ(inventory[[#This Row],[Total Cost]],inventory[Total Cost],0)</f>
        <v>3394</v>
      </c>
      <c r="H2811" s="8">
        <f>SUMIFS(inventory['# Units],inventory[Rank],"&lt;="&amp;inventory[[#This Row],['#]])</f>
        <v>69048</v>
      </c>
      <c r="I2811" s="9">
        <f>inventory[[#This Row],[c Units]]/MAX(inventory[c Units])</f>
        <v>0.83818495229308798</v>
      </c>
      <c r="J2811" s="10">
        <f>SUMIFS(inventory[Total Cost],inventory[Rank],"&lt;="&amp;inventory[[#This Row],['#]])</f>
        <v>2634950.8999999994</v>
      </c>
      <c r="K2811" s="9">
        <f>inventory[[#This Row],[c Cost]]/MAX(inventory[c Cost])</f>
        <v>0.99533310396804708</v>
      </c>
      <c r="L2811" s="11" t="str">
        <f>IF(inventory[[#This Row],[c Units %]]&lt;=$O$7,$N$7,IF(inventory[[#This Row],[c Units %]]&lt;=$O$8,$N$8,$N$9))</f>
        <v>C</v>
      </c>
    </row>
    <row r="2812" spans="2:12" x14ac:dyDescent="0.25">
      <c r="B2812" s="1">
        <v>2806</v>
      </c>
      <c r="C2812" t="s">
        <v>2806</v>
      </c>
      <c r="D2812" s="2">
        <v>1.7</v>
      </c>
      <c r="E2812" s="15">
        <v>3</v>
      </c>
      <c r="F2812" s="14">
        <f>inventory[[#This Row],[Unit Cost]]*inventory[[#This Row],['# Units]]</f>
        <v>5.0999999999999996</v>
      </c>
      <c r="G2812" s="8">
        <f>_xlfn.RANK.EQ(inventory[[#This Row],[Total Cost]],inventory[Total Cost],0)</f>
        <v>3761</v>
      </c>
      <c r="H2812" s="8">
        <f>SUMIFS(inventory['# Units],inventory[Rank],"&lt;="&amp;inventory[[#This Row],['#]])</f>
        <v>69048</v>
      </c>
      <c r="I2812" s="9">
        <f>inventory[[#This Row],[c Units]]/MAX(inventory[c Units])</f>
        <v>0.83818495229308798</v>
      </c>
      <c r="J2812" s="10">
        <f>SUMIFS(inventory[Total Cost],inventory[Rank],"&lt;="&amp;inventory[[#This Row],['#]])</f>
        <v>2634950.8999999994</v>
      </c>
      <c r="K2812" s="9">
        <f>inventory[[#This Row],[c Cost]]/MAX(inventory[c Cost])</f>
        <v>0.99533310396804708</v>
      </c>
      <c r="L2812" s="11" t="str">
        <f>IF(inventory[[#This Row],[c Units %]]&lt;=$O$7,$N$7,IF(inventory[[#This Row],[c Units %]]&lt;=$O$8,$N$8,$N$9))</f>
        <v>C</v>
      </c>
    </row>
    <row r="2813" spans="2:12" x14ac:dyDescent="0.25">
      <c r="B2813" s="1">
        <v>2807</v>
      </c>
      <c r="C2813" t="s">
        <v>2807</v>
      </c>
      <c r="D2813" s="2">
        <v>1.5</v>
      </c>
      <c r="E2813" s="15">
        <v>4</v>
      </c>
      <c r="F2813" s="14">
        <f>inventory[[#This Row],[Unit Cost]]*inventory[[#This Row],['# Units]]</f>
        <v>6</v>
      </c>
      <c r="G2813" s="8">
        <f>_xlfn.RANK.EQ(inventory[[#This Row],[Total Cost]],inventory[Total Cost],0)</f>
        <v>3649</v>
      </c>
      <c r="H2813" s="8">
        <f>SUMIFS(inventory['# Units],inventory[Rank],"&lt;="&amp;inventory[[#This Row],['#]])</f>
        <v>69048</v>
      </c>
      <c r="I2813" s="9">
        <f>inventory[[#This Row],[c Units]]/MAX(inventory[c Units])</f>
        <v>0.83818495229308798</v>
      </c>
      <c r="J2813" s="10">
        <f>SUMIFS(inventory[Total Cost],inventory[Rank],"&lt;="&amp;inventory[[#This Row],['#]])</f>
        <v>2634950.8999999994</v>
      </c>
      <c r="K2813" s="9">
        <f>inventory[[#This Row],[c Cost]]/MAX(inventory[c Cost])</f>
        <v>0.99533310396804708</v>
      </c>
      <c r="L2813" s="11" t="str">
        <f>IF(inventory[[#This Row],[c Units %]]&lt;=$O$7,$N$7,IF(inventory[[#This Row],[c Units %]]&lt;=$O$8,$N$8,$N$9))</f>
        <v>C</v>
      </c>
    </row>
    <row r="2814" spans="2:12" x14ac:dyDescent="0.25">
      <c r="B2814" s="1">
        <v>2808</v>
      </c>
      <c r="C2814" t="s">
        <v>2808</v>
      </c>
      <c r="D2814" s="2">
        <v>1.6</v>
      </c>
      <c r="E2814" s="15">
        <v>6</v>
      </c>
      <c r="F2814" s="14">
        <f>inventory[[#This Row],[Unit Cost]]*inventory[[#This Row],['# Units]]</f>
        <v>9.6000000000000014</v>
      </c>
      <c r="G2814" s="8">
        <f>_xlfn.RANK.EQ(inventory[[#This Row],[Total Cost]],inventory[Total Cost],0)</f>
        <v>3343</v>
      </c>
      <c r="H2814" s="8">
        <f>SUMIFS(inventory['# Units],inventory[Rank],"&lt;="&amp;inventory[[#This Row],['#]])</f>
        <v>69048</v>
      </c>
      <c r="I2814" s="9">
        <f>inventory[[#This Row],[c Units]]/MAX(inventory[c Units])</f>
        <v>0.83818495229308798</v>
      </c>
      <c r="J2814" s="10">
        <f>SUMIFS(inventory[Total Cost],inventory[Rank],"&lt;="&amp;inventory[[#This Row],['#]])</f>
        <v>2634950.8999999994</v>
      </c>
      <c r="K2814" s="9">
        <f>inventory[[#This Row],[c Cost]]/MAX(inventory[c Cost])</f>
        <v>0.99533310396804708</v>
      </c>
      <c r="L2814" s="11" t="str">
        <f>IF(inventory[[#This Row],[c Units %]]&lt;=$O$7,$N$7,IF(inventory[[#This Row],[c Units %]]&lt;=$O$8,$N$8,$N$9))</f>
        <v>C</v>
      </c>
    </row>
    <row r="2815" spans="2:12" x14ac:dyDescent="0.25">
      <c r="B2815" s="1">
        <v>2809</v>
      </c>
      <c r="C2815" t="s">
        <v>2809</v>
      </c>
      <c r="D2815" s="2">
        <v>1.7</v>
      </c>
      <c r="E2815" s="15">
        <v>19</v>
      </c>
      <c r="F2815" s="14">
        <f>inventory[[#This Row],[Unit Cost]]*inventory[[#This Row],['# Units]]</f>
        <v>32.299999999999997</v>
      </c>
      <c r="G2815" s="8">
        <f>_xlfn.RANK.EQ(inventory[[#This Row],[Total Cost]],inventory[Total Cost],0)</f>
        <v>2231</v>
      </c>
      <c r="H2815" s="8">
        <f>SUMIFS(inventory['# Units],inventory[Rank],"&lt;="&amp;inventory[[#This Row],['#]])</f>
        <v>69048</v>
      </c>
      <c r="I2815" s="9">
        <f>inventory[[#This Row],[c Units]]/MAX(inventory[c Units])</f>
        <v>0.83818495229308798</v>
      </c>
      <c r="J2815" s="10">
        <f>SUMIFS(inventory[Total Cost],inventory[Rank],"&lt;="&amp;inventory[[#This Row],['#]])</f>
        <v>2634950.8999999994</v>
      </c>
      <c r="K2815" s="9">
        <f>inventory[[#This Row],[c Cost]]/MAX(inventory[c Cost])</f>
        <v>0.99533310396804708</v>
      </c>
      <c r="L2815" s="11" t="str">
        <f>IF(inventory[[#This Row],[c Units %]]&lt;=$O$7,$N$7,IF(inventory[[#This Row],[c Units %]]&lt;=$O$8,$N$8,$N$9))</f>
        <v>C</v>
      </c>
    </row>
    <row r="2816" spans="2:12" x14ac:dyDescent="0.25">
      <c r="B2816" s="1">
        <v>2810</v>
      </c>
      <c r="C2816" t="s">
        <v>2810</v>
      </c>
      <c r="D2816" s="2">
        <v>1.7</v>
      </c>
      <c r="E2816" s="15">
        <v>4</v>
      </c>
      <c r="F2816" s="14">
        <f>inventory[[#This Row],[Unit Cost]]*inventory[[#This Row],['# Units]]</f>
        <v>6.8</v>
      </c>
      <c r="G2816" s="8">
        <f>_xlfn.RANK.EQ(inventory[[#This Row],[Total Cost]],inventory[Total Cost],0)</f>
        <v>3598</v>
      </c>
      <c r="H2816" s="8">
        <f>SUMIFS(inventory['# Units],inventory[Rank],"&lt;="&amp;inventory[[#This Row],['#]])</f>
        <v>69048</v>
      </c>
      <c r="I2816" s="9">
        <f>inventory[[#This Row],[c Units]]/MAX(inventory[c Units])</f>
        <v>0.83818495229308798</v>
      </c>
      <c r="J2816" s="10">
        <f>SUMIFS(inventory[Total Cost],inventory[Rank],"&lt;="&amp;inventory[[#This Row],['#]])</f>
        <v>2634950.8999999994</v>
      </c>
      <c r="K2816" s="9">
        <f>inventory[[#This Row],[c Cost]]/MAX(inventory[c Cost])</f>
        <v>0.99533310396804708</v>
      </c>
      <c r="L2816" s="11" t="str">
        <f>IF(inventory[[#This Row],[c Units %]]&lt;=$O$7,$N$7,IF(inventory[[#This Row],[c Units %]]&lt;=$O$8,$N$8,$N$9))</f>
        <v>C</v>
      </c>
    </row>
    <row r="2817" spans="2:12" x14ac:dyDescent="0.25">
      <c r="B2817" s="1">
        <v>2811</v>
      </c>
      <c r="C2817" t="s">
        <v>2811</v>
      </c>
      <c r="D2817" s="2">
        <v>1.6</v>
      </c>
      <c r="E2817" s="15">
        <v>3</v>
      </c>
      <c r="F2817" s="14">
        <f>inventory[[#This Row],[Unit Cost]]*inventory[[#This Row],['# Units]]</f>
        <v>4.8000000000000007</v>
      </c>
      <c r="G2817" s="8">
        <f>_xlfn.RANK.EQ(inventory[[#This Row],[Total Cost]],inventory[Total Cost],0)</f>
        <v>3792</v>
      </c>
      <c r="H2817" s="8">
        <f>SUMIFS(inventory['# Units],inventory[Rank],"&lt;="&amp;inventory[[#This Row],['#]])</f>
        <v>69048</v>
      </c>
      <c r="I2817" s="9">
        <f>inventory[[#This Row],[c Units]]/MAX(inventory[c Units])</f>
        <v>0.83818495229308798</v>
      </c>
      <c r="J2817" s="10">
        <f>SUMIFS(inventory[Total Cost],inventory[Rank],"&lt;="&amp;inventory[[#This Row],['#]])</f>
        <v>2634950.8999999994</v>
      </c>
      <c r="K2817" s="9">
        <f>inventory[[#This Row],[c Cost]]/MAX(inventory[c Cost])</f>
        <v>0.99533310396804708</v>
      </c>
      <c r="L2817" s="11" t="str">
        <f>IF(inventory[[#This Row],[c Units %]]&lt;=$O$7,$N$7,IF(inventory[[#This Row],[c Units %]]&lt;=$O$8,$N$8,$N$9))</f>
        <v>C</v>
      </c>
    </row>
    <row r="2818" spans="2:12" x14ac:dyDescent="0.25">
      <c r="B2818" s="1">
        <v>2812</v>
      </c>
      <c r="C2818" t="s">
        <v>2812</v>
      </c>
      <c r="D2818" s="2">
        <v>1.5</v>
      </c>
      <c r="E2818" s="15">
        <v>9</v>
      </c>
      <c r="F2818" s="14">
        <f>inventory[[#This Row],[Unit Cost]]*inventory[[#This Row],['# Units]]</f>
        <v>13.5</v>
      </c>
      <c r="G2818" s="8">
        <f>_xlfn.RANK.EQ(inventory[[#This Row],[Total Cost]],inventory[Total Cost],0)</f>
        <v>3058</v>
      </c>
      <c r="H2818" s="8">
        <f>SUMIFS(inventory['# Units],inventory[Rank],"&lt;="&amp;inventory[[#This Row],['#]])</f>
        <v>69048</v>
      </c>
      <c r="I2818" s="9">
        <f>inventory[[#This Row],[c Units]]/MAX(inventory[c Units])</f>
        <v>0.83818495229308798</v>
      </c>
      <c r="J2818" s="10">
        <f>SUMIFS(inventory[Total Cost],inventory[Rank],"&lt;="&amp;inventory[[#This Row],['#]])</f>
        <v>2634950.8999999994</v>
      </c>
      <c r="K2818" s="9">
        <f>inventory[[#This Row],[c Cost]]/MAX(inventory[c Cost])</f>
        <v>0.99533310396804708</v>
      </c>
      <c r="L2818" s="11" t="str">
        <f>IF(inventory[[#This Row],[c Units %]]&lt;=$O$7,$N$7,IF(inventory[[#This Row],[c Units %]]&lt;=$O$8,$N$8,$N$9))</f>
        <v>C</v>
      </c>
    </row>
    <row r="2819" spans="2:12" x14ac:dyDescent="0.25">
      <c r="B2819" s="1">
        <v>2813</v>
      </c>
      <c r="C2819" t="s">
        <v>2813</v>
      </c>
      <c r="D2819" s="2">
        <v>1.2</v>
      </c>
      <c r="E2819" s="15">
        <v>6</v>
      </c>
      <c r="F2819" s="14">
        <f>inventory[[#This Row],[Unit Cost]]*inventory[[#This Row],['# Units]]</f>
        <v>7.1999999999999993</v>
      </c>
      <c r="G2819" s="8">
        <f>_xlfn.RANK.EQ(inventory[[#This Row],[Total Cost]],inventory[Total Cost],0)</f>
        <v>3558</v>
      </c>
      <c r="H2819" s="8">
        <f>SUMIFS(inventory['# Units],inventory[Rank],"&lt;="&amp;inventory[[#This Row],['#]])</f>
        <v>69048</v>
      </c>
      <c r="I2819" s="9">
        <f>inventory[[#This Row],[c Units]]/MAX(inventory[c Units])</f>
        <v>0.83818495229308798</v>
      </c>
      <c r="J2819" s="10">
        <f>SUMIFS(inventory[Total Cost],inventory[Rank],"&lt;="&amp;inventory[[#This Row],['#]])</f>
        <v>2634950.8999999994</v>
      </c>
      <c r="K2819" s="9">
        <f>inventory[[#This Row],[c Cost]]/MAX(inventory[c Cost])</f>
        <v>0.99533310396804708</v>
      </c>
      <c r="L2819" s="11" t="str">
        <f>IF(inventory[[#This Row],[c Units %]]&lt;=$O$7,$N$7,IF(inventory[[#This Row],[c Units %]]&lt;=$O$8,$N$8,$N$9))</f>
        <v>C</v>
      </c>
    </row>
    <row r="2820" spans="2:12" x14ac:dyDescent="0.25">
      <c r="B2820" s="1">
        <v>2814</v>
      </c>
      <c r="C2820" t="s">
        <v>2814</v>
      </c>
      <c r="D2820" s="2">
        <v>1.6</v>
      </c>
      <c r="E2820" s="15">
        <v>4</v>
      </c>
      <c r="F2820" s="14">
        <f>inventory[[#This Row],[Unit Cost]]*inventory[[#This Row],['# Units]]</f>
        <v>6.4</v>
      </c>
      <c r="G2820" s="8">
        <f>_xlfn.RANK.EQ(inventory[[#This Row],[Total Cost]],inventory[Total Cost],0)</f>
        <v>3630</v>
      </c>
      <c r="H2820" s="8">
        <f>SUMIFS(inventory['# Units],inventory[Rank],"&lt;="&amp;inventory[[#This Row],['#]])</f>
        <v>69048</v>
      </c>
      <c r="I2820" s="9">
        <f>inventory[[#This Row],[c Units]]/MAX(inventory[c Units])</f>
        <v>0.83818495229308798</v>
      </c>
      <c r="J2820" s="10">
        <f>SUMIFS(inventory[Total Cost],inventory[Rank],"&lt;="&amp;inventory[[#This Row],['#]])</f>
        <v>2634950.8999999994</v>
      </c>
      <c r="K2820" s="9">
        <f>inventory[[#This Row],[c Cost]]/MAX(inventory[c Cost])</f>
        <v>0.99533310396804708</v>
      </c>
      <c r="L2820" s="11" t="str">
        <f>IF(inventory[[#This Row],[c Units %]]&lt;=$O$7,$N$7,IF(inventory[[#This Row],[c Units %]]&lt;=$O$8,$N$8,$N$9))</f>
        <v>C</v>
      </c>
    </row>
    <row r="2821" spans="2:12" x14ac:dyDescent="0.25">
      <c r="B2821" s="1">
        <v>2815</v>
      </c>
      <c r="C2821" t="s">
        <v>2815</v>
      </c>
      <c r="D2821" s="2">
        <v>1.5</v>
      </c>
      <c r="E2821" s="15">
        <v>15</v>
      </c>
      <c r="F2821" s="14">
        <f>inventory[[#This Row],[Unit Cost]]*inventory[[#This Row],['# Units]]</f>
        <v>22.5</v>
      </c>
      <c r="G2821" s="8">
        <f>_xlfn.RANK.EQ(inventory[[#This Row],[Total Cost]],inventory[Total Cost],0)</f>
        <v>2562</v>
      </c>
      <c r="H2821" s="8">
        <f>SUMIFS(inventory['# Units],inventory[Rank],"&lt;="&amp;inventory[[#This Row],['#]])</f>
        <v>69048</v>
      </c>
      <c r="I2821" s="9">
        <f>inventory[[#This Row],[c Units]]/MAX(inventory[c Units])</f>
        <v>0.83818495229308798</v>
      </c>
      <c r="J2821" s="10">
        <f>SUMIFS(inventory[Total Cost],inventory[Rank],"&lt;="&amp;inventory[[#This Row],['#]])</f>
        <v>2634950.8999999994</v>
      </c>
      <c r="K2821" s="9">
        <f>inventory[[#This Row],[c Cost]]/MAX(inventory[c Cost])</f>
        <v>0.99533310396804708</v>
      </c>
      <c r="L2821" s="11" t="str">
        <f>IF(inventory[[#This Row],[c Units %]]&lt;=$O$7,$N$7,IF(inventory[[#This Row],[c Units %]]&lt;=$O$8,$N$8,$N$9))</f>
        <v>C</v>
      </c>
    </row>
    <row r="2822" spans="2:12" x14ac:dyDescent="0.25">
      <c r="B2822" s="1">
        <v>2816</v>
      </c>
      <c r="C2822" t="s">
        <v>2816</v>
      </c>
      <c r="D2822" s="2">
        <v>1.1000000000000001</v>
      </c>
      <c r="E2822" s="15">
        <v>7</v>
      </c>
      <c r="F2822" s="14">
        <f>inventory[[#This Row],[Unit Cost]]*inventory[[#This Row],['# Units]]</f>
        <v>7.7000000000000011</v>
      </c>
      <c r="G2822" s="8">
        <f>_xlfn.RANK.EQ(inventory[[#This Row],[Total Cost]],inventory[Total Cost],0)</f>
        <v>3501</v>
      </c>
      <c r="H2822" s="8">
        <f>SUMIFS(inventory['# Units],inventory[Rank],"&lt;="&amp;inventory[[#This Row],['#]])</f>
        <v>69048</v>
      </c>
      <c r="I2822" s="9">
        <f>inventory[[#This Row],[c Units]]/MAX(inventory[c Units])</f>
        <v>0.83818495229308798</v>
      </c>
      <c r="J2822" s="10">
        <f>SUMIFS(inventory[Total Cost],inventory[Rank],"&lt;="&amp;inventory[[#This Row],['#]])</f>
        <v>2634950.8999999994</v>
      </c>
      <c r="K2822" s="9">
        <f>inventory[[#This Row],[c Cost]]/MAX(inventory[c Cost])</f>
        <v>0.99533310396804708</v>
      </c>
      <c r="L2822" s="11" t="str">
        <f>IF(inventory[[#This Row],[c Units %]]&lt;=$O$7,$N$7,IF(inventory[[#This Row],[c Units %]]&lt;=$O$8,$N$8,$N$9))</f>
        <v>C</v>
      </c>
    </row>
    <row r="2823" spans="2:12" x14ac:dyDescent="0.25">
      <c r="B2823" s="1">
        <v>2817</v>
      </c>
      <c r="C2823" t="s">
        <v>2817</v>
      </c>
      <c r="D2823" s="2">
        <v>1.4</v>
      </c>
      <c r="E2823" s="15">
        <v>18</v>
      </c>
      <c r="F2823" s="14">
        <f>inventory[[#This Row],[Unit Cost]]*inventory[[#This Row],['# Units]]</f>
        <v>25.2</v>
      </c>
      <c r="G2823" s="8">
        <f>_xlfn.RANK.EQ(inventory[[#This Row],[Total Cost]],inventory[Total Cost],0)</f>
        <v>2460</v>
      </c>
      <c r="H2823" s="8">
        <f>SUMIFS(inventory['# Units],inventory[Rank],"&lt;="&amp;inventory[[#This Row],['#]])</f>
        <v>69048</v>
      </c>
      <c r="I2823" s="9">
        <f>inventory[[#This Row],[c Units]]/MAX(inventory[c Units])</f>
        <v>0.83818495229308798</v>
      </c>
      <c r="J2823" s="10">
        <f>SUMIFS(inventory[Total Cost],inventory[Rank],"&lt;="&amp;inventory[[#This Row],['#]])</f>
        <v>2634950.8999999994</v>
      </c>
      <c r="K2823" s="9">
        <f>inventory[[#This Row],[c Cost]]/MAX(inventory[c Cost])</f>
        <v>0.99533310396804708</v>
      </c>
      <c r="L2823" s="11" t="str">
        <f>IF(inventory[[#This Row],[c Units %]]&lt;=$O$7,$N$7,IF(inventory[[#This Row],[c Units %]]&lt;=$O$8,$N$8,$N$9))</f>
        <v>C</v>
      </c>
    </row>
    <row r="2824" spans="2:12" x14ac:dyDescent="0.25">
      <c r="B2824" s="1">
        <v>2818</v>
      </c>
      <c r="C2824" t="s">
        <v>2818</v>
      </c>
      <c r="D2824" s="2">
        <v>1.1000000000000001</v>
      </c>
      <c r="E2824" s="15">
        <v>11</v>
      </c>
      <c r="F2824" s="14">
        <f>inventory[[#This Row],[Unit Cost]]*inventory[[#This Row],['# Units]]</f>
        <v>12.100000000000001</v>
      </c>
      <c r="G2824" s="8">
        <f>_xlfn.RANK.EQ(inventory[[#This Row],[Total Cost]],inventory[Total Cost],0)</f>
        <v>3141</v>
      </c>
      <c r="H2824" s="8">
        <f>SUMIFS(inventory['# Units],inventory[Rank],"&lt;="&amp;inventory[[#This Row],['#]])</f>
        <v>69173</v>
      </c>
      <c r="I2824" s="9">
        <f>inventory[[#This Row],[c Units]]/MAX(inventory[c Units])</f>
        <v>0.8397023477141955</v>
      </c>
      <c r="J2824" s="10">
        <f>SUMIFS(inventory[Total Cost],inventory[Rank],"&lt;="&amp;inventory[[#This Row],['#]])</f>
        <v>2635109.3000000003</v>
      </c>
      <c r="K2824" s="9">
        <f>inventory[[#This Row],[c Cost]]/MAX(inventory[c Cost])</f>
        <v>0.99539293838988374</v>
      </c>
      <c r="L2824" s="11" t="str">
        <f>IF(inventory[[#This Row],[c Units %]]&lt;=$O$7,$N$7,IF(inventory[[#This Row],[c Units %]]&lt;=$O$8,$N$8,$N$9))</f>
        <v>C</v>
      </c>
    </row>
    <row r="2825" spans="2:12" x14ac:dyDescent="0.25">
      <c r="B2825" s="1">
        <v>2819</v>
      </c>
      <c r="C2825" t="s">
        <v>2819</v>
      </c>
      <c r="D2825" s="2">
        <v>1.4</v>
      </c>
      <c r="E2825" s="15">
        <v>14</v>
      </c>
      <c r="F2825" s="14">
        <f>inventory[[#This Row],[Unit Cost]]*inventory[[#This Row],['# Units]]</f>
        <v>19.599999999999998</v>
      </c>
      <c r="G2825" s="8">
        <f>_xlfn.RANK.EQ(inventory[[#This Row],[Total Cost]],inventory[Total Cost],0)</f>
        <v>2720</v>
      </c>
      <c r="H2825" s="8">
        <f>SUMIFS(inventory['# Units],inventory[Rank],"&lt;="&amp;inventory[[#This Row],['#]])</f>
        <v>69173</v>
      </c>
      <c r="I2825" s="9">
        <f>inventory[[#This Row],[c Units]]/MAX(inventory[c Units])</f>
        <v>0.8397023477141955</v>
      </c>
      <c r="J2825" s="10">
        <f>SUMIFS(inventory[Total Cost],inventory[Rank],"&lt;="&amp;inventory[[#This Row],['#]])</f>
        <v>2635109.3000000003</v>
      </c>
      <c r="K2825" s="9">
        <f>inventory[[#This Row],[c Cost]]/MAX(inventory[c Cost])</f>
        <v>0.99539293838988374</v>
      </c>
      <c r="L2825" s="11" t="str">
        <f>IF(inventory[[#This Row],[c Units %]]&lt;=$O$7,$N$7,IF(inventory[[#This Row],[c Units %]]&lt;=$O$8,$N$8,$N$9))</f>
        <v>C</v>
      </c>
    </row>
    <row r="2826" spans="2:12" x14ac:dyDescent="0.25">
      <c r="B2826" s="1">
        <v>2820</v>
      </c>
      <c r="C2826" t="s">
        <v>2820</v>
      </c>
      <c r="D2826" s="2">
        <v>0.4</v>
      </c>
      <c r="E2826" s="15">
        <v>42</v>
      </c>
      <c r="F2826" s="14">
        <f>inventory[[#This Row],[Unit Cost]]*inventory[[#This Row],['# Units]]</f>
        <v>16.8</v>
      </c>
      <c r="G2826" s="8">
        <f>_xlfn.RANK.EQ(inventory[[#This Row],[Total Cost]],inventory[Total Cost],0)</f>
        <v>2858</v>
      </c>
      <c r="H2826" s="8">
        <f>SUMIFS(inventory['# Units],inventory[Rank],"&lt;="&amp;inventory[[#This Row],['#]])</f>
        <v>69173</v>
      </c>
      <c r="I2826" s="9">
        <f>inventory[[#This Row],[c Units]]/MAX(inventory[c Units])</f>
        <v>0.8397023477141955</v>
      </c>
      <c r="J2826" s="10">
        <f>SUMIFS(inventory[Total Cost],inventory[Rank],"&lt;="&amp;inventory[[#This Row],['#]])</f>
        <v>2635109.3000000003</v>
      </c>
      <c r="K2826" s="9">
        <f>inventory[[#This Row],[c Cost]]/MAX(inventory[c Cost])</f>
        <v>0.99539293838988374</v>
      </c>
      <c r="L2826" s="11" t="str">
        <f>IF(inventory[[#This Row],[c Units %]]&lt;=$O$7,$N$7,IF(inventory[[#This Row],[c Units %]]&lt;=$O$8,$N$8,$N$9))</f>
        <v>C</v>
      </c>
    </row>
    <row r="2827" spans="2:12" x14ac:dyDescent="0.25">
      <c r="B2827" s="1">
        <v>2821</v>
      </c>
      <c r="C2827" t="s">
        <v>2821</v>
      </c>
      <c r="D2827" s="2">
        <v>1.2</v>
      </c>
      <c r="E2827" s="15">
        <v>13</v>
      </c>
      <c r="F2827" s="14">
        <f>inventory[[#This Row],[Unit Cost]]*inventory[[#This Row],['# Units]]</f>
        <v>15.6</v>
      </c>
      <c r="G2827" s="8">
        <f>_xlfn.RANK.EQ(inventory[[#This Row],[Total Cost]],inventory[Total Cost],0)</f>
        <v>2930</v>
      </c>
      <c r="H2827" s="8">
        <f>SUMIFS(inventory['# Units],inventory[Rank],"&lt;="&amp;inventory[[#This Row],['#]])</f>
        <v>69173</v>
      </c>
      <c r="I2827" s="9">
        <f>inventory[[#This Row],[c Units]]/MAX(inventory[c Units])</f>
        <v>0.8397023477141955</v>
      </c>
      <c r="J2827" s="10">
        <f>SUMIFS(inventory[Total Cost],inventory[Rank],"&lt;="&amp;inventory[[#This Row],['#]])</f>
        <v>2635109.3000000003</v>
      </c>
      <c r="K2827" s="9">
        <f>inventory[[#This Row],[c Cost]]/MAX(inventory[c Cost])</f>
        <v>0.99539293838988374</v>
      </c>
      <c r="L2827" s="11" t="str">
        <f>IF(inventory[[#This Row],[c Units %]]&lt;=$O$7,$N$7,IF(inventory[[#This Row],[c Units %]]&lt;=$O$8,$N$8,$N$9))</f>
        <v>C</v>
      </c>
    </row>
    <row r="2828" spans="2:12" x14ac:dyDescent="0.25">
      <c r="B2828" s="1">
        <v>2822</v>
      </c>
      <c r="C2828" t="s">
        <v>2822</v>
      </c>
      <c r="D2828" s="2">
        <v>0.8</v>
      </c>
      <c r="E2828" s="15">
        <v>32</v>
      </c>
      <c r="F2828" s="14">
        <f>inventory[[#This Row],[Unit Cost]]*inventory[[#This Row],['# Units]]</f>
        <v>25.6</v>
      </c>
      <c r="G2828" s="8">
        <f>_xlfn.RANK.EQ(inventory[[#This Row],[Total Cost]],inventory[Total Cost],0)</f>
        <v>2436</v>
      </c>
      <c r="H2828" s="8">
        <f>SUMIFS(inventory['# Units],inventory[Rank],"&lt;="&amp;inventory[[#This Row],['#]])</f>
        <v>69173</v>
      </c>
      <c r="I2828" s="9">
        <f>inventory[[#This Row],[c Units]]/MAX(inventory[c Units])</f>
        <v>0.8397023477141955</v>
      </c>
      <c r="J2828" s="10">
        <f>SUMIFS(inventory[Total Cost],inventory[Rank],"&lt;="&amp;inventory[[#This Row],['#]])</f>
        <v>2635109.3000000003</v>
      </c>
      <c r="K2828" s="9">
        <f>inventory[[#This Row],[c Cost]]/MAX(inventory[c Cost])</f>
        <v>0.99539293838988374</v>
      </c>
      <c r="L2828" s="11" t="str">
        <f>IF(inventory[[#This Row],[c Units %]]&lt;=$O$7,$N$7,IF(inventory[[#This Row],[c Units %]]&lt;=$O$8,$N$8,$N$9))</f>
        <v>C</v>
      </c>
    </row>
    <row r="2829" spans="2:12" x14ac:dyDescent="0.25">
      <c r="B2829" s="1">
        <v>2823</v>
      </c>
      <c r="C2829" t="s">
        <v>2823</v>
      </c>
      <c r="D2829" s="2">
        <v>0.9</v>
      </c>
      <c r="E2829" s="15">
        <v>4</v>
      </c>
      <c r="F2829" s="14">
        <f>inventory[[#This Row],[Unit Cost]]*inventory[[#This Row],['# Units]]</f>
        <v>3.6</v>
      </c>
      <c r="G2829" s="8">
        <f>_xlfn.RANK.EQ(inventory[[#This Row],[Total Cost]],inventory[Total Cost],0)</f>
        <v>3955</v>
      </c>
      <c r="H2829" s="8">
        <f>SUMIFS(inventory['# Units],inventory[Rank],"&lt;="&amp;inventory[[#This Row],['#]])</f>
        <v>69173</v>
      </c>
      <c r="I2829" s="9">
        <f>inventory[[#This Row],[c Units]]/MAX(inventory[c Units])</f>
        <v>0.8397023477141955</v>
      </c>
      <c r="J2829" s="10">
        <f>SUMIFS(inventory[Total Cost],inventory[Rank],"&lt;="&amp;inventory[[#This Row],['#]])</f>
        <v>2635109.3000000003</v>
      </c>
      <c r="K2829" s="9">
        <f>inventory[[#This Row],[c Cost]]/MAX(inventory[c Cost])</f>
        <v>0.99539293838988374</v>
      </c>
      <c r="L2829" s="11" t="str">
        <f>IF(inventory[[#This Row],[c Units %]]&lt;=$O$7,$N$7,IF(inventory[[#This Row],[c Units %]]&lt;=$O$8,$N$8,$N$9))</f>
        <v>C</v>
      </c>
    </row>
    <row r="2830" spans="2:12" x14ac:dyDescent="0.25">
      <c r="B2830" s="1">
        <v>2824</v>
      </c>
      <c r="C2830" t="s">
        <v>2824</v>
      </c>
      <c r="D2830" s="2">
        <v>0.9</v>
      </c>
      <c r="E2830" s="15">
        <v>6</v>
      </c>
      <c r="F2830" s="14">
        <f>inventory[[#This Row],[Unit Cost]]*inventory[[#This Row],['# Units]]</f>
        <v>5.4</v>
      </c>
      <c r="G2830" s="8">
        <f>_xlfn.RANK.EQ(inventory[[#This Row],[Total Cost]],inventory[Total Cost],0)</f>
        <v>3730</v>
      </c>
      <c r="H2830" s="8">
        <f>SUMIFS(inventory['# Units],inventory[Rank],"&lt;="&amp;inventory[[#This Row],['#]])</f>
        <v>69173</v>
      </c>
      <c r="I2830" s="9">
        <f>inventory[[#This Row],[c Units]]/MAX(inventory[c Units])</f>
        <v>0.8397023477141955</v>
      </c>
      <c r="J2830" s="10">
        <f>SUMIFS(inventory[Total Cost],inventory[Rank],"&lt;="&amp;inventory[[#This Row],['#]])</f>
        <v>2635109.3000000003</v>
      </c>
      <c r="K2830" s="9">
        <f>inventory[[#This Row],[c Cost]]/MAX(inventory[c Cost])</f>
        <v>0.99539293838988374</v>
      </c>
      <c r="L2830" s="11" t="str">
        <f>IF(inventory[[#This Row],[c Units %]]&lt;=$O$7,$N$7,IF(inventory[[#This Row],[c Units %]]&lt;=$O$8,$N$8,$N$9))</f>
        <v>C</v>
      </c>
    </row>
    <row r="2831" spans="2:12" x14ac:dyDescent="0.25">
      <c r="B2831" s="1">
        <v>2825</v>
      </c>
      <c r="C2831" t="s">
        <v>2825</v>
      </c>
      <c r="D2831" s="2">
        <v>1.5</v>
      </c>
      <c r="E2831" s="15">
        <v>16</v>
      </c>
      <c r="F2831" s="14">
        <f>inventory[[#This Row],[Unit Cost]]*inventory[[#This Row],['# Units]]</f>
        <v>24</v>
      </c>
      <c r="G2831" s="8">
        <f>_xlfn.RANK.EQ(inventory[[#This Row],[Total Cost]],inventory[Total Cost],0)</f>
        <v>2494</v>
      </c>
      <c r="H2831" s="8">
        <f>SUMIFS(inventory['# Units],inventory[Rank],"&lt;="&amp;inventory[[#This Row],['#]])</f>
        <v>69173</v>
      </c>
      <c r="I2831" s="9">
        <f>inventory[[#This Row],[c Units]]/MAX(inventory[c Units])</f>
        <v>0.8397023477141955</v>
      </c>
      <c r="J2831" s="10">
        <f>SUMIFS(inventory[Total Cost],inventory[Rank],"&lt;="&amp;inventory[[#This Row],['#]])</f>
        <v>2635109.3000000003</v>
      </c>
      <c r="K2831" s="9">
        <f>inventory[[#This Row],[c Cost]]/MAX(inventory[c Cost])</f>
        <v>0.99539293838988374</v>
      </c>
      <c r="L2831" s="11" t="str">
        <f>IF(inventory[[#This Row],[c Units %]]&lt;=$O$7,$N$7,IF(inventory[[#This Row],[c Units %]]&lt;=$O$8,$N$8,$N$9))</f>
        <v>C</v>
      </c>
    </row>
    <row r="2832" spans="2:12" x14ac:dyDescent="0.25">
      <c r="B2832" s="1">
        <v>2826</v>
      </c>
      <c r="C2832" t="s">
        <v>2826</v>
      </c>
      <c r="D2832" s="2">
        <v>1.4</v>
      </c>
      <c r="E2832" s="15">
        <v>20</v>
      </c>
      <c r="F2832" s="14">
        <f>inventory[[#This Row],[Unit Cost]]*inventory[[#This Row],['# Units]]</f>
        <v>28</v>
      </c>
      <c r="G2832" s="8">
        <f>_xlfn.RANK.EQ(inventory[[#This Row],[Total Cost]],inventory[Total Cost],0)</f>
        <v>2357</v>
      </c>
      <c r="H2832" s="8">
        <f>SUMIFS(inventory['# Units],inventory[Rank],"&lt;="&amp;inventory[[#This Row],['#]])</f>
        <v>69173</v>
      </c>
      <c r="I2832" s="9">
        <f>inventory[[#This Row],[c Units]]/MAX(inventory[c Units])</f>
        <v>0.8397023477141955</v>
      </c>
      <c r="J2832" s="10">
        <f>SUMIFS(inventory[Total Cost],inventory[Rank],"&lt;="&amp;inventory[[#This Row],['#]])</f>
        <v>2635109.3000000003</v>
      </c>
      <c r="K2832" s="9">
        <f>inventory[[#This Row],[c Cost]]/MAX(inventory[c Cost])</f>
        <v>0.99539293838988374</v>
      </c>
      <c r="L2832" s="11" t="str">
        <f>IF(inventory[[#This Row],[c Units %]]&lt;=$O$7,$N$7,IF(inventory[[#This Row],[c Units %]]&lt;=$O$8,$N$8,$N$9))</f>
        <v>C</v>
      </c>
    </row>
    <row r="2833" spans="2:12" x14ac:dyDescent="0.25">
      <c r="B2833" s="1">
        <v>2827</v>
      </c>
      <c r="C2833" t="s">
        <v>2827</v>
      </c>
      <c r="D2833" s="2">
        <v>1.6</v>
      </c>
      <c r="E2833" s="15">
        <v>11</v>
      </c>
      <c r="F2833" s="14">
        <f>inventory[[#This Row],[Unit Cost]]*inventory[[#This Row],['# Units]]</f>
        <v>17.600000000000001</v>
      </c>
      <c r="G2833" s="8">
        <f>_xlfn.RANK.EQ(inventory[[#This Row],[Total Cost]],inventory[Total Cost],0)</f>
        <v>2818</v>
      </c>
      <c r="H2833" s="8">
        <f>SUMIFS(inventory['# Units],inventory[Rank],"&lt;="&amp;inventory[[#This Row],['#]])</f>
        <v>69270</v>
      </c>
      <c r="I2833" s="9">
        <f>inventory[[#This Row],[c Units]]/MAX(inventory[c Units])</f>
        <v>0.84087984656097503</v>
      </c>
      <c r="J2833" s="10">
        <f>SUMIFS(inventory[Total Cost],inventory[Rank],"&lt;="&amp;inventory[[#This Row],['#]])</f>
        <v>2635196.8000000003</v>
      </c>
      <c r="K2833" s="9">
        <f>inventory[[#This Row],[c Cost]]/MAX(inventory[c Cost])</f>
        <v>0.99542599086406724</v>
      </c>
      <c r="L2833" s="11" t="str">
        <f>IF(inventory[[#This Row],[c Units %]]&lt;=$O$7,$N$7,IF(inventory[[#This Row],[c Units %]]&lt;=$O$8,$N$8,$N$9))</f>
        <v>C</v>
      </c>
    </row>
    <row r="2834" spans="2:12" x14ac:dyDescent="0.25">
      <c r="B2834" s="1">
        <v>2828</v>
      </c>
      <c r="C2834" t="s">
        <v>2828</v>
      </c>
      <c r="D2834" s="2">
        <v>1.5</v>
      </c>
      <c r="E2834" s="15">
        <v>7</v>
      </c>
      <c r="F2834" s="14">
        <f>inventory[[#This Row],[Unit Cost]]*inventory[[#This Row],['# Units]]</f>
        <v>10.5</v>
      </c>
      <c r="G2834" s="8">
        <f>_xlfn.RANK.EQ(inventory[[#This Row],[Total Cost]],inventory[Total Cost],0)</f>
        <v>3268</v>
      </c>
      <c r="H2834" s="8">
        <f>SUMIFS(inventory['# Units],inventory[Rank],"&lt;="&amp;inventory[[#This Row],['#]])</f>
        <v>69270</v>
      </c>
      <c r="I2834" s="9">
        <f>inventory[[#This Row],[c Units]]/MAX(inventory[c Units])</f>
        <v>0.84087984656097503</v>
      </c>
      <c r="J2834" s="10">
        <f>SUMIFS(inventory[Total Cost],inventory[Rank],"&lt;="&amp;inventory[[#This Row],['#]])</f>
        <v>2635196.8000000003</v>
      </c>
      <c r="K2834" s="9">
        <f>inventory[[#This Row],[c Cost]]/MAX(inventory[c Cost])</f>
        <v>0.99542599086406724</v>
      </c>
      <c r="L2834" s="11" t="str">
        <f>IF(inventory[[#This Row],[c Units %]]&lt;=$O$7,$N$7,IF(inventory[[#This Row],[c Units %]]&lt;=$O$8,$N$8,$N$9))</f>
        <v>C</v>
      </c>
    </row>
    <row r="2835" spans="2:12" x14ac:dyDescent="0.25">
      <c r="B2835" s="1">
        <v>2829</v>
      </c>
      <c r="C2835" t="s">
        <v>2829</v>
      </c>
      <c r="D2835" s="2">
        <v>1.5</v>
      </c>
      <c r="E2835" s="15">
        <v>4</v>
      </c>
      <c r="F2835" s="14">
        <f>inventory[[#This Row],[Unit Cost]]*inventory[[#This Row],['# Units]]</f>
        <v>6</v>
      </c>
      <c r="G2835" s="8">
        <f>_xlfn.RANK.EQ(inventory[[#This Row],[Total Cost]],inventory[Total Cost],0)</f>
        <v>3649</v>
      </c>
      <c r="H2835" s="8">
        <f>SUMIFS(inventory['# Units],inventory[Rank],"&lt;="&amp;inventory[[#This Row],['#]])</f>
        <v>69270</v>
      </c>
      <c r="I2835" s="9">
        <f>inventory[[#This Row],[c Units]]/MAX(inventory[c Units])</f>
        <v>0.84087984656097503</v>
      </c>
      <c r="J2835" s="10">
        <f>SUMIFS(inventory[Total Cost],inventory[Rank],"&lt;="&amp;inventory[[#This Row],['#]])</f>
        <v>2635196.8000000003</v>
      </c>
      <c r="K2835" s="9">
        <f>inventory[[#This Row],[c Cost]]/MAX(inventory[c Cost])</f>
        <v>0.99542599086406724</v>
      </c>
      <c r="L2835" s="11" t="str">
        <f>IF(inventory[[#This Row],[c Units %]]&lt;=$O$7,$N$7,IF(inventory[[#This Row],[c Units %]]&lt;=$O$8,$N$8,$N$9))</f>
        <v>C</v>
      </c>
    </row>
    <row r="2836" spans="2:12" x14ac:dyDescent="0.25">
      <c r="B2836" s="1">
        <v>2830</v>
      </c>
      <c r="C2836" t="s">
        <v>2830</v>
      </c>
      <c r="D2836" s="2">
        <v>1.2</v>
      </c>
      <c r="E2836" s="15">
        <v>33</v>
      </c>
      <c r="F2836" s="14">
        <f>inventory[[#This Row],[Unit Cost]]*inventory[[#This Row],['# Units]]</f>
        <v>39.6</v>
      </c>
      <c r="G2836" s="8">
        <f>_xlfn.RANK.EQ(inventory[[#This Row],[Total Cost]],inventory[Total Cost],0)</f>
        <v>2052</v>
      </c>
      <c r="H2836" s="8">
        <f>SUMIFS(inventory['# Units],inventory[Rank],"&lt;="&amp;inventory[[#This Row],['#]])</f>
        <v>69270</v>
      </c>
      <c r="I2836" s="9">
        <f>inventory[[#This Row],[c Units]]/MAX(inventory[c Units])</f>
        <v>0.84087984656097503</v>
      </c>
      <c r="J2836" s="10">
        <f>SUMIFS(inventory[Total Cost],inventory[Rank],"&lt;="&amp;inventory[[#This Row],['#]])</f>
        <v>2635196.8000000003</v>
      </c>
      <c r="K2836" s="9">
        <f>inventory[[#This Row],[c Cost]]/MAX(inventory[c Cost])</f>
        <v>0.99542599086406724</v>
      </c>
      <c r="L2836" s="11" t="str">
        <f>IF(inventory[[#This Row],[c Units %]]&lt;=$O$7,$N$7,IF(inventory[[#This Row],[c Units %]]&lt;=$O$8,$N$8,$N$9))</f>
        <v>C</v>
      </c>
    </row>
    <row r="2837" spans="2:12" x14ac:dyDescent="0.25">
      <c r="B2837" s="1">
        <v>2831</v>
      </c>
      <c r="C2837" t="s">
        <v>2831</v>
      </c>
      <c r="D2837" s="2">
        <v>1.1000000000000001</v>
      </c>
      <c r="E2837" s="15">
        <v>17</v>
      </c>
      <c r="F2837" s="14">
        <f>inventory[[#This Row],[Unit Cost]]*inventory[[#This Row],['# Units]]</f>
        <v>18.700000000000003</v>
      </c>
      <c r="G2837" s="8">
        <f>_xlfn.RANK.EQ(inventory[[#This Row],[Total Cost]],inventory[Total Cost],0)</f>
        <v>2770</v>
      </c>
      <c r="H2837" s="8">
        <f>SUMIFS(inventory['# Units],inventory[Rank],"&lt;="&amp;inventory[[#This Row],['#]])</f>
        <v>69270</v>
      </c>
      <c r="I2837" s="9">
        <f>inventory[[#This Row],[c Units]]/MAX(inventory[c Units])</f>
        <v>0.84087984656097503</v>
      </c>
      <c r="J2837" s="10">
        <f>SUMIFS(inventory[Total Cost],inventory[Rank],"&lt;="&amp;inventory[[#This Row],['#]])</f>
        <v>2635196.8000000003</v>
      </c>
      <c r="K2837" s="9">
        <f>inventory[[#This Row],[c Cost]]/MAX(inventory[c Cost])</f>
        <v>0.99542599086406724</v>
      </c>
      <c r="L2837" s="11" t="str">
        <f>IF(inventory[[#This Row],[c Units %]]&lt;=$O$7,$N$7,IF(inventory[[#This Row],[c Units %]]&lt;=$O$8,$N$8,$N$9))</f>
        <v>C</v>
      </c>
    </row>
    <row r="2838" spans="2:12" x14ac:dyDescent="0.25">
      <c r="B2838" s="1">
        <v>2832</v>
      </c>
      <c r="C2838" t="s">
        <v>2832</v>
      </c>
      <c r="D2838" s="2">
        <v>1.3</v>
      </c>
      <c r="E2838" s="15">
        <v>8</v>
      </c>
      <c r="F2838" s="14">
        <f>inventory[[#This Row],[Unit Cost]]*inventory[[#This Row],['# Units]]</f>
        <v>10.4</v>
      </c>
      <c r="G2838" s="8">
        <f>_xlfn.RANK.EQ(inventory[[#This Row],[Total Cost]],inventory[Total Cost],0)</f>
        <v>3281</v>
      </c>
      <c r="H2838" s="8">
        <f>SUMIFS(inventory['# Units],inventory[Rank],"&lt;="&amp;inventory[[#This Row],['#]])</f>
        <v>69305</v>
      </c>
      <c r="I2838" s="9">
        <f>inventory[[#This Row],[c Units]]/MAX(inventory[c Units])</f>
        <v>0.84130471727888512</v>
      </c>
      <c r="J2838" s="10">
        <f>SUMIFS(inventory[Total Cost],inventory[Rank],"&lt;="&amp;inventory[[#This Row],['#]])</f>
        <v>2635231.6</v>
      </c>
      <c r="K2838" s="9">
        <f>inventory[[#This Row],[c Cost]]/MAX(inventory[c Cost])</f>
        <v>0.99543913630522818</v>
      </c>
      <c r="L2838" s="11" t="str">
        <f>IF(inventory[[#This Row],[c Units %]]&lt;=$O$7,$N$7,IF(inventory[[#This Row],[c Units %]]&lt;=$O$8,$N$8,$N$9))</f>
        <v>C</v>
      </c>
    </row>
    <row r="2839" spans="2:12" x14ac:dyDescent="0.25">
      <c r="B2839" s="1">
        <v>2833</v>
      </c>
      <c r="C2839" t="s">
        <v>2833</v>
      </c>
      <c r="D2839" s="2">
        <v>1.5</v>
      </c>
      <c r="E2839" s="15">
        <v>22</v>
      </c>
      <c r="F2839" s="14">
        <f>inventory[[#This Row],[Unit Cost]]*inventory[[#This Row],['# Units]]</f>
        <v>33</v>
      </c>
      <c r="G2839" s="8">
        <f>_xlfn.RANK.EQ(inventory[[#This Row],[Total Cost]],inventory[Total Cost],0)</f>
        <v>2207</v>
      </c>
      <c r="H2839" s="8">
        <f>SUMIFS(inventory['# Units],inventory[Rank],"&lt;="&amp;inventory[[#This Row],['#]])</f>
        <v>69305</v>
      </c>
      <c r="I2839" s="9">
        <f>inventory[[#This Row],[c Units]]/MAX(inventory[c Units])</f>
        <v>0.84130471727888512</v>
      </c>
      <c r="J2839" s="10">
        <f>SUMIFS(inventory[Total Cost],inventory[Rank],"&lt;="&amp;inventory[[#This Row],['#]])</f>
        <v>2635231.6</v>
      </c>
      <c r="K2839" s="9">
        <f>inventory[[#This Row],[c Cost]]/MAX(inventory[c Cost])</f>
        <v>0.99543913630522818</v>
      </c>
      <c r="L2839" s="11" t="str">
        <f>IF(inventory[[#This Row],[c Units %]]&lt;=$O$7,$N$7,IF(inventory[[#This Row],[c Units %]]&lt;=$O$8,$N$8,$N$9))</f>
        <v>C</v>
      </c>
    </row>
    <row r="2840" spans="2:12" x14ac:dyDescent="0.25">
      <c r="B2840" s="1">
        <v>2834</v>
      </c>
      <c r="C2840" t="s">
        <v>2834</v>
      </c>
      <c r="D2840" s="2">
        <v>1</v>
      </c>
      <c r="E2840" s="15">
        <v>14</v>
      </c>
      <c r="F2840" s="14">
        <f>inventory[[#This Row],[Unit Cost]]*inventory[[#This Row],['# Units]]</f>
        <v>14</v>
      </c>
      <c r="G2840" s="8">
        <f>_xlfn.RANK.EQ(inventory[[#This Row],[Total Cost]],inventory[Total Cost],0)</f>
        <v>3027</v>
      </c>
      <c r="H2840" s="8">
        <f>SUMIFS(inventory['# Units],inventory[Rank],"&lt;="&amp;inventory[[#This Row],['#]])</f>
        <v>69348</v>
      </c>
      <c r="I2840" s="9">
        <f>inventory[[#This Row],[c Units]]/MAX(inventory[c Units])</f>
        <v>0.84182670130374615</v>
      </c>
      <c r="J2840" s="10">
        <f>SUMIFS(inventory[Total Cost],inventory[Rank],"&lt;="&amp;inventory[[#This Row],['#]])</f>
        <v>2635248.8000000003</v>
      </c>
      <c r="K2840" s="9">
        <f>inventory[[#This Row],[c Cost]]/MAX(inventory[c Cost])</f>
        <v>0.99544563347729642</v>
      </c>
      <c r="L2840" s="11" t="str">
        <f>IF(inventory[[#This Row],[c Units %]]&lt;=$O$7,$N$7,IF(inventory[[#This Row],[c Units %]]&lt;=$O$8,$N$8,$N$9))</f>
        <v>C</v>
      </c>
    </row>
    <row r="2841" spans="2:12" x14ac:dyDescent="0.25">
      <c r="B2841" s="1">
        <v>2835</v>
      </c>
      <c r="C2841" t="s">
        <v>2835</v>
      </c>
      <c r="D2841" s="2">
        <v>1.1000000000000001</v>
      </c>
      <c r="E2841" s="15">
        <v>45</v>
      </c>
      <c r="F2841" s="14">
        <f>inventory[[#This Row],[Unit Cost]]*inventory[[#This Row],['# Units]]</f>
        <v>49.500000000000007</v>
      </c>
      <c r="G2841" s="8">
        <f>_xlfn.RANK.EQ(inventory[[#This Row],[Total Cost]],inventory[Total Cost],0)</f>
        <v>1855</v>
      </c>
      <c r="H2841" s="8">
        <f>SUMIFS(inventory['# Units],inventory[Rank],"&lt;="&amp;inventory[[#This Row],['#]])</f>
        <v>69386</v>
      </c>
      <c r="I2841" s="9">
        <f>inventory[[#This Row],[c Units]]/MAX(inventory[c Units])</f>
        <v>0.84228798951176287</v>
      </c>
      <c r="J2841" s="10">
        <f>SUMIFS(inventory[Total Cost],inventory[Rank],"&lt;="&amp;inventory[[#This Row],['#]])</f>
        <v>2635283.0000000005</v>
      </c>
      <c r="K2841" s="9">
        <f>inventory[[#This Row],[c Cost]]/MAX(inventory[c Cost])</f>
        <v>0.99545855227292024</v>
      </c>
      <c r="L2841" s="11" t="str">
        <f>IF(inventory[[#This Row],[c Units %]]&lt;=$O$7,$N$7,IF(inventory[[#This Row],[c Units %]]&lt;=$O$8,$N$8,$N$9))</f>
        <v>C</v>
      </c>
    </row>
    <row r="2842" spans="2:12" x14ac:dyDescent="0.25">
      <c r="B2842" s="1">
        <v>2836</v>
      </c>
      <c r="C2842" t="s">
        <v>2836</v>
      </c>
      <c r="D2842" s="2">
        <v>1.4</v>
      </c>
      <c r="E2842" s="15">
        <v>15</v>
      </c>
      <c r="F2842" s="14">
        <f>inventory[[#This Row],[Unit Cost]]*inventory[[#This Row],['# Units]]</f>
        <v>21</v>
      </c>
      <c r="G2842" s="8">
        <f>_xlfn.RANK.EQ(inventory[[#This Row],[Total Cost]],inventory[Total Cost],0)</f>
        <v>2629</v>
      </c>
      <c r="H2842" s="8">
        <f>SUMIFS(inventory['# Units],inventory[Rank],"&lt;="&amp;inventory[[#This Row],['#]])</f>
        <v>69386</v>
      </c>
      <c r="I2842" s="9">
        <f>inventory[[#This Row],[c Units]]/MAX(inventory[c Units])</f>
        <v>0.84228798951176287</v>
      </c>
      <c r="J2842" s="10">
        <f>SUMIFS(inventory[Total Cost],inventory[Rank],"&lt;="&amp;inventory[[#This Row],['#]])</f>
        <v>2635283.0000000005</v>
      </c>
      <c r="K2842" s="9">
        <f>inventory[[#This Row],[c Cost]]/MAX(inventory[c Cost])</f>
        <v>0.99545855227292024</v>
      </c>
      <c r="L2842" s="11" t="str">
        <f>IF(inventory[[#This Row],[c Units %]]&lt;=$O$7,$N$7,IF(inventory[[#This Row],[c Units %]]&lt;=$O$8,$N$8,$N$9))</f>
        <v>C</v>
      </c>
    </row>
    <row r="2843" spans="2:12" x14ac:dyDescent="0.25">
      <c r="B2843" s="1">
        <v>2837</v>
      </c>
      <c r="C2843" t="s">
        <v>2837</v>
      </c>
      <c r="D2843" s="2">
        <v>1.3</v>
      </c>
      <c r="E2843" s="15">
        <v>11</v>
      </c>
      <c r="F2843" s="14">
        <f>inventory[[#This Row],[Unit Cost]]*inventory[[#This Row],['# Units]]</f>
        <v>14.3</v>
      </c>
      <c r="G2843" s="8">
        <f>_xlfn.RANK.EQ(inventory[[#This Row],[Total Cost]],inventory[Total Cost],0)</f>
        <v>3019</v>
      </c>
      <c r="H2843" s="8">
        <f>SUMIFS(inventory['# Units],inventory[Rank],"&lt;="&amp;inventory[[#This Row],['#]])</f>
        <v>69422</v>
      </c>
      <c r="I2843" s="9">
        <f>inventory[[#This Row],[c Units]]/MAX(inventory[c Units])</f>
        <v>0.8427249993930418</v>
      </c>
      <c r="J2843" s="10">
        <f>SUMIFS(inventory[Total Cost],inventory[Rank],"&lt;="&amp;inventory[[#This Row],['#]])</f>
        <v>2635351.4000000008</v>
      </c>
      <c r="K2843" s="9">
        <f>inventory[[#This Row],[c Cost]]/MAX(inventory[c Cost])</f>
        <v>0.99548438986416787</v>
      </c>
      <c r="L2843" s="11" t="str">
        <f>IF(inventory[[#This Row],[c Units %]]&lt;=$O$7,$N$7,IF(inventory[[#This Row],[c Units %]]&lt;=$O$8,$N$8,$N$9))</f>
        <v>C</v>
      </c>
    </row>
    <row r="2844" spans="2:12" x14ac:dyDescent="0.25">
      <c r="B2844" s="1">
        <v>2838</v>
      </c>
      <c r="C2844" t="s">
        <v>2838</v>
      </c>
      <c r="D2844" s="2">
        <v>1.6</v>
      </c>
      <c r="E2844" s="15">
        <v>6</v>
      </c>
      <c r="F2844" s="14">
        <f>inventory[[#This Row],[Unit Cost]]*inventory[[#This Row],['# Units]]</f>
        <v>9.6000000000000014</v>
      </c>
      <c r="G2844" s="8">
        <f>_xlfn.RANK.EQ(inventory[[#This Row],[Total Cost]],inventory[Total Cost],0)</f>
        <v>3343</v>
      </c>
      <c r="H2844" s="8">
        <f>SUMIFS(inventory['# Units],inventory[Rank],"&lt;="&amp;inventory[[#This Row],['#]])</f>
        <v>69422</v>
      </c>
      <c r="I2844" s="9">
        <f>inventory[[#This Row],[c Units]]/MAX(inventory[c Units])</f>
        <v>0.8427249993930418</v>
      </c>
      <c r="J2844" s="10">
        <f>SUMIFS(inventory[Total Cost],inventory[Rank],"&lt;="&amp;inventory[[#This Row],['#]])</f>
        <v>2635351.4000000008</v>
      </c>
      <c r="K2844" s="9">
        <f>inventory[[#This Row],[c Cost]]/MAX(inventory[c Cost])</f>
        <v>0.99548438986416787</v>
      </c>
      <c r="L2844" s="11" t="str">
        <f>IF(inventory[[#This Row],[c Units %]]&lt;=$O$7,$N$7,IF(inventory[[#This Row],[c Units %]]&lt;=$O$8,$N$8,$N$9))</f>
        <v>C</v>
      </c>
    </row>
    <row r="2845" spans="2:12" x14ac:dyDescent="0.25">
      <c r="B2845" s="1">
        <v>2839</v>
      </c>
      <c r="C2845" t="s">
        <v>2839</v>
      </c>
      <c r="D2845" s="2">
        <v>1.4</v>
      </c>
      <c r="E2845" s="15">
        <v>14</v>
      </c>
      <c r="F2845" s="14">
        <f>inventory[[#This Row],[Unit Cost]]*inventory[[#This Row],['# Units]]</f>
        <v>19.599999999999998</v>
      </c>
      <c r="G2845" s="8">
        <f>_xlfn.RANK.EQ(inventory[[#This Row],[Total Cost]],inventory[Total Cost],0)</f>
        <v>2720</v>
      </c>
      <c r="H2845" s="8">
        <f>SUMIFS(inventory['# Units],inventory[Rank],"&lt;="&amp;inventory[[#This Row],['#]])</f>
        <v>69422</v>
      </c>
      <c r="I2845" s="9">
        <f>inventory[[#This Row],[c Units]]/MAX(inventory[c Units])</f>
        <v>0.8427249993930418</v>
      </c>
      <c r="J2845" s="10">
        <f>SUMIFS(inventory[Total Cost],inventory[Rank],"&lt;="&amp;inventory[[#This Row],['#]])</f>
        <v>2635351.4000000008</v>
      </c>
      <c r="K2845" s="9">
        <f>inventory[[#This Row],[c Cost]]/MAX(inventory[c Cost])</f>
        <v>0.99548438986416787</v>
      </c>
      <c r="L2845" s="11" t="str">
        <f>IF(inventory[[#This Row],[c Units %]]&lt;=$O$7,$N$7,IF(inventory[[#This Row],[c Units %]]&lt;=$O$8,$N$8,$N$9))</f>
        <v>C</v>
      </c>
    </row>
    <row r="2846" spans="2:12" x14ac:dyDescent="0.25">
      <c r="B2846" s="1">
        <v>2840</v>
      </c>
      <c r="C2846" t="s">
        <v>2840</v>
      </c>
      <c r="D2846" s="2">
        <v>1.5</v>
      </c>
      <c r="E2846" s="15">
        <v>19</v>
      </c>
      <c r="F2846" s="14">
        <f>inventory[[#This Row],[Unit Cost]]*inventory[[#This Row],['# Units]]</f>
        <v>28.5</v>
      </c>
      <c r="G2846" s="8">
        <f>_xlfn.RANK.EQ(inventory[[#This Row],[Total Cost]],inventory[Total Cost],0)</f>
        <v>2350</v>
      </c>
      <c r="H2846" s="8">
        <f>SUMIFS(inventory['# Units],inventory[Rank],"&lt;="&amp;inventory[[#This Row],['#]])</f>
        <v>69422</v>
      </c>
      <c r="I2846" s="9">
        <f>inventory[[#This Row],[c Units]]/MAX(inventory[c Units])</f>
        <v>0.8427249993930418</v>
      </c>
      <c r="J2846" s="10">
        <f>SUMIFS(inventory[Total Cost],inventory[Rank],"&lt;="&amp;inventory[[#This Row],['#]])</f>
        <v>2635351.4000000008</v>
      </c>
      <c r="K2846" s="9">
        <f>inventory[[#This Row],[c Cost]]/MAX(inventory[c Cost])</f>
        <v>0.99548438986416787</v>
      </c>
      <c r="L2846" s="11" t="str">
        <f>IF(inventory[[#This Row],[c Units %]]&lt;=$O$7,$N$7,IF(inventory[[#This Row],[c Units %]]&lt;=$O$8,$N$8,$N$9))</f>
        <v>C</v>
      </c>
    </row>
    <row r="2847" spans="2:12" x14ac:dyDescent="0.25">
      <c r="B2847" s="1">
        <v>2841</v>
      </c>
      <c r="C2847" t="s">
        <v>2841</v>
      </c>
      <c r="D2847" s="2">
        <v>1.2</v>
      </c>
      <c r="E2847" s="15">
        <v>7</v>
      </c>
      <c r="F2847" s="14">
        <f>inventory[[#This Row],[Unit Cost]]*inventory[[#This Row],['# Units]]</f>
        <v>8.4</v>
      </c>
      <c r="G2847" s="8">
        <f>_xlfn.RANK.EQ(inventory[[#This Row],[Total Cost]],inventory[Total Cost],0)</f>
        <v>3440</v>
      </c>
      <c r="H2847" s="8">
        <f>SUMIFS(inventory['# Units],inventory[Rank],"&lt;="&amp;inventory[[#This Row],['#]])</f>
        <v>69654</v>
      </c>
      <c r="I2847" s="9">
        <f>inventory[[#This Row],[c Units]]/MAX(inventory[c Units])</f>
        <v>0.84554128529461747</v>
      </c>
      <c r="J2847" s="10">
        <f>SUMIFS(inventory[Total Cost],inventory[Rank],"&lt;="&amp;inventory[[#This Row],['#]])</f>
        <v>2635589.4000000008</v>
      </c>
      <c r="K2847" s="9">
        <f>inventory[[#This Row],[c Cost]]/MAX(inventory[c Cost])</f>
        <v>0.99557429259394714</v>
      </c>
      <c r="L2847" s="11" t="str">
        <f>IF(inventory[[#This Row],[c Units %]]&lt;=$O$7,$N$7,IF(inventory[[#This Row],[c Units %]]&lt;=$O$8,$N$8,$N$9))</f>
        <v>C</v>
      </c>
    </row>
    <row r="2848" spans="2:12" x14ac:dyDescent="0.25">
      <c r="B2848" s="1">
        <v>2842</v>
      </c>
      <c r="C2848" t="s">
        <v>2842</v>
      </c>
      <c r="D2848" s="2">
        <v>1.2</v>
      </c>
      <c r="E2848" s="15">
        <v>10</v>
      </c>
      <c r="F2848" s="14">
        <f>inventory[[#This Row],[Unit Cost]]*inventory[[#This Row],['# Units]]</f>
        <v>12</v>
      </c>
      <c r="G2848" s="8">
        <f>_xlfn.RANK.EQ(inventory[[#This Row],[Total Cost]],inventory[Total Cost],0)</f>
        <v>3144</v>
      </c>
      <c r="H2848" s="8">
        <f>SUMIFS(inventory['# Units],inventory[Rank],"&lt;="&amp;inventory[[#This Row],['#]])</f>
        <v>69654</v>
      </c>
      <c r="I2848" s="9">
        <f>inventory[[#This Row],[c Units]]/MAX(inventory[c Units])</f>
        <v>0.84554128529461747</v>
      </c>
      <c r="J2848" s="10">
        <f>SUMIFS(inventory[Total Cost],inventory[Rank],"&lt;="&amp;inventory[[#This Row],['#]])</f>
        <v>2635589.4000000008</v>
      </c>
      <c r="K2848" s="9">
        <f>inventory[[#This Row],[c Cost]]/MAX(inventory[c Cost])</f>
        <v>0.99557429259394714</v>
      </c>
      <c r="L2848" s="11" t="str">
        <f>IF(inventory[[#This Row],[c Units %]]&lt;=$O$7,$N$7,IF(inventory[[#This Row],[c Units %]]&lt;=$O$8,$N$8,$N$9))</f>
        <v>C</v>
      </c>
    </row>
    <row r="2849" spans="2:12" x14ac:dyDescent="0.25">
      <c r="B2849" s="1">
        <v>2843</v>
      </c>
      <c r="C2849" t="s">
        <v>2843</v>
      </c>
      <c r="D2849" s="2">
        <v>0.7</v>
      </c>
      <c r="E2849" s="15">
        <v>23</v>
      </c>
      <c r="F2849" s="14">
        <f>inventory[[#This Row],[Unit Cost]]*inventory[[#This Row],['# Units]]</f>
        <v>16.099999999999998</v>
      </c>
      <c r="G2849" s="8">
        <f>_xlfn.RANK.EQ(inventory[[#This Row],[Total Cost]],inventory[Total Cost],0)</f>
        <v>2901</v>
      </c>
      <c r="H2849" s="8">
        <f>SUMIFS(inventory['# Units],inventory[Rank],"&lt;="&amp;inventory[[#This Row],['#]])</f>
        <v>69654</v>
      </c>
      <c r="I2849" s="9">
        <f>inventory[[#This Row],[c Units]]/MAX(inventory[c Units])</f>
        <v>0.84554128529461747</v>
      </c>
      <c r="J2849" s="10">
        <f>SUMIFS(inventory[Total Cost],inventory[Rank],"&lt;="&amp;inventory[[#This Row],['#]])</f>
        <v>2635589.4000000008</v>
      </c>
      <c r="K2849" s="9">
        <f>inventory[[#This Row],[c Cost]]/MAX(inventory[c Cost])</f>
        <v>0.99557429259394714</v>
      </c>
      <c r="L2849" s="11" t="str">
        <f>IF(inventory[[#This Row],[c Units %]]&lt;=$O$7,$N$7,IF(inventory[[#This Row],[c Units %]]&lt;=$O$8,$N$8,$N$9))</f>
        <v>C</v>
      </c>
    </row>
    <row r="2850" spans="2:12" x14ac:dyDescent="0.25">
      <c r="B2850" s="1">
        <v>2844</v>
      </c>
      <c r="C2850" t="s">
        <v>2844</v>
      </c>
      <c r="D2850" s="2">
        <v>1.3</v>
      </c>
      <c r="E2850" s="15">
        <v>19</v>
      </c>
      <c r="F2850" s="14">
        <f>inventory[[#This Row],[Unit Cost]]*inventory[[#This Row],['# Units]]</f>
        <v>24.7</v>
      </c>
      <c r="G2850" s="8">
        <f>_xlfn.RANK.EQ(inventory[[#This Row],[Total Cost]],inventory[Total Cost],0)</f>
        <v>2480</v>
      </c>
      <c r="H2850" s="8">
        <f>SUMIFS(inventory['# Units],inventory[Rank],"&lt;="&amp;inventory[[#This Row],['#]])</f>
        <v>69654</v>
      </c>
      <c r="I2850" s="9">
        <f>inventory[[#This Row],[c Units]]/MAX(inventory[c Units])</f>
        <v>0.84554128529461747</v>
      </c>
      <c r="J2850" s="10">
        <f>SUMIFS(inventory[Total Cost],inventory[Rank],"&lt;="&amp;inventory[[#This Row],['#]])</f>
        <v>2635589.4000000008</v>
      </c>
      <c r="K2850" s="9">
        <f>inventory[[#This Row],[c Cost]]/MAX(inventory[c Cost])</f>
        <v>0.99557429259394714</v>
      </c>
      <c r="L2850" s="11" t="str">
        <f>IF(inventory[[#This Row],[c Units %]]&lt;=$O$7,$N$7,IF(inventory[[#This Row],[c Units %]]&lt;=$O$8,$N$8,$N$9))</f>
        <v>C</v>
      </c>
    </row>
    <row r="2851" spans="2:12" x14ac:dyDescent="0.25">
      <c r="B2851" s="1">
        <v>2845</v>
      </c>
      <c r="C2851" t="s">
        <v>2845</v>
      </c>
      <c r="D2851" s="2">
        <v>1.2</v>
      </c>
      <c r="E2851" s="15">
        <v>13</v>
      </c>
      <c r="F2851" s="14">
        <f>inventory[[#This Row],[Unit Cost]]*inventory[[#This Row],['# Units]]</f>
        <v>15.6</v>
      </c>
      <c r="G2851" s="8">
        <f>_xlfn.RANK.EQ(inventory[[#This Row],[Total Cost]],inventory[Total Cost],0)</f>
        <v>2930</v>
      </c>
      <c r="H2851" s="8">
        <f>SUMIFS(inventory['# Units],inventory[Rank],"&lt;="&amp;inventory[[#This Row],['#]])</f>
        <v>69654</v>
      </c>
      <c r="I2851" s="9">
        <f>inventory[[#This Row],[c Units]]/MAX(inventory[c Units])</f>
        <v>0.84554128529461747</v>
      </c>
      <c r="J2851" s="10">
        <f>SUMIFS(inventory[Total Cost],inventory[Rank],"&lt;="&amp;inventory[[#This Row],['#]])</f>
        <v>2635589.4000000008</v>
      </c>
      <c r="K2851" s="9">
        <f>inventory[[#This Row],[c Cost]]/MAX(inventory[c Cost])</f>
        <v>0.99557429259394714</v>
      </c>
      <c r="L2851" s="11" t="str">
        <f>IF(inventory[[#This Row],[c Units %]]&lt;=$O$7,$N$7,IF(inventory[[#This Row],[c Units %]]&lt;=$O$8,$N$8,$N$9))</f>
        <v>C</v>
      </c>
    </row>
    <row r="2852" spans="2:12" x14ac:dyDescent="0.25">
      <c r="B2852" s="1">
        <v>2846</v>
      </c>
      <c r="C2852" t="s">
        <v>2846</v>
      </c>
      <c r="D2852" s="2">
        <v>1.1000000000000001</v>
      </c>
      <c r="E2852" s="15">
        <v>12</v>
      </c>
      <c r="F2852" s="14">
        <f>inventory[[#This Row],[Unit Cost]]*inventory[[#This Row],['# Units]]</f>
        <v>13.200000000000001</v>
      </c>
      <c r="G2852" s="8">
        <f>_xlfn.RANK.EQ(inventory[[#This Row],[Total Cost]],inventory[Total Cost],0)</f>
        <v>3071</v>
      </c>
      <c r="H2852" s="8">
        <f>SUMIFS(inventory['# Units],inventory[Rank],"&lt;="&amp;inventory[[#This Row],['#]])</f>
        <v>69654</v>
      </c>
      <c r="I2852" s="9">
        <f>inventory[[#This Row],[c Units]]/MAX(inventory[c Units])</f>
        <v>0.84554128529461747</v>
      </c>
      <c r="J2852" s="10">
        <f>SUMIFS(inventory[Total Cost],inventory[Rank],"&lt;="&amp;inventory[[#This Row],['#]])</f>
        <v>2635589.4000000008</v>
      </c>
      <c r="K2852" s="9">
        <f>inventory[[#This Row],[c Cost]]/MAX(inventory[c Cost])</f>
        <v>0.99557429259394714</v>
      </c>
      <c r="L2852" s="11" t="str">
        <f>IF(inventory[[#This Row],[c Units %]]&lt;=$O$7,$N$7,IF(inventory[[#This Row],[c Units %]]&lt;=$O$8,$N$8,$N$9))</f>
        <v>C</v>
      </c>
    </row>
    <row r="2853" spans="2:12" x14ac:dyDescent="0.25">
      <c r="B2853" s="1">
        <v>2847</v>
      </c>
      <c r="C2853" t="s">
        <v>2847</v>
      </c>
      <c r="D2853" s="2">
        <v>1.4</v>
      </c>
      <c r="E2853" s="15">
        <v>12</v>
      </c>
      <c r="F2853" s="14">
        <f>inventory[[#This Row],[Unit Cost]]*inventory[[#This Row],['# Units]]</f>
        <v>16.799999999999997</v>
      </c>
      <c r="G2853" s="8">
        <f>_xlfn.RANK.EQ(inventory[[#This Row],[Total Cost]],inventory[Total Cost],0)</f>
        <v>2874</v>
      </c>
      <c r="H2853" s="8">
        <f>SUMIFS(inventory['# Units],inventory[Rank],"&lt;="&amp;inventory[[#This Row],['#]])</f>
        <v>69654</v>
      </c>
      <c r="I2853" s="9">
        <f>inventory[[#This Row],[c Units]]/MAX(inventory[c Units])</f>
        <v>0.84554128529461747</v>
      </c>
      <c r="J2853" s="10">
        <f>SUMIFS(inventory[Total Cost],inventory[Rank],"&lt;="&amp;inventory[[#This Row],['#]])</f>
        <v>2635589.4000000008</v>
      </c>
      <c r="K2853" s="9">
        <f>inventory[[#This Row],[c Cost]]/MAX(inventory[c Cost])</f>
        <v>0.99557429259394714</v>
      </c>
      <c r="L2853" s="11" t="str">
        <f>IF(inventory[[#This Row],[c Units %]]&lt;=$O$7,$N$7,IF(inventory[[#This Row],[c Units %]]&lt;=$O$8,$N$8,$N$9))</f>
        <v>C</v>
      </c>
    </row>
    <row r="2854" spans="2:12" x14ac:dyDescent="0.25">
      <c r="B2854" s="1">
        <v>2848</v>
      </c>
      <c r="C2854" t="s">
        <v>2848</v>
      </c>
      <c r="D2854" s="2">
        <v>1.1000000000000001</v>
      </c>
      <c r="E2854" s="15">
        <v>26</v>
      </c>
      <c r="F2854" s="14">
        <f>inventory[[#This Row],[Unit Cost]]*inventory[[#This Row],['# Units]]</f>
        <v>28.6</v>
      </c>
      <c r="G2854" s="8">
        <f>_xlfn.RANK.EQ(inventory[[#This Row],[Total Cost]],inventory[Total Cost],0)</f>
        <v>2345</v>
      </c>
      <c r="H2854" s="8">
        <f>SUMIFS(inventory['# Units],inventory[Rank],"&lt;="&amp;inventory[[#This Row],['#]])</f>
        <v>69654</v>
      </c>
      <c r="I2854" s="9">
        <f>inventory[[#This Row],[c Units]]/MAX(inventory[c Units])</f>
        <v>0.84554128529461747</v>
      </c>
      <c r="J2854" s="10">
        <f>SUMIFS(inventory[Total Cost],inventory[Rank],"&lt;="&amp;inventory[[#This Row],['#]])</f>
        <v>2635589.4000000008</v>
      </c>
      <c r="K2854" s="9">
        <f>inventory[[#This Row],[c Cost]]/MAX(inventory[c Cost])</f>
        <v>0.99557429259394714</v>
      </c>
      <c r="L2854" s="11" t="str">
        <f>IF(inventory[[#This Row],[c Units %]]&lt;=$O$7,$N$7,IF(inventory[[#This Row],[c Units %]]&lt;=$O$8,$N$8,$N$9))</f>
        <v>C</v>
      </c>
    </row>
    <row r="2855" spans="2:12" x14ac:dyDescent="0.25">
      <c r="B2855" s="1">
        <v>2849</v>
      </c>
      <c r="C2855" t="s">
        <v>2849</v>
      </c>
      <c r="D2855" s="2">
        <v>1.4</v>
      </c>
      <c r="E2855" s="15">
        <v>15</v>
      </c>
      <c r="F2855" s="14">
        <f>inventory[[#This Row],[Unit Cost]]*inventory[[#This Row],['# Units]]</f>
        <v>21</v>
      </c>
      <c r="G2855" s="8">
        <f>_xlfn.RANK.EQ(inventory[[#This Row],[Total Cost]],inventory[Total Cost],0)</f>
        <v>2629</v>
      </c>
      <c r="H2855" s="8">
        <f>SUMIFS(inventory['# Units],inventory[Rank],"&lt;="&amp;inventory[[#This Row],['#]])</f>
        <v>69654</v>
      </c>
      <c r="I2855" s="9">
        <f>inventory[[#This Row],[c Units]]/MAX(inventory[c Units])</f>
        <v>0.84554128529461747</v>
      </c>
      <c r="J2855" s="10">
        <f>SUMIFS(inventory[Total Cost],inventory[Rank],"&lt;="&amp;inventory[[#This Row],['#]])</f>
        <v>2635589.4000000008</v>
      </c>
      <c r="K2855" s="9">
        <f>inventory[[#This Row],[c Cost]]/MAX(inventory[c Cost])</f>
        <v>0.99557429259394714</v>
      </c>
      <c r="L2855" s="11" t="str">
        <f>IF(inventory[[#This Row],[c Units %]]&lt;=$O$7,$N$7,IF(inventory[[#This Row],[c Units %]]&lt;=$O$8,$N$8,$N$9))</f>
        <v>C</v>
      </c>
    </row>
    <row r="2856" spans="2:12" x14ac:dyDescent="0.25">
      <c r="B2856" s="1">
        <v>2850</v>
      </c>
      <c r="C2856" t="s">
        <v>2850</v>
      </c>
      <c r="D2856" s="2">
        <v>1.5</v>
      </c>
      <c r="E2856" s="15">
        <v>20</v>
      </c>
      <c r="F2856" s="14">
        <f>inventory[[#This Row],[Unit Cost]]*inventory[[#This Row],['# Units]]</f>
        <v>30</v>
      </c>
      <c r="G2856" s="8">
        <f>_xlfn.RANK.EQ(inventory[[#This Row],[Total Cost]],inventory[Total Cost],0)</f>
        <v>2292</v>
      </c>
      <c r="H2856" s="8">
        <f>SUMIFS(inventory['# Units],inventory[Rank],"&lt;="&amp;inventory[[#This Row],['#]])</f>
        <v>69654</v>
      </c>
      <c r="I2856" s="9">
        <f>inventory[[#This Row],[c Units]]/MAX(inventory[c Units])</f>
        <v>0.84554128529461747</v>
      </c>
      <c r="J2856" s="10">
        <f>SUMIFS(inventory[Total Cost],inventory[Rank],"&lt;="&amp;inventory[[#This Row],['#]])</f>
        <v>2635589.4000000008</v>
      </c>
      <c r="K2856" s="9">
        <f>inventory[[#This Row],[c Cost]]/MAX(inventory[c Cost])</f>
        <v>0.99557429259394714</v>
      </c>
      <c r="L2856" s="11" t="str">
        <f>IF(inventory[[#This Row],[c Units %]]&lt;=$O$7,$N$7,IF(inventory[[#This Row],[c Units %]]&lt;=$O$8,$N$8,$N$9))</f>
        <v>C</v>
      </c>
    </row>
    <row r="2857" spans="2:12" x14ac:dyDescent="0.25">
      <c r="B2857" s="1">
        <v>2851</v>
      </c>
      <c r="C2857" t="s">
        <v>2851</v>
      </c>
      <c r="D2857" s="2">
        <v>0.6</v>
      </c>
      <c r="E2857" s="15">
        <v>1</v>
      </c>
      <c r="F2857" s="14">
        <f>inventory[[#This Row],[Unit Cost]]*inventory[[#This Row],['# Units]]</f>
        <v>0.6</v>
      </c>
      <c r="G2857" s="8">
        <f>_xlfn.RANK.EQ(inventory[[#This Row],[Total Cost]],inventory[Total Cost],0)</f>
        <v>4592</v>
      </c>
      <c r="H2857" s="8">
        <f>SUMIFS(inventory['# Units],inventory[Rank],"&lt;="&amp;inventory[[#This Row],['#]])</f>
        <v>69654</v>
      </c>
      <c r="I2857" s="9">
        <f>inventory[[#This Row],[c Units]]/MAX(inventory[c Units])</f>
        <v>0.84554128529461747</v>
      </c>
      <c r="J2857" s="10">
        <f>SUMIFS(inventory[Total Cost],inventory[Rank],"&lt;="&amp;inventory[[#This Row],['#]])</f>
        <v>2635589.4000000008</v>
      </c>
      <c r="K2857" s="9">
        <f>inventory[[#This Row],[c Cost]]/MAX(inventory[c Cost])</f>
        <v>0.99557429259394714</v>
      </c>
      <c r="L2857" s="11" t="str">
        <f>IF(inventory[[#This Row],[c Units %]]&lt;=$O$7,$N$7,IF(inventory[[#This Row],[c Units %]]&lt;=$O$8,$N$8,$N$9))</f>
        <v>C</v>
      </c>
    </row>
    <row r="2858" spans="2:12" x14ac:dyDescent="0.25">
      <c r="B2858" s="1">
        <v>2852</v>
      </c>
      <c r="C2858" t="s">
        <v>2852</v>
      </c>
      <c r="D2858" s="2">
        <v>1.4</v>
      </c>
      <c r="E2858" s="15">
        <v>4</v>
      </c>
      <c r="F2858" s="14">
        <f>inventory[[#This Row],[Unit Cost]]*inventory[[#This Row],['# Units]]</f>
        <v>5.6</v>
      </c>
      <c r="G2858" s="8">
        <f>_xlfn.RANK.EQ(inventory[[#This Row],[Total Cost]],inventory[Total Cost],0)</f>
        <v>3697</v>
      </c>
      <c r="H2858" s="8">
        <f>SUMIFS(inventory['# Units],inventory[Rank],"&lt;="&amp;inventory[[#This Row],['#]])</f>
        <v>69654</v>
      </c>
      <c r="I2858" s="9">
        <f>inventory[[#This Row],[c Units]]/MAX(inventory[c Units])</f>
        <v>0.84554128529461747</v>
      </c>
      <c r="J2858" s="10">
        <f>SUMIFS(inventory[Total Cost],inventory[Rank],"&lt;="&amp;inventory[[#This Row],['#]])</f>
        <v>2635589.4000000008</v>
      </c>
      <c r="K2858" s="9">
        <f>inventory[[#This Row],[c Cost]]/MAX(inventory[c Cost])</f>
        <v>0.99557429259394714</v>
      </c>
      <c r="L2858" s="11" t="str">
        <f>IF(inventory[[#This Row],[c Units %]]&lt;=$O$7,$N$7,IF(inventory[[#This Row],[c Units %]]&lt;=$O$8,$N$8,$N$9))</f>
        <v>C</v>
      </c>
    </row>
    <row r="2859" spans="2:12" x14ac:dyDescent="0.25">
      <c r="B2859" s="1">
        <v>2853</v>
      </c>
      <c r="C2859" t="s">
        <v>2853</v>
      </c>
      <c r="D2859" s="2">
        <v>1.1000000000000001</v>
      </c>
      <c r="E2859" s="15">
        <v>18</v>
      </c>
      <c r="F2859" s="14">
        <f>inventory[[#This Row],[Unit Cost]]*inventory[[#This Row],['# Units]]</f>
        <v>19.8</v>
      </c>
      <c r="G2859" s="8">
        <f>_xlfn.RANK.EQ(inventory[[#This Row],[Total Cost]],inventory[Total Cost],0)</f>
        <v>2703</v>
      </c>
      <c r="H2859" s="8">
        <f>SUMIFS(inventory['# Units],inventory[Rank],"&lt;="&amp;inventory[[#This Row],['#]])</f>
        <v>69654</v>
      </c>
      <c r="I2859" s="9">
        <f>inventory[[#This Row],[c Units]]/MAX(inventory[c Units])</f>
        <v>0.84554128529461747</v>
      </c>
      <c r="J2859" s="10">
        <f>SUMIFS(inventory[Total Cost],inventory[Rank],"&lt;="&amp;inventory[[#This Row],['#]])</f>
        <v>2635589.4000000008</v>
      </c>
      <c r="K2859" s="9">
        <f>inventory[[#This Row],[c Cost]]/MAX(inventory[c Cost])</f>
        <v>0.99557429259394714</v>
      </c>
      <c r="L2859" s="11" t="str">
        <f>IF(inventory[[#This Row],[c Units %]]&lt;=$O$7,$N$7,IF(inventory[[#This Row],[c Units %]]&lt;=$O$8,$N$8,$N$9))</f>
        <v>C</v>
      </c>
    </row>
    <row r="2860" spans="2:12" x14ac:dyDescent="0.25">
      <c r="B2860" s="1">
        <v>2854</v>
      </c>
      <c r="C2860" t="s">
        <v>2854</v>
      </c>
      <c r="D2860" s="2">
        <v>1.6</v>
      </c>
      <c r="E2860" s="15">
        <v>132</v>
      </c>
      <c r="F2860" s="14">
        <f>inventory[[#This Row],[Unit Cost]]*inventory[[#This Row],['# Units]]</f>
        <v>211.20000000000002</v>
      </c>
      <c r="G2860" s="8">
        <f>_xlfn.RANK.EQ(inventory[[#This Row],[Total Cost]],inventory[Total Cost],0)</f>
        <v>1012</v>
      </c>
      <c r="H2860" s="8">
        <f>SUMIFS(inventory['# Units],inventory[Rank],"&lt;="&amp;inventory[[#This Row],['#]])</f>
        <v>69654</v>
      </c>
      <c r="I2860" s="9">
        <f>inventory[[#This Row],[c Units]]/MAX(inventory[c Units])</f>
        <v>0.84554128529461747</v>
      </c>
      <c r="J2860" s="10">
        <f>SUMIFS(inventory[Total Cost],inventory[Rank],"&lt;="&amp;inventory[[#This Row],['#]])</f>
        <v>2635589.4000000008</v>
      </c>
      <c r="K2860" s="9">
        <f>inventory[[#This Row],[c Cost]]/MAX(inventory[c Cost])</f>
        <v>0.99557429259394714</v>
      </c>
      <c r="L2860" s="11" t="str">
        <f>IF(inventory[[#This Row],[c Units %]]&lt;=$O$7,$N$7,IF(inventory[[#This Row],[c Units %]]&lt;=$O$8,$N$8,$N$9))</f>
        <v>C</v>
      </c>
    </row>
    <row r="2861" spans="2:12" x14ac:dyDescent="0.25">
      <c r="B2861" s="1">
        <v>2855</v>
      </c>
      <c r="C2861" t="s">
        <v>2855</v>
      </c>
      <c r="D2861" s="2">
        <v>1.4</v>
      </c>
      <c r="E2861" s="15">
        <v>39</v>
      </c>
      <c r="F2861" s="14">
        <f>inventory[[#This Row],[Unit Cost]]*inventory[[#This Row],['# Units]]</f>
        <v>54.599999999999994</v>
      </c>
      <c r="G2861" s="8">
        <f>_xlfn.RANK.EQ(inventory[[#This Row],[Total Cost]],inventory[Total Cost],0)</f>
        <v>1774</v>
      </c>
      <c r="H2861" s="8">
        <f>SUMIFS(inventory['# Units],inventory[Rank],"&lt;="&amp;inventory[[#This Row],['#]])</f>
        <v>69693</v>
      </c>
      <c r="I2861" s="9">
        <f>inventory[[#This Row],[c Units]]/MAX(inventory[c Units])</f>
        <v>0.84601471266600303</v>
      </c>
      <c r="J2861" s="10">
        <f>SUMIFS(inventory[Total Cost],inventory[Rank],"&lt;="&amp;inventory[[#This Row],['#]])</f>
        <v>2635640.1000000006</v>
      </c>
      <c r="K2861" s="9">
        <f>inventory[[#This Row],[c Cost]]/MAX(inventory[c Cost])</f>
        <v>0.99559344414184536</v>
      </c>
      <c r="L2861" s="11" t="str">
        <f>IF(inventory[[#This Row],[c Units %]]&lt;=$O$7,$N$7,IF(inventory[[#This Row],[c Units %]]&lt;=$O$8,$N$8,$N$9))</f>
        <v>C</v>
      </c>
    </row>
    <row r="2862" spans="2:12" x14ac:dyDescent="0.25">
      <c r="B2862" s="1">
        <v>2856</v>
      </c>
      <c r="C2862" t="s">
        <v>2856</v>
      </c>
      <c r="D2862" s="2">
        <v>1.4</v>
      </c>
      <c r="E2862" s="15">
        <v>33</v>
      </c>
      <c r="F2862" s="14">
        <f>inventory[[#This Row],[Unit Cost]]*inventory[[#This Row],['# Units]]</f>
        <v>46.199999999999996</v>
      </c>
      <c r="G2862" s="8">
        <f>_xlfn.RANK.EQ(inventory[[#This Row],[Total Cost]],inventory[Total Cost],0)</f>
        <v>1911</v>
      </c>
      <c r="H2862" s="8">
        <f>SUMIFS(inventory['# Units],inventory[Rank],"&lt;="&amp;inventory[[#This Row],['#]])</f>
        <v>69693</v>
      </c>
      <c r="I2862" s="9">
        <f>inventory[[#This Row],[c Units]]/MAX(inventory[c Units])</f>
        <v>0.84601471266600303</v>
      </c>
      <c r="J2862" s="10">
        <f>SUMIFS(inventory[Total Cost],inventory[Rank],"&lt;="&amp;inventory[[#This Row],['#]])</f>
        <v>2635640.1000000006</v>
      </c>
      <c r="K2862" s="9">
        <f>inventory[[#This Row],[c Cost]]/MAX(inventory[c Cost])</f>
        <v>0.99559344414184536</v>
      </c>
      <c r="L2862" s="11" t="str">
        <f>IF(inventory[[#This Row],[c Units %]]&lt;=$O$7,$N$7,IF(inventory[[#This Row],[c Units %]]&lt;=$O$8,$N$8,$N$9))</f>
        <v>C</v>
      </c>
    </row>
    <row r="2863" spans="2:12" x14ac:dyDescent="0.25">
      <c r="B2863" s="1">
        <v>2857</v>
      </c>
      <c r="C2863" t="s">
        <v>2857</v>
      </c>
      <c r="D2863" s="2">
        <v>1.3</v>
      </c>
      <c r="E2863" s="15">
        <v>3</v>
      </c>
      <c r="F2863" s="14">
        <f>inventory[[#This Row],[Unit Cost]]*inventory[[#This Row],['# Units]]</f>
        <v>3.9000000000000004</v>
      </c>
      <c r="G2863" s="8">
        <f>_xlfn.RANK.EQ(inventory[[#This Row],[Total Cost]],inventory[Total Cost],0)</f>
        <v>3941</v>
      </c>
      <c r="H2863" s="8">
        <f>SUMIFS(inventory['# Units],inventory[Rank],"&lt;="&amp;inventory[[#This Row],['#]])</f>
        <v>69693</v>
      </c>
      <c r="I2863" s="9">
        <f>inventory[[#This Row],[c Units]]/MAX(inventory[c Units])</f>
        <v>0.84601471266600303</v>
      </c>
      <c r="J2863" s="10">
        <f>SUMIFS(inventory[Total Cost],inventory[Rank],"&lt;="&amp;inventory[[#This Row],['#]])</f>
        <v>2635640.1000000006</v>
      </c>
      <c r="K2863" s="9">
        <f>inventory[[#This Row],[c Cost]]/MAX(inventory[c Cost])</f>
        <v>0.99559344414184536</v>
      </c>
      <c r="L2863" s="11" t="str">
        <f>IF(inventory[[#This Row],[c Units %]]&lt;=$O$7,$N$7,IF(inventory[[#This Row],[c Units %]]&lt;=$O$8,$N$8,$N$9))</f>
        <v>C</v>
      </c>
    </row>
    <row r="2864" spans="2:12" x14ac:dyDescent="0.25">
      <c r="B2864" s="1">
        <v>2858</v>
      </c>
      <c r="C2864" t="s">
        <v>2858</v>
      </c>
      <c r="D2864" s="2">
        <v>0.9</v>
      </c>
      <c r="E2864" s="15">
        <v>35</v>
      </c>
      <c r="F2864" s="14">
        <f>inventory[[#This Row],[Unit Cost]]*inventory[[#This Row],['# Units]]</f>
        <v>31.5</v>
      </c>
      <c r="G2864" s="8">
        <f>_xlfn.RANK.EQ(inventory[[#This Row],[Total Cost]],inventory[Total Cost],0)</f>
        <v>2249</v>
      </c>
      <c r="H2864" s="8">
        <f>SUMIFS(inventory['# Units],inventory[Rank],"&lt;="&amp;inventory[[#This Row],['#]])</f>
        <v>69985</v>
      </c>
      <c r="I2864" s="9">
        <f>inventory[[#This Row],[c Units]]/MAX(inventory[c Units])</f>
        <v>0.84955934836971037</v>
      </c>
      <c r="J2864" s="10">
        <f>SUMIFS(inventory[Total Cost],inventory[Rank],"&lt;="&amp;inventory[[#This Row],['#]])</f>
        <v>2635908.8999999976</v>
      </c>
      <c r="K2864" s="9">
        <f>inventory[[#This Row],[c Cost]]/MAX(inventory[c Cost])</f>
        <v>0.9956949813425362</v>
      </c>
      <c r="L2864" s="11" t="str">
        <f>IF(inventory[[#This Row],[c Units %]]&lt;=$O$7,$N$7,IF(inventory[[#This Row],[c Units %]]&lt;=$O$8,$N$8,$N$9))</f>
        <v>C</v>
      </c>
    </row>
    <row r="2865" spans="2:12" x14ac:dyDescent="0.25">
      <c r="B2865" s="1">
        <v>2859</v>
      </c>
      <c r="C2865" t="s">
        <v>2859</v>
      </c>
      <c r="D2865" s="2">
        <v>1.4</v>
      </c>
      <c r="E2865" s="15">
        <v>11</v>
      </c>
      <c r="F2865" s="14">
        <f>inventory[[#This Row],[Unit Cost]]*inventory[[#This Row],['# Units]]</f>
        <v>15.399999999999999</v>
      </c>
      <c r="G2865" s="8">
        <f>_xlfn.RANK.EQ(inventory[[#This Row],[Total Cost]],inventory[Total Cost],0)</f>
        <v>2950</v>
      </c>
      <c r="H2865" s="8">
        <f>SUMIFS(inventory['# Units],inventory[Rank],"&lt;="&amp;inventory[[#This Row],['#]])</f>
        <v>69985</v>
      </c>
      <c r="I2865" s="9">
        <f>inventory[[#This Row],[c Units]]/MAX(inventory[c Units])</f>
        <v>0.84955934836971037</v>
      </c>
      <c r="J2865" s="10">
        <f>SUMIFS(inventory[Total Cost],inventory[Rank],"&lt;="&amp;inventory[[#This Row],['#]])</f>
        <v>2635908.8999999976</v>
      </c>
      <c r="K2865" s="9">
        <f>inventory[[#This Row],[c Cost]]/MAX(inventory[c Cost])</f>
        <v>0.9956949813425362</v>
      </c>
      <c r="L2865" s="11" t="str">
        <f>IF(inventory[[#This Row],[c Units %]]&lt;=$O$7,$N$7,IF(inventory[[#This Row],[c Units %]]&lt;=$O$8,$N$8,$N$9))</f>
        <v>C</v>
      </c>
    </row>
    <row r="2866" spans="2:12" x14ac:dyDescent="0.25">
      <c r="B2866" s="1">
        <v>2860</v>
      </c>
      <c r="C2866" t="s">
        <v>2860</v>
      </c>
      <c r="D2866" s="2">
        <v>1.2</v>
      </c>
      <c r="E2866" s="15">
        <v>57</v>
      </c>
      <c r="F2866" s="14">
        <f>inventory[[#This Row],[Unit Cost]]*inventory[[#This Row],['# Units]]</f>
        <v>68.399999999999991</v>
      </c>
      <c r="G2866" s="8">
        <f>_xlfn.RANK.EQ(inventory[[#This Row],[Total Cost]],inventory[Total Cost],0)</f>
        <v>1594</v>
      </c>
      <c r="H2866" s="8">
        <f>SUMIFS(inventory['# Units],inventory[Rank],"&lt;="&amp;inventory[[#This Row],['#]])</f>
        <v>69985</v>
      </c>
      <c r="I2866" s="9">
        <f>inventory[[#This Row],[c Units]]/MAX(inventory[c Units])</f>
        <v>0.84955934836971037</v>
      </c>
      <c r="J2866" s="10">
        <f>SUMIFS(inventory[Total Cost],inventory[Rank],"&lt;="&amp;inventory[[#This Row],['#]])</f>
        <v>2635908.8999999976</v>
      </c>
      <c r="K2866" s="9">
        <f>inventory[[#This Row],[c Cost]]/MAX(inventory[c Cost])</f>
        <v>0.9956949813425362</v>
      </c>
      <c r="L2866" s="11" t="str">
        <f>IF(inventory[[#This Row],[c Units %]]&lt;=$O$7,$N$7,IF(inventory[[#This Row],[c Units %]]&lt;=$O$8,$N$8,$N$9))</f>
        <v>C</v>
      </c>
    </row>
    <row r="2867" spans="2:12" x14ac:dyDescent="0.25">
      <c r="B2867" s="1">
        <v>2861</v>
      </c>
      <c r="C2867" t="s">
        <v>2861</v>
      </c>
      <c r="D2867" s="2">
        <v>0.8</v>
      </c>
      <c r="E2867" s="15">
        <v>28</v>
      </c>
      <c r="F2867" s="14">
        <f>inventory[[#This Row],[Unit Cost]]*inventory[[#This Row],['# Units]]</f>
        <v>22.400000000000002</v>
      </c>
      <c r="G2867" s="8">
        <f>_xlfn.RANK.EQ(inventory[[#This Row],[Total Cost]],inventory[Total Cost],0)</f>
        <v>2567</v>
      </c>
      <c r="H2867" s="8">
        <f>SUMIFS(inventory['# Units],inventory[Rank],"&lt;="&amp;inventory[[#This Row],['#]])</f>
        <v>69985</v>
      </c>
      <c r="I2867" s="9">
        <f>inventory[[#This Row],[c Units]]/MAX(inventory[c Units])</f>
        <v>0.84955934836971037</v>
      </c>
      <c r="J2867" s="10">
        <f>SUMIFS(inventory[Total Cost],inventory[Rank],"&lt;="&amp;inventory[[#This Row],['#]])</f>
        <v>2635908.8999999976</v>
      </c>
      <c r="K2867" s="9">
        <f>inventory[[#This Row],[c Cost]]/MAX(inventory[c Cost])</f>
        <v>0.9956949813425362</v>
      </c>
      <c r="L2867" s="11" t="str">
        <f>IF(inventory[[#This Row],[c Units %]]&lt;=$O$7,$N$7,IF(inventory[[#This Row],[c Units %]]&lt;=$O$8,$N$8,$N$9))</f>
        <v>C</v>
      </c>
    </row>
    <row r="2868" spans="2:12" x14ac:dyDescent="0.25">
      <c r="B2868" s="1">
        <v>2862</v>
      </c>
      <c r="C2868" t="s">
        <v>2862</v>
      </c>
      <c r="D2868" s="2">
        <v>1.3</v>
      </c>
      <c r="E2868" s="15">
        <v>47</v>
      </c>
      <c r="F2868" s="14">
        <f>inventory[[#This Row],[Unit Cost]]*inventory[[#This Row],['# Units]]</f>
        <v>61.1</v>
      </c>
      <c r="G2868" s="8">
        <f>_xlfn.RANK.EQ(inventory[[#This Row],[Total Cost]],inventory[Total Cost],0)</f>
        <v>1672</v>
      </c>
      <c r="H2868" s="8">
        <f>SUMIFS(inventory['# Units],inventory[Rank],"&lt;="&amp;inventory[[#This Row],['#]])</f>
        <v>69985</v>
      </c>
      <c r="I2868" s="9">
        <f>inventory[[#This Row],[c Units]]/MAX(inventory[c Units])</f>
        <v>0.84955934836971037</v>
      </c>
      <c r="J2868" s="10">
        <f>SUMIFS(inventory[Total Cost],inventory[Rank],"&lt;="&amp;inventory[[#This Row],['#]])</f>
        <v>2635908.8999999976</v>
      </c>
      <c r="K2868" s="9">
        <f>inventory[[#This Row],[c Cost]]/MAX(inventory[c Cost])</f>
        <v>0.9956949813425362</v>
      </c>
      <c r="L2868" s="11" t="str">
        <f>IF(inventory[[#This Row],[c Units %]]&lt;=$O$7,$N$7,IF(inventory[[#This Row],[c Units %]]&lt;=$O$8,$N$8,$N$9))</f>
        <v>C</v>
      </c>
    </row>
    <row r="2869" spans="2:12" x14ac:dyDescent="0.25">
      <c r="B2869" s="1">
        <v>2863</v>
      </c>
      <c r="C2869" t="s">
        <v>2863</v>
      </c>
      <c r="D2869" s="2">
        <v>1.2</v>
      </c>
      <c r="E2869" s="15">
        <v>3</v>
      </c>
      <c r="F2869" s="14">
        <f>inventory[[#This Row],[Unit Cost]]*inventory[[#This Row],['# Units]]</f>
        <v>3.5999999999999996</v>
      </c>
      <c r="G2869" s="8">
        <f>_xlfn.RANK.EQ(inventory[[#This Row],[Total Cost]],inventory[Total Cost],0)</f>
        <v>3980</v>
      </c>
      <c r="H2869" s="8">
        <f>SUMIFS(inventory['# Units],inventory[Rank],"&lt;="&amp;inventory[[#This Row],['#]])</f>
        <v>69985</v>
      </c>
      <c r="I2869" s="9">
        <f>inventory[[#This Row],[c Units]]/MAX(inventory[c Units])</f>
        <v>0.84955934836971037</v>
      </c>
      <c r="J2869" s="10">
        <f>SUMIFS(inventory[Total Cost],inventory[Rank],"&lt;="&amp;inventory[[#This Row],['#]])</f>
        <v>2635908.8999999976</v>
      </c>
      <c r="K2869" s="9">
        <f>inventory[[#This Row],[c Cost]]/MAX(inventory[c Cost])</f>
        <v>0.9956949813425362</v>
      </c>
      <c r="L2869" s="11" t="str">
        <f>IF(inventory[[#This Row],[c Units %]]&lt;=$O$7,$N$7,IF(inventory[[#This Row],[c Units %]]&lt;=$O$8,$N$8,$N$9))</f>
        <v>C</v>
      </c>
    </row>
    <row r="2870" spans="2:12" x14ac:dyDescent="0.25">
      <c r="B2870" s="1">
        <v>2864</v>
      </c>
      <c r="C2870" t="s">
        <v>2864</v>
      </c>
      <c r="D2870" s="2">
        <v>1.6</v>
      </c>
      <c r="E2870" s="15">
        <v>16</v>
      </c>
      <c r="F2870" s="14">
        <f>inventory[[#This Row],[Unit Cost]]*inventory[[#This Row],['# Units]]</f>
        <v>25.6</v>
      </c>
      <c r="G2870" s="8">
        <f>_xlfn.RANK.EQ(inventory[[#This Row],[Total Cost]],inventory[Total Cost],0)</f>
        <v>2436</v>
      </c>
      <c r="H2870" s="8">
        <f>SUMIFS(inventory['# Units],inventory[Rank],"&lt;="&amp;inventory[[#This Row],['#]])</f>
        <v>69985</v>
      </c>
      <c r="I2870" s="9">
        <f>inventory[[#This Row],[c Units]]/MAX(inventory[c Units])</f>
        <v>0.84955934836971037</v>
      </c>
      <c r="J2870" s="10">
        <f>SUMIFS(inventory[Total Cost],inventory[Rank],"&lt;="&amp;inventory[[#This Row],['#]])</f>
        <v>2635908.8999999976</v>
      </c>
      <c r="K2870" s="9">
        <f>inventory[[#This Row],[c Cost]]/MAX(inventory[c Cost])</f>
        <v>0.9956949813425362</v>
      </c>
      <c r="L2870" s="11" t="str">
        <f>IF(inventory[[#This Row],[c Units %]]&lt;=$O$7,$N$7,IF(inventory[[#This Row],[c Units %]]&lt;=$O$8,$N$8,$N$9))</f>
        <v>C</v>
      </c>
    </row>
    <row r="2871" spans="2:12" x14ac:dyDescent="0.25">
      <c r="B2871" s="1">
        <v>2865</v>
      </c>
      <c r="C2871" t="s">
        <v>2865</v>
      </c>
      <c r="D2871" s="2">
        <v>1.5</v>
      </c>
      <c r="E2871" s="15">
        <v>9</v>
      </c>
      <c r="F2871" s="14">
        <f>inventory[[#This Row],[Unit Cost]]*inventory[[#This Row],['# Units]]</f>
        <v>13.5</v>
      </c>
      <c r="G2871" s="8">
        <f>_xlfn.RANK.EQ(inventory[[#This Row],[Total Cost]],inventory[Total Cost],0)</f>
        <v>3058</v>
      </c>
      <c r="H2871" s="8">
        <f>SUMIFS(inventory['# Units],inventory[Rank],"&lt;="&amp;inventory[[#This Row],['#]])</f>
        <v>69985</v>
      </c>
      <c r="I2871" s="9">
        <f>inventory[[#This Row],[c Units]]/MAX(inventory[c Units])</f>
        <v>0.84955934836971037</v>
      </c>
      <c r="J2871" s="10">
        <f>SUMIFS(inventory[Total Cost],inventory[Rank],"&lt;="&amp;inventory[[#This Row],['#]])</f>
        <v>2635908.8999999976</v>
      </c>
      <c r="K2871" s="9">
        <f>inventory[[#This Row],[c Cost]]/MAX(inventory[c Cost])</f>
        <v>0.9956949813425362</v>
      </c>
      <c r="L2871" s="11" t="str">
        <f>IF(inventory[[#This Row],[c Units %]]&lt;=$O$7,$N$7,IF(inventory[[#This Row],[c Units %]]&lt;=$O$8,$N$8,$N$9))</f>
        <v>C</v>
      </c>
    </row>
    <row r="2872" spans="2:12" x14ac:dyDescent="0.25">
      <c r="B2872" s="1">
        <v>2866</v>
      </c>
      <c r="C2872" t="s">
        <v>2866</v>
      </c>
      <c r="D2872" s="2">
        <v>1.5</v>
      </c>
      <c r="E2872" s="15">
        <v>51</v>
      </c>
      <c r="F2872" s="14">
        <f>inventory[[#This Row],[Unit Cost]]*inventory[[#This Row],['# Units]]</f>
        <v>76.5</v>
      </c>
      <c r="G2872" s="8">
        <f>_xlfn.RANK.EQ(inventory[[#This Row],[Total Cost]],inventory[Total Cost],0)</f>
        <v>1517</v>
      </c>
      <c r="H2872" s="8">
        <f>SUMIFS(inventory['# Units],inventory[Rank],"&lt;="&amp;inventory[[#This Row],['#]])</f>
        <v>69985</v>
      </c>
      <c r="I2872" s="9">
        <f>inventory[[#This Row],[c Units]]/MAX(inventory[c Units])</f>
        <v>0.84955934836971037</v>
      </c>
      <c r="J2872" s="10">
        <f>SUMIFS(inventory[Total Cost],inventory[Rank],"&lt;="&amp;inventory[[#This Row],['#]])</f>
        <v>2635908.8999999976</v>
      </c>
      <c r="K2872" s="9">
        <f>inventory[[#This Row],[c Cost]]/MAX(inventory[c Cost])</f>
        <v>0.9956949813425362</v>
      </c>
      <c r="L2872" s="11" t="str">
        <f>IF(inventory[[#This Row],[c Units %]]&lt;=$O$7,$N$7,IF(inventory[[#This Row],[c Units %]]&lt;=$O$8,$N$8,$N$9))</f>
        <v>C</v>
      </c>
    </row>
    <row r="2873" spans="2:12" x14ac:dyDescent="0.25">
      <c r="B2873" s="1">
        <v>2867</v>
      </c>
      <c r="C2873" t="s">
        <v>2867</v>
      </c>
      <c r="D2873" s="2">
        <v>1.4</v>
      </c>
      <c r="E2873" s="15">
        <v>138</v>
      </c>
      <c r="F2873" s="14">
        <f>inventory[[#This Row],[Unit Cost]]*inventory[[#This Row],['# Units]]</f>
        <v>193.2</v>
      </c>
      <c r="G2873" s="8">
        <f>_xlfn.RANK.EQ(inventory[[#This Row],[Total Cost]],inventory[Total Cost],0)</f>
        <v>1038</v>
      </c>
      <c r="H2873" s="8">
        <f>SUMIFS(inventory['# Units],inventory[Rank],"&lt;="&amp;inventory[[#This Row],['#]])</f>
        <v>69985</v>
      </c>
      <c r="I2873" s="9">
        <f>inventory[[#This Row],[c Units]]/MAX(inventory[c Units])</f>
        <v>0.84955934836971037</v>
      </c>
      <c r="J2873" s="10">
        <f>SUMIFS(inventory[Total Cost],inventory[Rank],"&lt;="&amp;inventory[[#This Row],['#]])</f>
        <v>2635908.8999999976</v>
      </c>
      <c r="K2873" s="9">
        <f>inventory[[#This Row],[c Cost]]/MAX(inventory[c Cost])</f>
        <v>0.9956949813425362</v>
      </c>
      <c r="L2873" s="11" t="str">
        <f>IF(inventory[[#This Row],[c Units %]]&lt;=$O$7,$N$7,IF(inventory[[#This Row],[c Units %]]&lt;=$O$8,$N$8,$N$9))</f>
        <v>C</v>
      </c>
    </row>
    <row r="2874" spans="2:12" x14ac:dyDescent="0.25">
      <c r="B2874" s="1">
        <v>2868</v>
      </c>
      <c r="C2874" t="s">
        <v>2868</v>
      </c>
      <c r="D2874" s="2">
        <v>1.2</v>
      </c>
      <c r="E2874" s="15">
        <v>26</v>
      </c>
      <c r="F2874" s="14">
        <f>inventory[[#This Row],[Unit Cost]]*inventory[[#This Row],['# Units]]</f>
        <v>31.2</v>
      </c>
      <c r="G2874" s="8">
        <f>_xlfn.RANK.EQ(inventory[[#This Row],[Total Cost]],inventory[Total Cost],0)</f>
        <v>2259</v>
      </c>
      <c r="H2874" s="8">
        <f>SUMIFS(inventory['# Units],inventory[Rank],"&lt;="&amp;inventory[[#This Row],['#]])</f>
        <v>69985</v>
      </c>
      <c r="I2874" s="9">
        <f>inventory[[#This Row],[c Units]]/MAX(inventory[c Units])</f>
        <v>0.84955934836971037</v>
      </c>
      <c r="J2874" s="10">
        <f>SUMIFS(inventory[Total Cost],inventory[Rank],"&lt;="&amp;inventory[[#This Row],['#]])</f>
        <v>2635908.8999999976</v>
      </c>
      <c r="K2874" s="9">
        <f>inventory[[#This Row],[c Cost]]/MAX(inventory[c Cost])</f>
        <v>0.9956949813425362</v>
      </c>
      <c r="L2874" s="11" t="str">
        <f>IF(inventory[[#This Row],[c Units %]]&lt;=$O$7,$N$7,IF(inventory[[#This Row],[c Units %]]&lt;=$O$8,$N$8,$N$9))</f>
        <v>C</v>
      </c>
    </row>
    <row r="2875" spans="2:12" x14ac:dyDescent="0.25">
      <c r="B2875" s="1">
        <v>2869</v>
      </c>
      <c r="C2875" t="s">
        <v>2869</v>
      </c>
      <c r="D2875" s="2">
        <v>1.6</v>
      </c>
      <c r="E2875" s="15">
        <v>3</v>
      </c>
      <c r="F2875" s="14">
        <f>inventory[[#This Row],[Unit Cost]]*inventory[[#This Row],['# Units]]</f>
        <v>4.8000000000000007</v>
      </c>
      <c r="G2875" s="8">
        <f>_xlfn.RANK.EQ(inventory[[#This Row],[Total Cost]],inventory[Total Cost],0)</f>
        <v>3792</v>
      </c>
      <c r="H2875" s="8">
        <f>SUMIFS(inventory['# Units],inventory[Rank],"&lt;="&amp;inventory[[#This Row],['#]])</f>
        <v>69985</v>
      </c>
      <c r="I2875" s="9">
        <f>inventory[[#This Row],[c Units]]/MAX(inventory[c Units])</f>
        <v>0.84955934836971037</v>
      </c>
      <c r="J2875" s="10">
        <f>SUMIFS(inventory[Total Cost],inventory[Rank],"&lt;="&amp;inventory[[#This Row],['#]])</f>
        <v>2635908.8999999976</v>
      </c>
      <c r="K2875" s="9">
        <f>inventory[[#This Row],[c Cost]]/MAX(inventory[c Cost])</f>
        <v>0.9956949813425362</v>
      </c>
      <c r="L2875" s="11" t="str">
        <f>IF(inventory[[#This Row],[c Units %]]&lt;=$O$7,$N$7,IF(inventory[[#This Row],[c Units %]]&lt;=$O$8,$N$8,$N$9))</f>
        <v>C</v>
      </c>
    </row>
    <row r="2876" spans="2:12" x14ac:dyDescent="0.25">
      <c r="B2876" s="1">
        <v>2870</v>
      </c>
      <c r="C2876" t="s">
        <v>2870</v>
      </c>
      <c r="D2876" s="2">
        <v>1.4</v>
      </c>
      <c r="E2876" s="15">
        <v>24</v>
      </c>
      <c r="F2876" s="14">
        <f>inventory[[#This Row],[Unit Cost]]*inventory[[#This Row],['# Units]]</f>
        <v>33.599999999999994</v>
      </c>
      <c r="G2876" s="8">
        <f>_xlfn.RANK.EQ(inventory[[#This Row],[Total Cost]],inventory[Total Cost],0)</f>
        <v>2198</v>
      </c>
      <c r="H2876" s="8">
        <f>SUMIFS(inventory['# Units],inventory[Rank],"&lt;="&amp;inventory[[#This Row],['#]])</f>
        <v>69985</v>
      </c>
      <c r="I2876" s="9">
        <f>inventory[[#This Row],[c Units]]/MAX(inventory[c Units])</f>
        <v>0.84955934836971037</v>
      </c>
      <c r="J2876" s="10">
        <f>SUMIFS(inventory[Total Cost],inventory[Rank],"&lt;="&amp;inventory[[#This Row],['#]])</f>
        <v>2635908.8999999976</v>
      </c>
      <c r="K2876" s="9">
        <f>inventory[[#This Row],[c Cost]]/MAX(inventory[c Cost])</f>
        <v>0.9956949813425362</v>
      </c>
      <c r="L2876" s="11" t="str">
        <f>IF(inventory[[#This Row],[c Units %]]&lt;=$O$7,$N$7,IF(inventory[[#This Row],[c Units %]]&lt;=$O$8,$N$8,$N$9))</f>
        <v>C</v>
      </c>
    </row>
    <row r="2877" spans="2:12" x14ac:dyDescent="0.25">
      <c r="B2877" s="1">
        <v>2871</v>
      </c>
      <c r="C2877" t="s">
        <v>2871</v>
      </c>
      <c r="D2877" s="2">
        <v>1.6</v>
      </c>
      <c r="E2877" s="15">
        <v>16</v>
      </c>
      <c r="F2877" s="14">
        <f>inventory[[#This Row],[Unit Cost]]*inventory[[#This Row],['# Units]]</f>
        <v>25.6</v>
      </c>
      <c r="G2877" s="8">
        <f>_xlfn.RANK.EQ(inventory[[#This Row],[Total Cost]],inventory[Total Cost],0)</f>
        <v>2436</v>
      </c>
      <c r="H2877" s="8">
        <f>SUMIFS(inventory['# Units],inventory[Rank],"&lt;="&amp;inventory[[#This Row],['#]])</f>
        <v>69985</v>
      </c>
      <c r="I2877" s="9">
        <f>inventory[[#This Row],[c Units]]/MAX(inventory[c Units])</f>
        <v>0.84955934836971037</v>
      </c>
      <c r="J2877" s="10">
        <f>SUMIFS(inventory[Total Cost],inventory[Rank],"&lt;="&amp;inventory[[#This Row],['#]])</f>
        <v>2635908.8999999976</v>
      </c>
      <c r="K2877" s="9">
        <f>inventory[[#This Row],[c Cost]]/MAX(inventory[c Cost])</f>
        <v>0.9956949813425362</v>
      </c>
      <c r="L2877" s="11" t="str">
        <f>IF(inventory[[#This Row],[c Units %]]&lt;=$O$7,$N$7,IF(inventory[[#This Row],[c Units %]]&lt;=$O$8,$N$8,$N$9))</f>
        <v>C</v>
      </c>
    </row>
    <row r="2878" spans="2:12" x14ac:dyDescent="0.25">
      <c r="B2878" s="1">
        <v>2872</v>
      </c>
      <c r="C2878" t="s">
        <v>2872</v>
      </c>
      <c r="D2878" s="2">
        <v>1.4</v>
      </c>
      <c r="E2878" s="15">
        <v>83</v>
      </c>
      <c r="F2878" s="14">
        <f>inventory[[#This Row],[Unit Cost]]*inventory[[#This Row],['# Units]]</f>
        <v>116.19999999999999</v>
      </c>
      <c r="G2878" s="8">
        <f>_xlfn.RANK.EQ(inventory[[#This Row],[Total Cost]],inventory[Total Cost],0)</f>
        <v>1265</v>
      </c>
      <c r="H2878" s="8">
        <f>SUMIFS(inventory['# Units],inventory[Rank],"&lt;="&amp;inventory[[#This Row],['#]])</f>
        <v>69985</v>
      </c>
      <c r="I2878" s="9">
        <f>inventory[[#This Row],[c Units]]/MAX(inventory[c Units])</f>
        <v>0.84955934836971037</v>
      </c>
      <c r="J2878" s="10">
        <f>SUMIFS(inventory[Total Cost],inventory[Rank],"&lt;="&amp;inventory[[#This Row],['#]])</f>
        <v>2635908.8999999976</v>
      </c>
      <c r="K2878" s="9">
        <f>inventory[[#This Row],[c Cost]]/MAX(inventory[c Cost])</f>
        <v>0.9956949813425362</v>
      </c>
      <c r="L2878" s="11" t="str">
        <f>IF(inventory[[#This Row],[c Units %]]&lt;=$O$7,$N$7,IF(inventory[[#This Row],[c Units %]]&lt;=$O$8,$N$8,$N$9))</f>
        <v>C</v>
      </c>
    </row>
    <row r="2879" spans="2:12" x14ac:dyDescent="0.25">
      <c r="B2879" s="1">
        <v>2873</v>
      </c>
      <c r="C2879" t="s">
        <v>2873</v>
      </c>
      <c r="D2879" s="2">
        <v>1.6</v>
      </c>
      <c r="E2879" s="15">
        <v>5</v>
      </c>
      <c r="F2879" s="14">
        <f>inventory[[#This Row],[Unit Cost]]*inventory[[#This Row],['# Units]]</f>
        <v>8</v>
      </c>
      <c r="G2879" s="8">
        <f>_xlfn.RANK.EQ(inventory[[#This Row],[Total Cost]],inventory[Total Cost],0)</f>
        <v>3471</v>
      </c>
      <c r="H2879" s="8">
        <f>SUMIFS(inventory['# Units],inventory[Rank],"&lt;="&amp;inventory[[#This Row],['#]])</f>
        <v>69985</v>
      </c>
      <c r="I2879" s="9">
        <f>inventory[[#This Row],[c Units]]/MAX(inventory[c Units])</f>
        <v>0.84955934836971037</v>
      </c>
      <c r="J2879" s="10">
        <f>SUMIFS(inventory[Total Cost],inventory[Rank],"&lt;="&amp;inventory[[#This Row],['#]])</f>
        <v>2635908.8999999976</v>
      </c>
      <c r="K2879" s="9">
        <f>inventory[[#This Row],[c Cost]]/MAX(inventory[c Cost])</f>
        <v>0.9956949813425362</v>
      </c>
      <c r="L2879" s="11" t="str">
        <f>IF(inventory[[#This Row],[c Units %]]&lt;=$O$7,$N$7,IF(inventory[[#This Row],[c Units %]]&lt;=$O$8,$N$8,$N$9))</f>
        <v>C</v>
      </c>
    </row>
    <row r="2880" spans="2:12" x14ac:dyDescent="0.25">
      <c r="B2880" s="1">
        <v>2874</v>
      </c>
      <c r="C2880" t="s">
        <v>2874</v>
      </c>
      <c r="D2880" s="2">
        <v>1.5</v>
      </c>
      <c r="E2880" s="15">
        <v>68</v>
      </c>
      <c r="F2880" s="14">
        <f>inventory[[#This Row],[Unit Cost]]*inventory[[#This Row],['# Units]]</f>
        <v>102</v>
      </c>
      <c r="G2880" s="8">
        <f>_xlfn.RANK.EQ(inventory[[#This Row],[Total Cost]],inventory[Total Cost],0)</f>
        <v>1337</v>
      </c>
      <c r="H2880" s="8">
        <f>SUMIFS(inventory['# Units],inventory[Rank],"&lt;="&amp;inventory[[#This Row],['#]])</f>
        <v>70057</v>
      </c>
      <c r="I2880" s="9">
        <f>inventory[[#This Row],[c Units]]/MAX(inventory[c Units])</f>
        <v>0.85043336813226833</v>
      </c>
      <c r="J2880" s="10">
        <f>SUMIFS(inventory[Total Cost],inventory[Rank],"&lt;="&amp;inventory[[#This Row],['#]])</f>
        <v>2635992.8999999966</v>
      </c>
      <c r="K2880" s="9">
        <f>inventory[[#This Row],[c Cost]]/MAX(inventory[c Cost])</f>
        <v>0.99572671171775207</v>
      </c>
      <c r="L2880" s="11" t="str">
        <f>IF(inventory[[#This Row],[c Units %]]&lt;=$O$7,$N$7,IF(inventory[[#This Row],[c Units %]]&lt;=$O$8,$N$8,$N$9))</f>
        <v>C</v>
      </c>
    </row>
    <row r="2881" spans="2:12" x14ac:dyDescent="0.25">
      <c r="B2881" s="1">
        <v>2875</v>
      </c>
      <c r="C2881" t="s">
        <v>2875</v>
      </c>
      <c r="D2881" s="2">
        <v>1.6</v>
      </c>
      <c r="E2881" s="15">
        <v>2</v>
      </c>
      <c r="F2881" s="14">
        <f>inventory[[#This Row],[Unit Cost]]*inventory[[#This Row],['# Units]]</f>
        <v>3.2</v>
      </c>
      <c r="G2881" s="8">
        <f>_xlfn.RANK.EQ(inventory[[#This Row],[Total Cost]],inventory[Total Cost],0)</f>
        <v>4049</v>
      </c>
      <c r="H2881" s="8">
        <f>SUMIFS(inventory['# Units],inventory[Rank],"&lt;="&amp;inventory[[#This Row],['#]])</f>
        <v>70057</v>
      </c>
      <c r="I2881" s="9">
        <f>inventory[[#This Row],[c Units]]/MAX(inventory[c Units])</f>
        <v>0.85043336813226833</v>
      </c>
      <c r="J2881" s="10">
        <f>SUMIFS(inventory[Total Cost],inventory[Rank],"&lt;="&amp;inventory[[#This Row],['#]])</f>
        <v>2635992.8999999966</v>
      </c>
      <c r="K2881" s="9">
        <f>inventory[[#This Row],[c Cost]]/MAX(inventory[c Cost])</f>
        <v>0.99572671171775207</v>
      </c>
      <c r="L2881" s="11" t="str">
        <f>IF(inventory[[#This Row],[c Units %]]&lt;=$O$7,$N$7,IF(inventory[[#This Row],[c Units %]]&lt;=$O$8,$N$8,$N$9))</f>
        <v>C</v>
      </c>
    </row>
    <row r="2882" spans="2:12" x14ac:dyDescent="0.25">
      <c r="B2882" s="1">
        <v>2876</v>
      </c>
      <c r="C2882" t="s">
        <v>2876</v>
      </c>
      <c r="D2882" s="2">
        <v>1.5</v>
      </c>
      <c r="E2882" s="15">
        <v>63</v>
      </c>
      <c r="F2882" s="14">
        <f>inventory[[#This Row],[Unit Cost]]*inventory[[#This Row],['# Units]]</f>
        <v>94.5</v>
      </c>
      <c r="G2882" s="8">
        <f>_xlfn.RANK.EQ(inventory[[#This Row],[Total Cost]],inventory[Total Cost],0)</f>
        <v>1380</v>
      </c>
      <c r="H2882" s="8">
        <f>SUMIFS(inventory['# Units],inventory[Rank],"&lt;="&amp;inventory[[#This Row],['#]])</f>
        <v>70057</v>
      </c>
      <c r="I2882" s="9">
        <f>inventory[[#This Row],[c Units]]/MAX(inventory[c Units])</f>
        <v>0.85043336813226833</v>
      </c>
      <c r="J2882" s="10">
        <f>SUMIFS(inventory[Total Cost],inventory[Rank],"&lt;="&amp;inventory[[#This Row],['#]])</f>
        <v>2635992.8999999966</v>
      </c>
      <c r="K2882" s="9">
        <f>inventory[[#This Row],[c Cost]]/MAX(inventory[c Cost])</f>
        <v>0.99572671171775207</v>
      </c>
      <c r="L2882" s="11" t="str">
        <f>IF(inventory[[#This Row],[c Units %]]&lt;=$O$7,$N$7,IF(inventory[[#This Row],[c Units %]]&lt;=$O$8,$N$8,$N$9))</f>
        <v>C</v>
      </c>
    </row>
    <row r="2883" spans="2:12" x14ac:dyDescent="0.25">
      <c r="B2883" s="1">
        <v>2877</v>
      </c>
      <c r="C2883" t="s">
        <v>2877</v>
      </c>
      <c r="D2883" s="2">
        <v>1.5</v>
      </c>
      <c r="E2883" s="15">
        <v>15</v>
      </c>
      <c r="F2883" s="14">
        <f>inventory[[#This Row],[Unit Cost]]*inventory[[#This Row],['# Units]]</f>
        <v>22.5</v>
      </c>
      <c r="G2883" s="8">
        <f>_xlfn.RANK.EQ(inventory[[#This Row],[Total Cost]],inventory[Total Cost],0)</f>
        <v>2562</v>
      </c>
      <c r="H2883" s="8">
        <f>SUMIFS(inventory['# Units],inventory[Rank],"&lt;="&amp;inventory[[#This Row],['#]])</f>
        <v>70057</v>
      </c>
      <c r="I2883" s="9">
        <f>inventory[[#This Row],[c Units]]/MAX(inventory[c Units])</f>
        <v>0.85043336813226833</v>
      </c>
      <c r="J2883" s="10">
        <f>SUMIFS(inventory[Total Cost],inventory[Rank],"&lt;="&amp;inventory[[#This Row],['#]])</f>
        <v>2635992.8999999966</v>
      </c>
      <c r="K2883" s="9">
        <f>inventory[[#This Row],[c Cost]]/MAX(inventory[c Cost])</f>
        <v>0.99572671171775207</v>
      </c>
      <c r="L2883" s="11" t="str">
        <f>IF(inventory[[#This Row],[c Units %]]&lt;=$O$7,$N$7,IF(inventory[[#This Row],[c Units %]]&lt;=$O$8,$N$8,$N$9))</f>
        <v>C</v>
      </c>
    </row>
    <row r="2884" spans="2:12" x14ac:dyDescent="0.25">
      <c r="B2884" s="1">
        <v>2878</v>
      </c>
      <c r="C2884" t="s">
        <v>2878</v>
      </c>
      <c r="D2884" s="2">
        <v>1.2</v>
      </c>
      <c r="E2884" s="15">
        <v>27</v>
      </c>
      <c r="F2884" s="14">
        <f>inventory[[#This Row],[Unit Cost]]*inventory[[#This Row],['# Units]]</f>
        <v>32.4</v>
      </c>
      <c r="G2884" s="8">
        <f>_xlfn.RANK.EQ(inventory[[#This Row],[Total Cost]],inventory[Total Cost],0)</f>
        <v>2224</v>
      </c>
      <c r="H2884" s="8">
        <f>SUMIFS(inventory['# Units],inventory[Rank],"&lt;="&amp;inventory[[#This Row],['#]])</f>
        <v>70057</v>
      </c>
      <c r="I2884" s="9">
        <f>inventory[[#This Row],[c Units]]/MAX(inventory[c Units])</f>
        <v>0.85043336813226833</v>
      </c>
      <c r="J2884" s="10">
        <f>SUMIFS(inventory[Total Cost],inventory[Rank],"&lt;="&amp;inventory[[#This Row],['#]])</f>
        <v>2635992.8999999966</v>
      </c>
      <c r="K2884" s="9">
        <f>inventory[[#This Row],[c Cost]]/MAX(inventory[c Cost])</f>
        <v>0.99572671171775207</v>
      </c>
      <c r="L2884" s="11" t="str">
        <f>IF(inventory[[#This Row],[c Units %]]&lt;=$O$7,$N$7,IF(inventory[[#This Row],[c Units %]]&lt;=$O$8,$N$8,$N$9))</f>
        <v>C</v>
      </c>
    </row>
    <row r="2885" spans="2:12" x14ac:dyDescent="0.25">
      <c r="B2885" s="1">
        <v>2879</v>
      </c>
      <c r="C2885" t="s">
        <v>2879</v>
      </c>
      <c r="D2885" s="2">
        <v>1.6</v>
      </c>
      <c r="E2885" s="15">
        <v>7</v>
      </c>
      <c r="F2885" s="14">
        <f>inventory[[#This Row],[Unit Cost]]*inventory[[#This Row],['# Units]]</f>
        <v>11.200000000000001</v>
      </c>
      <c r="G2885" s="8">
        <f>_xlfn.RANK.EQ(inventory[[#This Row],[Total Cost]],inventory[Total Cost],0)</f>
        <v>3217</v>
      </c>
      <c r="H2885" s="8">
        <f>SUMIFS(inventory['# Units],inventory[Rank],"&lt;="&amp;inventory[[#This Row],['#]])</f>
        <v>70199</v>
      </c>
      <c r="I2885" s="9">
        <f>inventory[[#This Row],[c Units]]/MAX(inventory[c Units])</f>
        <v>0.85215712933064658</v>
      </c>
      <c r="J2885" s="10">
        <f>SUMIFS(inventory[Total Cost],inventory[Rank],"&lt;="&amp;inventory[[#This Row],['#]])</f>
        <v>2636157.8999999966</v>
      </c>
      <c r="K2885" s="9">
        <f>inventory[[#This Row],[c Cost]]/MAX(inventory[c Cost])</f>
        <v>0.99578903924049811</v>
      </c>
      <c r="L2885" s="11" t="str">
        <f>IF(inventory[[#This Row],[c Units %]]&lt;=$O$7,$N$7,IF(inventory[[#This Row],[c Units %]]&lt;=$O$8,$N$8,$N$9))</f>
        <v>C</v>
      </c>
    </row>
    <row r="2886" spans="2:12" x14ac:dyDescent="0.25">
      <c r="B2886" s="1">
        <v>2880</v>
      </c>
      <c r="C2886" t="s">
        <v>2880</v>
      </c>
      <c r="D2886" s="2">
        <v>1.6</v>
      </c>
      <c r="E2886" s="15">
        <v>25</v>
      </c>
      <c r="F2886" s="14">
        <f>inventory[[#This Row],[Unit Cost]]*inventory[[#This Row],['# Units]]</f>
        <v>40</v>
      </c>
      <c r="G2886" s="8">
        <f>_xlfn.RANK.EQ(inventory[[#This Row],[Total Cost]],inventory[Total Cost],0)</f>
        <v>2045</v>
      </c>
      <c r="H2886" s="8">
        <f>SUMIFS(inventory['# Units],inventory[Rank],"&lt;="&amp;inventory[[#This Row],['#]])</f>
        <v>70199</v>
      </c>
      <c r="I2886" s="9">
        <f>inventory[[#This Row],[c Units]]/MAX(inventory[c Units])</f>
        <v>0.85215712933064658</v>
      </c>
      <c r="J2886" s="10">
        <f>SUMIFS(inventory[Total Cost],inventory[Rank],"&lt;="&amp;inventory[[#This Row],['#]])</f>
        <v>2636157.8999999966</v>
      </c>
      <c r="K2886" s="9">
        <f>inventory[[#This Row],[c Cost]]/MAX(inventory[c Cost])</f>
        <v>0.99578903924049811</v>
      </c>
      <c r="L2886" s="11" t="str">
        <f>IF(inventory[[#This Row],[c Units %]]&lt;=$O$7,$N$7,IF(inventory[[#This Row],[c Units %]]&lt;=$O$8,$N$8,$N$9))</f>
        <v>C</v>
      </c>
    </row>
    <row r="2887" spans="2:12" x14ac:dyDescent="0.25">
      <c r="B2887" s="1">
        <v>2881</v>
      </c>
      <c r="C2887" t="s">
        <v>2881</v>
      </c>
      <c r="D2887" s="2">
        <v>1.6</v>
      </c>
      <c r="E2887" s="15">
        <v>37</v>
      </c>
      <c r="F2887" s="14">
        <f>inventory[[#This Row],[Unit Cost]]*inventory[[#This Row],['# Units]]</f>
        <v>59.2</v>
      </c>
      <c r="G2887" s="8">
        <f>_xlfn.RANK.EQ(inventory[[#This Row],[Total Cost]],inventory[Total Cost],0)</f>
        <v>1695</v>
      </c>
      <c r="H2887" s="8">
        <f>SUMIFS(inventory['# Units],inventory[Rank],"&lt;="&amp;inventory[[#This Row],['#]])</f>
        <v>70199</v>
      </c>
      <c r="I2887" s="9">
        <f>inventory[[#This Row],[c Units]]/MAX(inventory[c Units])</f>
        <v>0.85215712933064658</v>
      </c>
      <c r="J2887" s="10">
        <f>SUMIFS(inventory[Total Cost],inventory[Rank],"&lt;="&amp;inventory[[#This Row],['#]])</f>
        <v>2636157.8999999966</v>
      </c>
      <c r="K2887" s="9">
        <f>inventory[[#This Row],[c Cost]]/MAX(inventory[c Cost])</f>
        <v>0.99578903924049811</v>
      </c>
      <c r="L2887" s="11" t="str">
        <f>IF(inventory[[#This Row],[c Units %]]&lt;=$O$7,$N$7,IF(inventory[[#This Row],[c Units %]]&lt;=$O$8,$N$8,$N$9))</f>
        <v>C</v>
      </c>
    </row>
    <row r="2888" spans="2:12" x14ac:dyDescent="0.25">
      <c r="B2888" s="1">
        <v>2882</v>
      </c>
      <c r="C2888" t="s">
        <v>2882</v>
      </c>
      <c r="D2888" s="2">
        <v>1.3</v>
      </c>
      <c r="E2888" s="15">
        <v>10</v>
      </c>
      <c r="F2888" s="14">
        <f>inventory[[#This Row],[Unit Cost]]*inventory[[#This Row],['# Units]]</f>
        <v>13</v>
      </c>
      <c r="G2888" s="8">
        <f>_xlfn.RANK.EQ(inventory[[#This Row],[Total Cost]],inventory[Total Cost],0)</f>
        <v>3083</v>
      </c>
      <c r="H2888" s="8">
        <f>SUMIFS(inventory['# Units],inventory[Rank],"&lt;="&amp;inventory[[#This Row],['#]])</f>
        <v>70199</v>
      </c>
      <c r="I2888" s="9">
        <f>inventory[[#This Row],[c Units]]/MAX(inventory[c Units])</f>
        <v>0.85215712933064658</v>
      </c>
      <c r="J2888" s="10">
        <f>SUMIFS(inventory[Total Cost],inventory[Rank],"&lt;="&amp;inventory[[#This Row],['#]])</f>
        <v>2636157.8999999966</v>
      </c>
      <c r="K2888" s="9">
        <f>inventory[[#This Row],[c Cost]]/MAX(inventory[c Cost])</f>
        <v>0.99578903924049811</v>
      </c>
      <c r="L2888" s="11" t="str">
        <f>IF(inventory[[#This Row],[c Units %]]&lt;=$O$7,$N$7,IF(inventory[[#This Row],[c Units %]]&lt;=$O$8,$N$8,$N$9))</f>
        <v>C</v>
      </c>
    </row>
    <row r="2889" spans="2:12" x14ac:dyDescent="0.25">
      <c r="B2889" s="1">
        <v>2883</v>
      </c>
      <c r="C2889" t="s">
        <v>2883</v>
      </c>
      <c r="D2889" s="2">
        <v>0.7</v>
      </c>
      <c r="E2889" s="15">
        <v>31</v>
      </c>
      <c r="F2889" s="14">
        <f>inventory[[#This Row],[Unit Cost]]*inventory[[#This Row],['# Units]]</f>
        <v>21.7</v>
      </c>
      <c r="G2889" s="8">
        <f>_xlfn.RANK.EQ(inventory[[#This Row],[Total Cost]],inventory[Total Cost],0)</f>
        <v>2608</v>
      </c>
      <c r="H2889" s="8">
        <f>SUMIFS(inventory['# Units],inventory[Rank],"&lt;="&amp;inventory[[#This Row],['#]])</f>
        <v>70199</v>
      </c>
      <c r="I2889" s="9">
        <f>inventory[[#This Row],[c Units]]/MAX(inventory[c Units])</f>
        <v>0.85215712933064658</v>
      </c>
      <c r="J2889" s="10">
        <f>SUMIFS(inventory[Total Cost],inventory[Rank],"&lt;="&amp;inventory[[#This Row],['#]])</f>
        <v>2636157.8999999966</v>
      </c>
      <c r="K2889" s="9">
        <f>inventory[[#This Row],[c Cost]]/MAX(inventory[c Cost])</f>
        <v>0.99578903924049811</v>
      </c>
      <c r="L2889" s="11" t="str">
        <f>IF(inventory[[#This Row],[c Units %]]&lt;=$O$7,$N$7,IF(inventory[[#This Row],[c Units %]]&lt;=$O$8,$N$8,$N$9))</f>
        <v>C</v>
      </c>
    </row>
    <row r="2890" spans="2:12" x14ac:dyDescent="0.25">
      <c r="B2890" s="1">
        <v>2884</v>
      </c>
      <c r="C2890" t="s">
        <v>2884</v>
      </c>
      <c r="D2890" s="2">
        <v>1.5</v>
      </c>
      <c r="E2890" s="15">
        <v>24</v>
      </c>
      <c r="F2890" s="14">
        <f>inventory[[#This Row],[Unit Cost]]*inventory[[#This Row],['# Units]]</f>
        <v>36</v>
      </c>
      <c r="G2890" s="8">
        <f>_xlfn.RANK.EQ(inventory[[#This Row],[Total Cost]],inventory[Total Cost],0)</f>
        <v>2134</v>
      </c>
      <c r="H2890" s="8">
        <f>SUMIFS(inventory['# Units],inventory[Rank],"&lt;="&amp;inventory[[#This Row],['#]])</f>
        <v>70199</v>
      </c>
      <c r="I2890" s="9">
        <f>inventory[[#This Row],[c Units]]/MAX(inventory[c Units])</f>
        <v>0.85215712933064658</v>
      </c>
      <c r="J2890" s="10">
        <f>SUMIFS(inventory[Total Cost],inventory[Rank],"&lt;="&amp;inventory[[#This Row],['#]])</f>
        <v>2636157.8999999966</v>
      </c>
      <c r="K2890" s="9">
        <f>inventory[[#This Row],[c Cost]]/MAX(inventory[c Cost])</f>
        <v>0.99578903924049811</v>
      </c>
      <c r="L2890" s="11" t="str">
        <f>IF(inventory[[#This Row],[c Units %]]&lt;=$O$7,$N$7,IF(inventory[[#This Row],[c Units %]]&lt;=$O$8,$N$8,$N$9))</f>
        <v>C</v>
      </c>
    </row>
    <row r="2891" spans="2:12" x14ac:dyDescent="0.25">
      <c r="B2891" s="1">
        <v>2885</v>
      </c>
      <c r="C2891" t="s">
        <v>2885</v>
      </c>
      <c r="D2891" s="2">
        <v>1.6</v>
      </c>
      <c r="E2891" s="15">
        <v>7</v>
      </c>
      <c r="F2891" s="14">
        <f>inventory[[#This Row],[Unit Cost]]*inventory[[#This Row],['# Units]]</f>
        <v>11.200000000000001</v>
      </c>
      <c r="G2891" s="8">
        <f>_xlfn.RANK.EQ(inventory[[#This Row],[Total Cost]],inventory[Total Cost],0)</f>
        <v>3217</v>
      </c>
      <c r="H2891" s="8">
        <f>SUMIFS(inventory['# Units],inventory[Rank],"&lt;="&amp;inventory[[#This Row],['#]])</f>
        <v>70199</v>
      </c>
      <c r="I2891" s="9">
        <f>inventory[[#This Row],[c Units]]/MAX(inventory[c Units])</f>
        <v>0.85215712933064658</v>
      </c>
      <c r="J2891" s="10">
        <f>SUMIFS(inventory[Total Cost],inventory[Rank],"&lt;="&amp;inventory[[#This Row],['#]])</f>
        <v>2636157.8999999966</v>
      </c>
      <c r="K2891" s="9">
        <f>inventory[[#This Row],[c Cost]]/MAX(inventory[c Cost])</f>
        <v>0.99578903924049811</v>
      </c>
      <c r="L2891" s="11" t="str">
        <f>IF(inventory[[#This Row],[c Units %]]&lt;=$O$7,$N$7,IF(inventory[[#This Row],[c Units %]]&lt;=$O$8,$N$8,$N$9))</f>
        <v>C</v>
      </c>
    </row>
    <row r="2892" spans="2:12" x14ac:dyDescent="0.25">
      <c r="B2892" s="1">
        <v>2886</v>
      </c>
      <c r="C2892" t="s">
        <v>2886</v>
      </c>
      <c r="D2892" s="2">
        <v>1.5</v>
      </c>
      <c r="E2892" s="15">
        <v>5</v>
      </c>
      <c r="F2892" s="14">
        <f>inventory[[#This Row],[Unit Cost]]*inventory[[#This Row],['# Units]]</f>
        <v>7.5</v>
      </c>
      <c r="G2892" s="8">
        <f>_xlfn.RANK.EQ(inventory[[#This Row],[Total Cost]],inventory[Total Cost],0)</f>
        <v>3523</v>
      </c>
      <c r="H2892" s="8">
        <f>SUMIFS(inventory['# Units],inventory[Rank],"&lt;="&amp;inventory[[#This Row],['#]])</f>
        <v>70199</v>
      </c>
      <c r="I2892" s="9">
        <f>inventory[[#This Row],[c Units]]/MAX(inventory[c Units])</f>
        <v>0.85215712933064658</v>
      </c>
      <c r="J2892" s="10">
        <f>SUMIFS(inventory[Total Cost],inventory[Rank],"&lt;="&amp;inventory[[#This Row],['#]])</f>
        <v>2636157.8999999966</v>
      </c>
      <c r="K2892" s="9">
        <f>inventory[[#This Row],[c Cost]]/MAX(inventory[c Cost])</f>
        <v>0.99578903924049811</v>
      </c>
      <c r="L2892" s="11" t="str">
        <f>IF(inventory[[#This Row],[c Units %]]&lt;=$O$7,$N$7,IF(inventory[[#This Row],[c Units %]]&lt;=$O$8,$N$8,$N$9))</f>
        <v>C</v>
      </c>
    </row>
    <row r="2893" spans="2:12" x14ac:dyDescent="0.25">
      <c r="B2893" s="1">
        <v>2887</v>
      </c>
      <c r="C2893" t="s">
        <v>2887</v>
      </c>
      <c r="D2893" s="2">
        <v>0.7</v>
      </c>
      <c r="E2893" s="15">
        <v>5</v>
      </c>
      <c r="F2893" s="14">
        <f>inventory[[#This Row],[Unit Cost]]*inventory[[#This Row],['# Units]]</f>
        <v>3.5</v>
      </c>
      <c r="G2893" s="8">
        <f>_xlfn.RANK.EQ(inventory[[#This Row],[Total Cost]],inventory[Total Cost],0)</f>
        <v>4002</v>
      </c>
      <c r="H2893" s="8">
        <f>SUMIFS(inventory['# Units],inventory[Rank],"&lt;="&amp;inventory[[#This Row],['#]])</f>
        <v>70199</v>
      </c>
      <c r="I2893" s="9">
        <f>inventory[[#This Row],[c Units]]/MAX(inventory[c Units])</f>
        <v>0.85215712933064658</v>
      </c>
      <c r="J2893" s="10">
        <f>SUMIFS(inventory[Total Cost],inventory[Rank],"&lt;="&amp;inventory[[#This Row],['#]])</f>
        <v>2636157.8999999966</v>
      </c>
      <c r="K2893" s="9">
        <f>inventory[[#This Row],[c Cost]]/MAX(inventory[c Cost])</f>
        <v>0.99578903924049811</v>
      </c>
      <c r="L2893" s="11" t="str">
        <f>IF(inventory[[#This Row],[c Units %]]&lt;=$O$7,$N$7,IF(inventory[[#This Row],[c Units %]]&lt;=$O$8,$N$8,$N$9))</f>
        <v>C</v>
      </c>
    </row>
    <row r="2894" spans="2:12" x14ac:dyDescent="0.25">
      <c r="B2894" s="1">
        <v>2888</v>
      </c>
      <c r="C2894" t="s">
        <v>2888</v>
      </c>
      <c r="D2894" s="2">
        <v>1.4</v>
      </c>
      <c r="E2894" s="15">
        <v>9</v>
      </c>
      <c r="F2894" s="14">
        <f>inventory[[#This Row],[Unit Cost]]*inventory[[#This Row],['# Units]]</f>
        <v>12.6</v>
      </c>
      <c r="G2894" s="8">
        <f>_xlfn.RANK.EQ(inventory[[#This Row],[Total Cost]],inventory[Total Cost],0)</f>
        <v>3112</v>
      </c>
      <c r="H2894" s="8">
        <f>SUMIFS(inventory['# Units],inventory[Rank],"&lt;="&amp;inventory[[#This Row],['#]])</f>
        <v>70199</v>
      </c>
      <c r="I2894" s="9">
        <f>inventory[[#This Row],[c Units]]/MAX(inventory[c Units])</f>
        <v>0.85215712933064658</v>
      </c>
      <c r="J2894" s="10">
        <f>SUMIFS(inventory[Total Cost],inventory[Rank],"&lt;="&amp;inventory[[#This Row],['#]])</f>
        <v>2636157.8999999966</v>
      </c>
      <c r="K2894" s="9">
        <f>inventory[[#This Row],[c Cost]]/MAX(inventory[c Cost])</f>
        <v>0.99578903924049811</v>
      </c>
      <c r="L2894" s="11" t="str">
        <f>IF(inventory[[#This Row],[c Units %]]&lt;=$O$7,$N$7,IF(inventory[[#This Row],[c Units %]]&lt;=$O$8,$N$8,$N$9))</f>
        <v>C</v>
      </c>
    </row>
    <row r="2895" spans="2:12" x14ac:dyDescent="0.25">
      <c r="B2895" s="1">
        <v>2889</v>
      </c>
      <c r="C2895" t="s">
        <v>2889</v>
      </c>
      <c r="D2895" s="2">
        <v>1.6</v>
      </c>
      <c r="E2895" s="15">
        <v>34</v>
      </c>
      <c r="F2895" s="14">
        <f>inventory[[#This Row],[Unit Cost]]*inventory[[#This Row],['# Units]]</f>
        <v>54.400000000000006</v>
      </c>
      <c r="G2895" s="8">
        <f>_xlfn.RANK.EQ(inventory[[#This Row],[Total Cost]],inventory[Total Cost],0)</f>
        <v>1775</v>
      </c>
      <c r="H2895" s="8">
        <f>SUMIFS(inventory['# Units],inventory[Rank],"&lt;="&amp;inventory[[#This Row],['#]])</f>
        <v>70240</v>
      </c>
      <c r="I2895" s="9">
        <f>inventory[[#This Row],[c Units]]/MAX(inventory[c Units])</f>
        <v>0.85265483502876982</v>
      </c>
      <c r="J2895" s="10">
        <f>SUMIFS(inventory[Total Cost],inventory[Rank],"&lt;="&amp;inventory[[#This Row],['#]])</f>
        <v>2636174.2999999966</v>
      </c>
      <c r="K2895" s="9">
        <f>inventory[[#This Row],[c Cost]]/MAX(inventory[c Cost])</f>
        <v>0.99579523421851657</v>
      </c>
      <c r="L2895" s="11" t="str">
        <f>IF(inventory[[#This Row],[c Units %]]&lt;=$O$7,$N$7,IF(inventory[[#This Row],[c Units %]]&lt;=$O$8,$N$8,$N$9))</f>
        <v>C</v>
      </c>
    </row>
    <row r="2896" spans="2:12" x14ac:dyDescent="0.25">
      <c r="B2896" s="1">
        <v>2890</v>
      </c>
      <c r="C2896" t="s">
        <v>2890</v>
      </c>
      <c r="D2896" s="2">
        <v>1.6</v>
      </c>
      <c r="E2896" s="15">
        <v>11</v>
      </c>
      <c r="F2896" s="14">
        <f>inventory[[#This Row],[Unit Cost]]*inventory[[#This Row],['# Units]]</f>
        <v>17.600000000000001</v>
      </c>
      <c r="G2896" s="8">
        <f>_xlfn.RANK.EQ(inventory[[#This Row],[Total Cost]],inventory[Total Cost],0)</f>
        <v>2818</v>
      </c>
      <c r="H2896" s="8">
        <f>SUMIFS(inventory['# Units],inventory[Rank],"&lt;="&amp;inventory[[#This Row],['#]])</f>
        <v>70248</v>
      </c>
      <c r="I2896" s="9">
        <f>inventory[[#This Row],[c Units]]/MAX(inventory[c Units])</f>
        <v>0.85275194833572066</v>
      </c>
      <c r="J2896" s="10">
        <f>SUMIFS(inventory[Total Cost],inventory[Rank],"&lt;="&amp;inventory[[#This Row],['#]])</f>
        <v>2636207.0999999964</v>
      </c>
      <c r="K2896" s="9">
        <f>inventory[[#This Row],[c Cost]]/MAX(inventory[c Cost])</f>
        <v>0.99580762417455326</v>
      </c>
      <c r="L2896" s="11" t="str">
        <f>IF(inventory[[#This Row],[c Units %]]&lt;=$O$7,$N$7,IF(inventory[[#This Row],[c Units %]]&lt;=$O$8,$N$8,$N$9))</f>
        <v>C</v>
      </c>
    </row>
    <row r="2897" spans="2:12" x14ac:dyDescent="0.25">
      <c r="B2897" s="1">
        <v>2891</v>
      </c>
      <c r="C2897" t="s">
        <v>2891</v>
      </c>
      <c r="D2897" s="2">
        <v>1.5</v>
      </c>
      <c r="E2897" s="15">
        <v>3</v>
      </c>
      <c r="F2897" s="14">
        <f>inventory[[#This Row],[Unit Cost]]*inventory[[#This Row],['# Units]]</f>
        <v>4.5</v>
      </c>
      <c r="G2897" s="8">
        <f>_xlfn.RANK.EQ(inventory[[#This Row],[Total Cost]],inventory[Total Cost],0)</f>
        <v>3832</v>
      </c>
      <c r="H2897" s="8">
        <f>SUMIFS(inventory['# Units],inventory[Rank],"&lt;="&amp;inventory[[#This Row],['#]])</f>
        <v>70248</v>
      </c>
      <c r="I2897" s="9">
        <f>inventory[[#This Row],[c Units]]/MAX(inventory[c Units])</f>
        <v>0.85275194833572066</v>
      </c>
      <c r="J2897" s="10">
        <f>SUMIFS(inventory[Total Cost],inventory[Rank],"&lt;="&amp;inventory[[#This Row],['#]])</f>
        <v>2636207.0999999964</v>
      </c>
      <c r="K2897" s="9">
        <f>inventory[[#This Row],[c Cost]]/MAX(inventory[c Cost])</f>
        <v>0.99580762417455326</v>
      </c>
      <c r="L2897" s="11" t="str">
        <f>IF(inventory[[#This Row],[c Units %]]&lt;=$O$7,$N$7,IF(inventory[[#This Row],[c Units %]]&lt;=$O$8,$N$8,$N$9))</f>
        <v>C</v>
      </c>
    </row>
    <row r="2898" spans="2:12" x14ac:dyDescent="0.25">
      <c r="B2898" s="1">
        <v>2892</v>
      </c>
      <c r="C2898" t="s">
        <v>2892</v>
      </c>
      <c r="D2898" s="2">
        <v>1.5</v>
      </c>
      <c r="E2898" s="15">
        <v>3</v>
      </c>
      <c r="F2898" s="14">
        <f>inventory[[#This Row],[Unit Cost]]*inventory[[#This Row],['# Units]]</f>
        <v>4.5</v>
      </c>
      <c r="G2898" s="8">
        <f>_xlfn.RANK.EQ(inventory[[#This Row],[Total Cost]],inventory[Total Cost],0)</f>
        <v>3832</v>
      </c>
      <c r="H2898" s="8">
        <f>SUMIFS(inventory['# Units],inventory[Rank],"&lt;="&amp;inventory[[#This Row],['#]])</f>
        <v>70254</v>
      </c>
      <c r="I2898" s="9">
        <f>inventory[[#This Row],[c Units]]/MAX(inventory[c Units])</f>
        <v>0.85282478331593392</v>
      </c>
      <c r="J2898" s="10">
        <f>SUMIFS(inventory[Total Cost],inventory[Rank],"&lt;="&amp;inventory[[#This Row],['#]])</f>
        <v>2636223.2999999966</v>
      </c>
      <c r="K2898" s="9">
        <f>inventory[[#This Row],[c Cost]]/MAX(inventory[c Cost])</f>
        <v>0.99581374360405928</v>
      </c>
      <c r="L2898" s="11" t="str">
        <f>IF(inventory[[#This Row],[c Units %]]&lt;=$O$7,$N$7,IF(inventory[[#This Row],[c Units %]]&lt;=$O$8,$N$8,$N$9))</f>
        <v>C</v>
      </c>
    </row>
    <row r="2899" spans="2:12" x14ac:dyDescent="0.25">
      <c r="B2899" s="1">
        <v>2893</v>
      </c>
      <c r="C2899" t="s">
        <v>2893</v>
      </c>
      <c r="D2899" s="2">
        <v>1.3</v>
      </c>
      <c r="E2899" s="15">
        <v>7</v>
      </c>
      <c r="F2899" s="14">
        <f>inventory[[#This Row],[Unit Cost]]*inventory[[#This Row],['# Units]]</f>
        <v>9.1</v>
      </c>
      <c r="G2899" s="8">
        <f>_xlfn.RANK.EQ(inventory[[#This Row],[Total Cost]],inventory[Total Cost],0)</f>
        <v>3382</v>
      </c>
      <c r="H2899" s="8">
        <f>SUMIFS(inventory['# Units],inventory[Rank],"&lt;="&amp;inventory[[#This Row],['#]])</f>
        <v>70389</v>
      </c>
      <c r="I2899" s="9">
        <f>inventory[[#This Row],[c Units]]/MAX(inventory[c Units])</f>
        <v>0.85446357037073006</v>
      </c>
      <c r="J2899" s="10">
        <f>SUMIFS(inventory[Total Cost],inventory[Rank],"&lt;="&amp;inventory[[#This Row],['#]])</f>
        <v>2636352.899999998</v>
      </c>
      <c r="K2899" s="9">
        <f>inventory[[#This Row],[c Cost]]/MAX(inventory[c Cost])</f>
        <v>0.99586269904010782</v>
      </c>
      <c r="L2899" s="11" t="str">
        <f>IF(inventory[[#This Row],[c Units %]]&lt;=$O$7,$N$7,IF(inventory[[#This Row],[c Units %]]&lt;=$O$8,$N$8,$N$9))</f>
        <v>C</v>
      </c>
    </row>
    <row r="2900" spans="2:12" x14ac:dyDescent="0.25">
      <c r="B2900" s="1">
        <v>2894</v>
      </c>
      <c r="C2900" t="s">
        <v>2894</v>
      </c>
      <c r="D2900" s="2">
        <v>1.5</v>
      </c>
      <c r="E2900" s="15">
        <v>14</v>
      </c>
      <c r="F2900" s="14">
        <f>inventory[[#This Row],[Unit Cost]]*inventory[[#This Row],['# Units]]</f>
        <v>21</v>
      </c>
      <c r="G2900" s="8">
        <f>_xlfn.RANK.EQ(inventory[[#This Row],[Total Cost]],inventory[Total Cost],0)</f>
        <v>2629</v>
      </c>
      <c r="H2900" s="8">
        <f>SUMIFS(inventory['# Units],inventory[Rank],"&lt;="&amp;inventory[[#This Row],['#]])</f>
        <v>70389</v>
      </c>
      <c r="I2900" s="9">
        <f>inventory[[#This Row],[c Units]]/MAX(inventory[c Units])</f>
        <v>0.85446357037073006</v>
      </c>
      <c r="J2900" s="10">
        <f>SUMIFS(inventory[Total Cost],inventory[Rank],"&lt;="&amp;inventory[[#This Row],['#]])</f>
        <v>2636352.899999998</v>
      </c>
      <c r="K2900" s="9">
        <f>inventory[[#This Row],[c Cost]]/MAX(inventory[c Cost])</f>
        <v>0.99586269904010782</v>
      </c>
      <c r="L2900" s="11" t="str">
        <f>IF(inventory[[#This Row],[c Units %]]&lt;=$O$7,$N$7,IF(inventory[[#This Row],[c Units %]]&lt;=$O$8,$N$8,$N$9))</f>
        <v>C</v>
      </c>
    </row>
    <row r="2901" spans="2:12" x14ac:dyDescent="0.25">
      <c r="B2901" s="1">
        <v>2895</v>
      </c>
      <c r="C2901" t="s">
        <v>2895</v>
      </c>
      <c r="D2901" s="2">
        <v>1.5</v>
      </c>
      <c r="E2901" s="15">
        <v>4</v>
      </c>
      <c r="F2901" s="14">
        <f>inventory[[#This Row],[Unit Cost]]*inventory[[#This Row],['# Units]]</f>
        <v>6</v>
      </c>
      <c r="G2901" s="8">
        <f>_xlfn.RANK.EQ(inventory[[#This Row],[Total Cost]],inventory[Total Cost],0)</f>
        <v>3649</v>
      </c>
      <c r="H2901" s="8">
        <f>SUMIFS(inventory['# Units],inventory[Rank],"&lt;="&amp;inventory[[#This Row],['#]])</f>
        <v>70389</v>
      </c>
      <c r="I2901" s="9">
        <f>inventory[[#This Row],[c Units]]/MAX(inventory[c Units])</f>
        <v>0.85446357037073006</v>
      </c>
      <c r="J2901" s="10">
        <f>SUMIFS(inventory[Total Cost],inventory[Rank],"&lt;="&amp;inventory[[#This Row],['#]])</f>
        <v>2636352.899999998</v>
      </c>
      <c r="K2901" s="9">
        <f>inventory[[#This Row],[c Cost]]/MAX(inventory[c Cost])</f>
        <v>0.99586269904010782</v>
      </c>
      <c r="L2901" s="11" t="str">
        <f>IF(inventory[[#This Row],[c Units %]]&lt;=$O$7,$N$7,IF(inventory[[#This Row],[c Units %]]&lt;=$O$8,$N$8,$N$9))</f>
        <v>C</v>
      </c>
    </row>
    <row r="2902" spans="2:12" x14ac:dyDescent="0.25">
      <c r="B2902" s="1">
        <v>2896</v>
      </c>
      <c r="C2902" t="s">
        <v>2896</v>
      </c>
      <c r="D2902" s="2">
        <v>1.6</v>
      </c>
      <c r="E2902" s="15">
        <v>3</v>
      </c>
      <c r="F2902" s="14">
        <f>inventory[[#This Row],[Unit Cost]]*inventory[[#This Row],['# Units]]</f>
        <v>4.8000000000000007</v>
      </c>
      <c r="G2902" s="8">
        <f>_xlfn.RANK.EQ(inventory[[#This Row],[Total Cost]],inventory[Total Cost],0)</f>
        <v>3792</v>
      </c>
      <c r="H2902" s="8">
        <f>SUMIFS(inventory['# Units],inventory[Rank],"&lt;="&amp;inventory[[#This Row],['#]])</f>
        <v>70389</v>
      </c>
      <c r="I2902" s="9">
        <f>inventory[[#This Row],[c Units]]/MAX(inventory[c Units])</f>
        <v>0.85446357037073006</v>
      </c>
      <c r="J2902" s="10">
        <f>SUMIFS(inventory[Total Cost],inventory[Rank],"&lt;="&amp;inventory[[#This Row],['#]])</f>
        <v>2636352.899999998</v>
      </c>
      <c r="K2902" s="9">
        <f>inventory[[#This Row],[c Cost]]/MAX(inventory[c Cost])</f>
        <v>0.99586269904010782</v>
      </c>
      <c r="L2902" s="11" t="str">
        <f>IF(inventory[[#This Row],[c Units %]]&lt;=$O$7,$N$7,IF(inventory[[#This Row],[c Units %]]&lt;=$O$8,$N$8,$N$9))</f>
        <v>C</v>
      </c>
    </row>
    <row r="2903" spans="2:12" x14ac:dyDescent="0.25">
      <c r="B2903" s="1">
        <v>2897</v>
      </c>
      <c r="C2903" t="s">
        <v>2897</v>
      </c>
      <c r="D2903" s="2">
        <v>1.4</v>
      </c>
      <c r="E2903" s="15">
        <v>5</v>
      </c>
      <c r="F2903" s="14">
        <f>inventory[[#This Row],[Unit Cost]]*inventory[[#This Row],['# Units]]</f>
        <v>7</v>
      </c>
      <c r="G2903" s="8">
        <f>_xlfn.RANK.EQ(inventory[[#This Row],[Total Cost]],inventory[Total Cost],0)</f>
        <v>3570</v>
      </c>
      <c r="H2903" s="8">
        <f>SUMIFS(inventory['# Units],inventory[Rank],"&lt;="&amp;inventory[[#This Row],['#]])</f>
        <v>70389</v>
      </c>
      <c r="I2903" s="9">
        <f>inventory[[#This Row],[c Units]]/MAX(inventory[c Units])</f>
        <v>0.85446357037073006</v>
      </c>
      <c r="J2903" s="10">
        <f>SUMIFS(inventory[Total Cost],inventory[Rank],"&lt;="&amp;inventory[[#This Row],['#]])</f>
        <v>2636352.899999998</v>
      </c>
      <c r="K2903" s="9">
        <f>inventory[[#This Row],[c Cost]]/MAX(inventory[c Cost])</f>
        <v>0.99586269904010782</v>
      </c>
      <c r="L2903" s="11" t="str">
        <f>IF(inventory[[#This Row],[c Units %]]&lt;=$O$7,$N$7,IF(inventory[[#This Row],[c Units %]]&lt;=$O$8,$N$8,$N$9))</f>
        <v>C</v>
      </c>
    </row>
    <row r="2904" spans="2:12" x14ac:dyDescent="0.25">
      <c r="B2904" s="1">
        <v>2898</v>
      </c>
      <c r="C2904" t="s">
        <v>2898</v>
      </c>
      <c r="D2904" s="2">
        <v>1.6</v>
      </c>
      <c r="E2904" s="15">
        <v>4</v>
      </c>
      <c r="F2904" s="14">
        <f>inventory[[#This Row],[Unit Cost]]*inventory[[#This Row],['# Units]]</f>
        <v>6.4</v>
      </c>
      <c r="G2904" s="8">
        <f>_xlfn.RANK.EQ(inventory[[#This Row],[Total Cost]],inventory[Total Cost],0)</f>
        <v>3630</v>
      </c>
      <c r="H2904" s="8">
        <f>SUMIFS(inventory['# Units],inventory[Rank],"&lt;="&amp;inventory[[#This Row],['#]])</f>
        <v>70389</v>
      </c>
      <c r="I2904" s="9">
        <f>inventory[[#This Row],[c Units]]/MAX(inventory[c Units])</f>
        <v>0.85446357037073006</v>
      </c>
      <c r="J2904" s="10">
        <f>SUMIFS(inventory[Total Cost],inventory[Rank],"&lt;="&amp;inventory[[#This Row],['#]])</f>
        <v>2636352.899999998</v>
      </c>
      <c r="K2904" s="9">
        <f>inventory[[#This Row],[c Cost]]/MAX(inventory[c Cost])</f>
        <v>0.99586269904010782</v>
      </c>
      <c r="L2904" s="11" t="str">
        <f>IF(inventory[[#This Row],[c Units %]]&lt;=$O$7,$N$7,IF(inventory[[#This Row],[c Units %]]&lt;=$O$8,$N$8,$N$9))</f>
        <v>C</v>
      </c>
    </row>
    <row r="2905" spans="2:12" x14ac:dyDescent="0.25">
      <c r="B2905" s="1">
        <v>2899</v>
      </c>
      <c r="C2905" t="s">
        <v>2899</v>
      </c>
      <c r="D2905" s="2">
        <v>1.5</v>
      </c>
      <c r="E2905" s="15">
        <v>1</v>
      </c>
      <c r="F2905" s="14">
        <f>inventory[[#This Row],[Unit Cost]]*inventory[[#This Row],['# Units]]</f>
        <v>1.5</v>
      </c>
      <c r="G2905" s="8">
        <f>_xlfn.RANK.EQ(inventory[[#This Row],[Total Cost]],inventory[Total Cost],0)</f>
        <v>4393</v>
      </c>
      <c r="H2905" s="8">
        <f>SUMIFS(inventory['# Units],inventory[Rank],"&lt;="&amp;inventory[[#This Row],['#]])</f>
        <v>70389</v>
      </c>
      <c r="I2905" s="9">
        <f>inventory[[#This Row],[c Units]]/MAX(inventory[c Units])</f>
        <v>0.85446357037073006</v>
      </c>
      <c r="J2905" s="10">
        <f>SUMIFS(inventory[Total Cost],inventory[Rank],"&lt;="&amp;inventory[[#This Row],['#]])</f>
        <v>2636352.899999998</v>
      </c>
      <c r="K2905" s="9">
        <f>inventory[[#This Row],[c Cost]]/MAX(inventory[c Cost])</f>
        <v>0.99586269904010782</v>
      </c>
      <c r="L2905" s="11" t="str">
        <f>IF(inventory[[#This Row],[c Units %]]&lt;=$O$7,$N$7,IF(inventory[[#This Row],[c Units %]]&lt;=$O$8,$N$8,$N$9))</f>
        <v>C</v>
      </c>
    </row>
    <row r="2906" spans="2:12" x14ac:dyDescent="0.25">
      <c r="B2906" s="1">
        <v>2900</v>
      </c>
      <c r="C2906" t="s">
        <v>2900</v>
      </c>
      <c r="D2906" s="2">
        <v>1.6</v>
      </c>
      <c r="E2906" s="15">
        <v>2</v>
      </c>
      <c r="F2906" s="14">
        <f>inventory[[#This Row],[Unit Cost]]*inventory[[#This Row],['# Units]]</f>
        <v>3.2</v>
      </c>
      <c r="G2906" s="8">
        <f>_xlfn.RANK.EQ(inventory[[#This Row],[Total Cost]],inventory[Total Cost],0)</f>
        <v>4049</v>
      </c>
      <c r="H2906" s="8">
        <f>SUMIFS(inventory['# Units],inventory[Rank],"&lt;="&amp;inventory[[#This Row],['#]])</f>
        <v>70389</v>
      </c>
      <c r="I2906" s="9">
        <f>inventory[[#This Row],[c Units]]/MAX(inventory[c Units])</f>
        <v>0.85446357037073006</v>
      </c>
      <c r="J2906" s="10">
        <f>SUMIFS(inventory[Total Cost],inventory[Rank],"&lt;="&amp;inventory[[#This Row],['#]])</f>
        <v>2636352.899999998</v>
      </c>
      <c r="K2906" s="9">
        <f>inventory[[#This Row],[c Cost]]/MAX(inventory[c Cost])</f>
        <v>0.99586269904010782</v>
      </c>
      <c r="L2906" s="11" t="str">
        <f>IF(inventory[[#This Row],[c Units %]]&lt;=$O$7,$N$7,IF(inventory[[#This Row],[c Units %]]&lt;=$O$8,$N$8,$N$9))</f>
        <v>C</v>
      </c>
    </row>
    <row r="2907" spans="2:12" x14ac:dyDescent="0.25">
      <c r="B2907" s="1">
        <v>2901</v>
      </c>
      <c r="C2907" t="s">
        <v>2901</v>
      </c>
      <c r="D2907" s="2">
        <v>1.4</v>
      </c>
      <c r="E2907" s="15">
        <v>14</v>
      </c>
      <c r="F2907" s="14">
        <f>inventory[[#This Row],[Unit Cost]]*inventory[[#This Row],['# Units]]</f>
        <v>19.599999999999998</v>
      </c>
      <c r="G2907" s="8">
        <f>_xlfn.RANK.EQ(inventory[[#This Row],[Total Cost]],inventory[Total Cost],0)</f>
        <v>2720</v>
      </c>
      <c r="H2907" s="8">
        <f>SUMIFS(inventory['# Units],inventory[Rank],"&lt;="&amp;inventory[[#This Row],['#]])</f>
        <v>70495</v>
      </c>
      <c r="I2907" s="9">
        <f>inventory[[#This Row],[c Units]]/MAX(inventory[c Units])</f>
        <v>0.85575032168782927</v>
      </c>
      <c r="J2907" s="10">
        <f>SUMIFS(inventory[Total Cost],inventory[Rank],"&lt;="&amp;inventory[[#This Row],['#]])</f>
        <v>2636449.4999999986</v>
      </c>
      <c r="K2907" s="9">
        <f>inventory[[#This Row],[c Cost]]/MAX(inventory[c Cost])</f>
        <v>0.99589918897160667</v>
      </c>
      <c r="L2907" s="11" t="str">
        <f>IF(inventory[[#This Row],[c Units %]]&lt;=$O$7,$N$7,IF(inventory[[#This Row],[c Units %]]&lt;=$O$8,$N$8,$N$9))</f>
        <v>C</v>
      </c>
    </row>
    <row r="2908" spans="2:12" x14ac:dyDescent="0.25">
      <c r="B2908" s="1">
        <v>2902</v>
      </c>
      <c r="C2908" t="s">
        <v>2902</v>
      </c>
      <c r="D2908" s="2">
        <v>1.5</v>
      </c>
      <c r="E2908" s="15">
        <v>2</v>
      </c>
      <c r="F2908" s="14">
        <f>inventory[[#This Row],[Unit Cost]]*inventory[[#This Row],['# Units]]</f>
        <v>3</v>
      </c>
      <c r="G2908" s="8">
        <f>_xlfn.RANK.EQ(inventory[[#This Row],[Total Cost]],inventory[Total Cost],0)</f>
        <v>4077</v>
      </c>
      <c r="H2908" s="8">
        <f>SUMIFS(inventory['# Units],inventory[Rank],"&lt;="&amp;inventory[[#This Row],['#]])</f>
        <v>70495</v>
      </c>
      <c r="I2908" s="9">
        <f>inventory[[#This Row],[c Units]]/MAX(inventory[c Units])</f>
        <v>0.85575032168782927</v>
      </c>
      <c r="J2908" s="10">
        <f>SUMIFS(inventory[Total Cost],inventory[Rank],"&lt;="&amp;inventory[[#This Row],['#]])</f>
        <v>2636449.4999999986</v>
      </c>
      <c r="K2908" s="9">
        <f>inventory[[#This Row],[c Cost]]/MAX(inventory[c Cost])</f>
        <v>0.99589918897160667</v>
      </c>
      <c r="L2908" s="11" t="str">
        <f>IF(inventory[[#This Row],[c Units %]]&lt;=$O$7,$N$7,IF(inventory[[#This Row],[c Units %]]&lt;=$O$8,$N$8,$N$9))</f>
        <v>C</v>
      </c>
    </row>
    <row r="2909" spans="2:12" x14ac:dyDescent="0.25">
      <c r="B2909" s="1">
        <v>2903</v>
      </c>
      <c r="C2909" t="s">
        <v>2903</v>
      </c>
      <c r="D2909" s="2">
        <v>1.4</v>
      </c>
      <c r="E2909" s="15">
        <v>3</v>
      </c>
      <c r="F2909" s="14">
        <f>inventory[[#This Row],[Unit Cost]]*inventory[[#This Row],['# Units]]</f>
        <v>4.1999999999999993</v>
      </c>
      <c r="G2909" s="8">
        <f>_xlfn.RANK.EQ(inventory[[#This Row],[Total Cost]],inventory[Total Cost],0)</f>
        <v>3874</v>
      </c>
      <c r="H2909" s="8">
        <f>SUMIFS(inventory['# Units],inventory[Rank],"&lt;="&amp;inventory[[#This Row],['#]])</f>
        <v>70495</v>
      </c>
      <c r="I2909" s="9">
        <f>inventory[[#This Row],[c Units]]/MAX(inventory[c Units])</f>
        <v>0.85575032168782927</v>
      </c>
      <c r="J2909" s="10">
        <f>SUMIFS(inventory[Total Cost],inventory[Rank],"&lt;="&amp;inventory[[#This Row],['#]])</f>
        <v>2636449.4999999986</v>
      </c>
      <c r="K2909" s="9">
        <f>inventory[[#This Row],[c Cost]]/MAX(inventory[c Cost])</f>
        <v>0.99589918897160667</v>
      </c>
      <c r="L2909" s="11" t="str">
        <f>IF(inventory[[#This Row],[c Units %]]&lt;=$O$7,$N$7,IF(inventory[[#This Row],[c Units %]]&lt;=$O$8,$N$8,$N$9))</f>
        <v>C</v>
      </c>
    </row>
    <row r="2910" spans="2:12" x14ac:dyDescent="0.25">
      <c r="B2910" s="1">
        <v>2904</v>
      </c>
      <c r="C2910" t="s">
        <v>2904</v>
      </c>
      <c r="D2910" s="2">
        <v>1.5</v>
      </c>
      <c r="E2910" s="15">
        <v>5</v>
      </c>
      <c r="F2910" s="14">
        <f>inventory[[#This Row],[Unit Cost]]*inventory[[#This Row],['# Units]]</f>
        <v>7.5</v>
      </c>
      <c r="G2910" s="8">
        <f>_xlfn.RANK.EQ(inventory[[#This Row],[Total Cost]],inventory[Total Cost],0)</f>
        <v>3523</v>
      </c>
      <c r="H2910" s="8">
        <f>SUMIFS(inventory['# Units],inventory[Rank],"&lt;="&amp;inventory[[#This Row],['#]])</f>
        <v>70495</v>
      </c>
      <c r="I2910" s="9">
        <f>inventory[[#This Row],[c Units]]/MAX(inventory[c Units])</f>
        <v>0.85575032168782927</v>
      </c>
      <c r="J2910" s="10">
        <f>SUMIFS(inventory[Total Cost],inventory[Rank],"&lt;="&amp;inventory[[#This Row],['#]])</f>
        <v>2636449.4999999986</v>
      </c>
      <c r="K2910" s="9">
        <f>inventory[[#This Row],[c Cost]]/MAX(inventory[c Cost])</f>
        <v>0.99589918897160667</v>
      </c>
      <c r="L2910" s="11" t="str">
        <f>IF(inventory[[#This Row],[c Units %]]&lt;=$O$7,$N$7,IF(inventory[[#This Row],[c Units %]]&lt;=$O$8,$N$8,$N$9))</f>
        <v>C</v>
      </c>
    </row>
    <row r="2911" spans="2:12" x14ac:dyDescent="0.25">
      <c r="B2911" s="1">
        <v>2905</v>
      </c>
      <c r="C2911" t="s">
        <v>2905</v>
      </c>
      <c r="D2911" s="2">
        <v>1.5</v>
      </c>
      <c r="E2911" s="15">
        <v>17</v>
      </c>
      <c r="F2911" s="14">
        <f>inventory[[#This Row],[Unit Cost]]*inventory[[#This Row],['# Units]]</f>
        <v>25.5</v>
      </c>
      <c r="G2911" s="8">
        <f>_xlfn.RANK.EQ(inventory[[#This Row],[Total Cost]],inventory[Total Cost],0)</f>
        <v>2441</v>
      </c>
      <c r="H2911" s="8">
        <f>SUMIFS(inventory['# Units],inventory[Rank],"&lt;="&amp;inventory[[#This Row],['#]])</f>
        <v>70495</v>
      </c>
      <c r="I2911" s="9">
        <f>inventory[[#This Row],[c Units]]/MAX(inventory[c Units])</f>
        <v>0.85575032168782927</v>
      </c>
      <c r="J2911" s="10">
        <f>SUMIFS(inventory[Total Cost],inventory[Rank],"&lt;="&amp;inventory[[#This Row],['#]])</f>
        <v>2636449.4999999986</v>
      </c>
      <c r="K2911" s="9">
        <f>inventory[[#This Row],[c Cost]]/MAX(inventory[c Cost])</f>
        <v>0.99589918897160667</v>
      </c>
      <c r="L2911" s="11" t="str">
        <f>IF(inventory[[#This Row],[c Units %]]&lt;=$O$7,$N$7,IF(inventory[[#This Row],[c Units %]]&lt;=$O$8,$N$8,$N$9))</f>
        <v>C</v>
      </c>
    </row>
    <row r="2912" spans="2:12" x14ac:dyDescent="0.25">
      <c r="B2912" s="1">
        <v>2906</v>
      </c>
      <c r="C2912" t="s">
        <v>2906</v>
      </c>
      <c r="D2912" s="2">
        <v>0.9</v>
      </c>
      <c r="E2912" s="15">
        <v>6</v>
      </c>
      <c r="F2912" s="14">
        <f>inventory[[#This Row],[Unit Cost]]*inventory[[#This Row],['# Units]]</f>
        <v>5.4</v>
      </c>
      <c r="G2912" s="8">
        <f>_xlfn.RANK.EQ(inventory[[#This Row],[Total Cost]],inventory[Total Cost],0)</f>
        <v>3730</v>
      </c>
      <c r="H2912" s="8">
        <f>SUMIFS(inventory['# Units],inventory[Rank],"&lt;="&amp;inventory[[#This Row],['#]])</f>
        <v>70495</v>
      </c>
      <c r="I2912" s="9">
        <f>inventory[[#This Row],[c Units]]/MAX(inventory[c Units])</f>
        <v>0.85575032168782927</v>
      </c>
      <c r="J2912" s="10">
        <f>SUMIFS(inventory[Total Cost],inventory[Rank],"&lt;="&amp;inventory[[#This Row],['#]])</f>
        <v>2636449.4999999986</v>
      </c>
      <c r="K2912" s="9">
        <f>inventory[[#This Row],[c Cost]]/MAX(inventory[c Cost])</f>
        <v>0.99589918897160667</v>
      </c>
      <c r="L2912" s="11" t="str">
        <f>IF(inventory[[#This Row],[c Units %]]&lt;=$O$7,$N$7,IF(inventory[[#This Row],[c Units %]]&lt;=$O$8,$N$8,$N$9))</f>
        <v>C</v>
      </c>
    </row>
    <row r="2913" spans="2:12" x14ac:dyDescent="0.25">
      <c r="B2913" s="1">
        <v>2907</v>
      </c>
      <c r="C2913" t="s">
        <v>2907</v>
      </c>
      <c r="D2913" s="2">
        <v>1.5</v>
      </c>
      <c r="E2913" s="15">
        <v>7</v>
      </c>
      <c r="F2913" s="14">
        <f>inventory[[#This Row],[Unit Cost]]*inventory[[#This Row],['# Units]]</f>
        <v>10.5</v>
      </c>
      <c r="G2913" s="8">
        <f>_xlfn.RANK.EQ(inventory[[#This Row],[Total Cost]],inventory[Total Cost],0)</f>
        <v>3268</v>
      </c>
      <c r="H2913" s="8">
        <f>SUMIFS(inventory['# Units],inventory[Rank],"&lt;="&amp;inventory[[#This Row],['#]])</f>
        <v>70805</v>
      </c>
      <c r="I2913" s="9">
        <f>inventory[[#This Row],[c Units]]/MAX(inventory[c Units])</f>
        <v>0.85951346233217607</v>
      </c>
      <c r="J2913" s="10">
        <f>SUMIFS(inventory[Total Cost],inventory[Rank],"&lt;="&amp;inventory[[#This Row],['#]])</f>
        <v>2636737.4999999986</v>
      </c>
      <c r="K2913" s="9">
        <f>inventory[[#This Row],[c Cost]]/MAX(inventory[c Cost])</f>
        <v>0.99600797882949077</v>
      </c>
      <c r="L2913" s="11" t="str">
        <f>IF(inventory[[#This Row],[c Units %]]&lt;=$O$7,$N$7,IF(inventory[[#This Row],[c Units %]]&lt;=$O$8,$N$8,$N$9))</f>
        <v>C</v>
      </c>
    </row>
    <row r="2914" spans="2:12" x14ac:dyDescent="0.25">
      <c r="B2914" s="1">
        <v>2908</v>
      </c>
      <c r="C2914" t="s">
        <v>2908</v>
      </c>
      <c r="D2914" s="2">
        <v>1.5</v>
      </c>
      <c r="E2914" s="15">
        <v>2</v>
      </c>
      <c r="F2914" s="14">
        <f>inventory[[#This Row],[Unit Cost]]*inventory[[#This Row],['# Units]]</f>
        <v>3</v>
      </c>
      <c r="G2914" s="8">
        <f>_xlfn.RANK.EQ(inventory[[#This Row],[Total Cost]],inventory[Total Cost],0)</f>
        <v>4077</v>
      </c>
      <c r="H2914" s="8">
        <f>SUMIFS(inventory['# Units],inventory[Rank],"&lt;="&amp;inventory[[#This Row],['#]])</f>
        <v>70805</v>
      </c>
      <c r="I2914" s="9">
        <f>inventory[[#This Row],[c Units]]/MAX(inventory[c Units])</f>
        <v>0.85951346233217607</v>
      </c>
      <c r="J2914" s="10">
        <f>SUMIFS(inventory[Total Cost],inventory[Rank],"&lt;="&amp;inventory[[#This Row],['#]])</f>
        <v>2636737.4999999986</v>
      </c>
      <c r="K2914" s="9">
        <f>inventory[[#This Row],[c Cost]]/MAX(inventory[c Cost])</f>
        <v>0.99600797882949077</v>
      </c>
      <c r="L2914" s="11" t="str">
        <f>IF(inventory[[#This Row],[c Units %]]&lt;=$O$7,$N$7,IF(inventory[[#This Row],[c Units %]]&lt;=$O$8,$N$8,$N$9))</f>
        <v>C</v>
      </c>
    </row>
    <row r="2915" spans="2:12" x14ac:dyDescent="0.25">
      <c r="B2915" s="1">
        <v>2909</v>
      </c>
      <c r="C2915" t="s">
        <v>2909</v>
      </c>
      <c r="D2915" s="2">
        <v>1.2</v>
      </c>
      <c r="E2915" s="15">
        <v>1</v>
      </c>
      <c r="F2915" s="14">
        <f>inventory[[#This Row],[Unit Cost]]*inventory[[#This Row],['# Units]]</f>
        <v>1.2</v>
      </c>
      <c r="G2915" s="8">
        <f>_xlfn.RANK.EQ(inventory[[#This Row],[Total Cost]],inventory[Total Cost],0)</f>
        <v>4445</v>
      </c>
      <c r="H2915" s="8">
        <f>SUMIFS(inventory['# Units],inventory[Rank],"&lt;="&amp;inventory[[#This Row],['#]])</f>
        <v>70805</v>
      </c>
      <c r="I2915" s="9">
        <f>inventory[[#This Row],[c Units]]/MAX(inventory[c Units])</f>
        <v>0.85951346233217607</v>
      </c>
      <c r="J2915" s="10">
        <f>SUMIFS(inventory[Total Cost],inventory[Rank],"&lt;="&amp;inventory[[#This Row],['#]])</f>
        <v>2636737.4999999986</v>
      </c>
      <c r="K2915" s="9">
        <f>inventory[[#This Row],[c Cost]]/MAX(inventory[c Cost])</f>
        <v>0.99600797882949077</v>
      </c>
      <c r="L2915" s="11" t="str">
        <f>IF(inventory[[#This Row],[c Units %]]&lt;=$O$7,$N$7,IF(inventory[[#This Row],[c Units %]]&lt;=$O$8,$N$8,$N$9))</f>
        <v>C</v>
      </c>
    </row>
    <row r="2916" spans="2:12" x14ac:dyDescent="0.25">
      <c r="B2916" s="1">
        <v>2910</v>
      </c>
      <c r="C2916" t="s">
        <v>2910</v>
      </c>
      <c r="D2916" s="2">
        <v>0.6</v>
      </c>
      <c r="E2916" s="15">
        <v>5</v>
      </c>
      <c r="F2916" s="14">
        <f>inventory[[#This Row],[Unit Cost]]*inventory[[#This Row],['# Units]]</f>
        <v>3</v>
      </c>
      <c r="G2916" s="8">
        <f>_xlfn.RANK.EQ(inventory[[#This Row],[Total Cost]],inventory[Total Cost],0)</f>
        <v>4077</v>
      </c>
      <c r="H2916" s="8">
        <f>SUMIFS(inventory['# Units],inventory[Rank],"&lt;="&amp;inventory[[#This Row],['#]])</f>
        <v>70805</v>
      </c>
      <c r="I2916" s="9">
        <f>inventory[[#This Row],[c Units]]/MAX(inventory[c Units])</f>
        <v>0.85951346233217607</v>
      </c>
      <c r="J2916" s="10">
        <f>SUMIFS(inventory[Total Cost],inventory[Rank],"&lt;="&amp;inventory[[#This Row],['#]])</f>
        <v>2636737.4999999986</v>
      </c>
      <c r="K2916" s="9">
        <f>inventory[[#This Row],[c Cost]]/MAX(inventory[c Cost])</f>
        <v>0.99600797882949077</v>
      </c>
      <c r="L2916" s="11" t="str">
        <f>IF(inventory[[#This Row],[c Units %]]&lt;=$O$7,$N$7,IF(inventory[[#This Row],[c Units %]]&lt;=$O$8,$N$8,$N$9))</f>
        <v>C</v>
      </c>
    </row>
    <row r="2917" spans="2:12" x14ac:dyDescent="0.25">
      <c r="B2917" s="1">
        <v>2911</v>
      </c>
      <c r="C2917" t="s">
        <v>2911</v>
      </c>
      <c r="D2917" s="2">
        <v>1.1000000000000001</v>
      </c>
      <c r="E2917" s="15">
        <v>15</v>
      </c>
      <c r="F2917" s="14">
        <f>inventory[[#This Row],[Unit Cost]]*inventory[[#This Row],['# Units]]</f>
        <v>16.5</v>
      </c>
      <c r="G2917" s="8">
        <f>_xlfn.RANK.EQ(inventory[[#This Row],[Total Cost]],inventory[Total Cost],0)</f>
        <v>2879</v>
      </c>
      <c r="H2917" s="8">
        <f>SUMIFS(inventory['# Units],inventory[Rank],"&lt;="&amp;inventory[[#This Row],['#]])</f>
        <v>70805</v>
      </c>
      <c r="I2917" s="9">
        <f>inventory[[#This Row],[c Units]]/MAX(inventory[c Units])</f>
        <v>0.85951346233217607</v>
      </c>
      <c r="J2917" s="10">
        <f>SUMIFS(inventory[Total Cost],inventory[Rank],"&lt;="&amp;inventory[[#This Row],['#]])</f>
        <v>2636737.4999999986</v>
      </c>
      <c r="K2917" s="9">
        <f>inventory[[#This Row],[c Cost]]/MAX(inventory[c Cost])</f>
        <v>0.99600797882949077</v>
      </c>
      <c r="L2917" s="11" t="str">
        <f>IF(inventory[[#This Row],[c Units %]]&lt;=$O$7,$N$7,IF(inventory[[#This Row],[c Units %]]&lt;=$O$8,$N$8,$N$9))</f>
        <v>C</v>
      </c>
    </row>
    <row r="2918" spans="2:12" x14ac:dyDescent="0.25">
      <c r="B2918" s="1">
        <v>2912</v>
      </c>
      <c r="C2918" t="s">
        <v>2912</v>
      </c>
      <c r="D2918" s="2">
        <v>1.4</v>
      </c>
      <c r="E2918" s="15">
        <v>1</v>
      </c>
      <c r="F2918" s="14">
        <f>inventory[[#This Row],[Unit Cost]]*inventory[[#This Row],['# Units]]</f>
        <v>1.4</v>
      </c>
      <c r="G2918" s="8">
        <f>_xlfn.RANK.EQ(inventory[[#This Row],[Total Cost]],inventory[Total Cost],0)</f>
        <v>4407</v>
      </c>
      <c r="H2918" s="8">
        <f>SUMIFS(inventory['# Units],inventory[Rank],"&lt;="&amp;inventory[[#This Row],['#]])</f>
        <v>70805</v>
      </c>
      <c r="I2918" s="9">
        <f>inventory[[#This Row],[c Units]]/MAX(inventory[c Units])</f>
        <v>0.85951346233217607</v>
      </c>
      <c r="J2918" s="10">
        <f>SUMIFS(inventory[Total Cost],inventory[Rank],"&lt;="&amp;inventory[[#This Row],['#]])</f>
        <v>2636737.4999999986</v>
      </c>
      <c r="K2918" s="9">
        <f>inventory[[#This Row],[c Cost]]/MAX(inventory[c Cost])</f>
        <v>0.99600797882949077</v>
      </c>
      <c r="L2918" s="11" t="str">
        <f>IF(inventory[[#This Row],[c Units %]]&lt;=$O$7,$N$7,IF(inventory[[#This Row],[c Units %]]&lt;=$O$8,$N$8,$N$9))</f>
        <v>C</v>
      </c>
    </row>
    <row r="2919" spans="2:12" x14ac:dyDescent="0.25">
      <c r="B2919" s="1">
        <v>2913</v>
      </c>
      <c r="C2919" t="s">
        <v>2913</v>
      </c>
      <c r="D2919" s="2">
        <v>1.4</v>
      </c>
      <c r="E2919" s="15">
        <v>13</v>
      </c>
      <c r="F2919" s="14">
        <f>inventory[[#This Row],[Unit Cost]]*inventory[[#This Row],['# Units]]</f>
        <v>18.2</v>
      </c>
      <c r="G2919" s="8">
        <f>_xlfn.RANK.EQ(inventory[[#This Row],[Total Cost]],inventory[Total Cost],0)</f>
        <v>2788</v>
      </c>
      <c r="H2919" s="8">
        <f>SUMIFS(inventory['# Units],inventory[Rank],"&lt;="&amp;inventory[[#This Row],['#]])</f>
        <v>70805</v>
      </c>
      <c r="I2919" s="9">
        <f>inventory[[#This Row],[c Units]]/MAX(inventory[c Units])</f>
        <v>0.85951346233217607</v>
      </c>
      <c r="J2919" s="10">
        <f>SUMIFS(inventory[Total Cost],inventory[Rank],"&lt;="&amp;inventory[[#This Row],['#]])</f>
        <v>2636737.4999999986</v>
      </c>
      <c r="K2919" s="9">
        <f>inventory[[#This Row],[c Cost]]/MAX(inventory[c Cost])</f>
        <v>0.99600797882949077</v>
      </c>
      <c r="L2919" s="11" t="str">
        <f>IF(inventory[[#This Row],[c Units %]]&lt;=$O$7,$N$7,IF(inventory[[#This Row],[c Units %]]&lt;=$O$8,$N$8,$N$9))</f>
        <v>C</v>
      </c>
    </row>
    <row r="2920" spans="2:12" x14ac:dyDescent="0.25">
      <c r="B2920" s="1">
        <v>2914</v>
      </c>
      <c r="C2920" t="s">
        <v>2914</v>
      </c>
      <c r="D2920" s="2">
        <v>1.3</v>
      </c>
      <c r="E2920" s="15">
        <v>52</v>
      </c>
      <c r="F2920" s="14">
        <f>inventory[[#This Row],[Unit Cost]]*inventory[[#This Row],['# Units]]</f>
        <v>67.600000000000009</v>
      </c>
      <c r="G2920" s="8">
        <f>_xlfn.RANK.EQ(inventory[[#This Row],[Total Cost]],inventory[Total Cost],0)</f>
        <v>1598</v>
      </c>
      <c r="H2920" s="8">
        <f>SUMIFS(inventory['# Units],inventory[Rank],"&lt;="&amp;inventory[[#This Row],['#]])</f>
        <v>70805</v>
      </c>
      <c r="I2920" s="9">
        <f>inventory[[#This Row],[c Units]]/MAX(inventory[c Units])</f>
        <v>0.85951346233217607</v>
      </c>
      <c r="J2920" s="10">
        <f>SUMIFS(inventory[Total Cost],inventory[Rank],"&lt;="&amp;inventory[[#This Row],['#]])</f>
        <v>2636737.4999999986</v>
      </c>
      <c r="K2920" s="9">
        <f>inventory[[#This Row],[c Cost]]/MAX(inventory[c Cost])</f>
        <v>0.99600797882949077</v>
      </c>
      <c r="L2920" s="11" t="str">
        <f>IF(inventory[[#This Row],[c Units %]]&lt;=$O$7,$N$7,IF(inventory[[#This Row],[c Units %]]&lt;=$O$8,$N$8,$N$9))</f>
        <v>C</v>
      </c>
    </row>
    <row r="2921" spans="2:12" x14ac:dyDescent="0.25">
      <c r="B2921" s="1">
        <v>2915</v>
      </c>
      <c r="C2921" t="s">
        <v>2915</v>
      </c>
      <c r="D2921" s="2">
        <v>1.2</v>
      </c>
      <c r="E2921" s="15">
        <v>20</v>
      </c>
      <c r="F2921" s="14">
        <f>inventory[[#This Row],[Unit Cost]]*inventory[[#This Row],['# Units]]</f>
        <v>24</v>
      </c>
      <c r="G2921" s="8">
        <f>_xlfn.RANK.EQ(inventory[[#This Row],[Total Cost]],inventory[Total Cost],0)</f>
        <v>2494</v>
      </c>
      <c r="H2921" s="8">
        <f>SUMIFS(inventory['# Units],inventory[Rank],"&lt;="&amp;inventory[[#This Row],['#]])</f>
        <v>70805</v>
      </c>
      <c r="I2921" s="9">
        <f>inventory[[#This Row],[c Units]]/MAX(inventory[c Units])</f>
        <v>0.85951346233217607</v>
      </c>
      <c r="J2921" s="10">
        <f>SUMIFS(inventory[Total Cost],inventory[Rank],"&lt;="&amp;inventory[[#This Row],['#]])</f>
        <v>2636737.4999999986</v>
      </c>
      <c r="K2921" s="9">
        <f>inventory[[#This Row],[c Cost]]/MAX(inventory[c Cost])</f>
        <v>0.99600797882949077</v>
      </c>
      <c r="L2921" s="11" t="str">
        <f>IF(inventory[[#This Row],[c Units %]]&lt;=$O$7,$N$7,IF(inventory[[#This Row],[c Units %]]&lt;=$O$8,$N$8,$N$9))</f>
        <v>C</v>
      </c>
    </row>
    <row r="2922" spans="2:12" x14ac:dyDescent="0.25">
      <c r="B2922" s="1">
        <v>2916</v>
      </c>
      <c r="C2922" t="s">
        <v>2916</v>
      </c>
      <c r="D2922" s="2">
        <v>0.6</v>
      </c>
      <c r="E2922" s="15">
        <v>10</v>
      </c>
      <c r="F2922" s="14">
        <f>inventory[[#This Row],[Unit Cost]]*inventory[[#This Row],['# Units]]</f>
        <v>6</v>
      </c>
      <c r="G2922" s="8">
        <f>_xlfn.RANK.EQ(inventory[[#This Row],[Total Cost]],inventory[Total Cost],0)</f>
        <v>3649</v>
      </c>
      <c r="H2922" s="8">
        <f>SUMIFS(inventory['# Units],inventory[Rank],"&lt;="&amp;inventory[[#This Row],['#]])</f>
        <v>70805</v>
      </c>
      <c r="I2922" s="9">
        <f>inventory[[#This Row],[c Units]]/MAX(inventory[c Units])</f>
        <v>0.85951346233217607</v>
      </c>
      <c r="J2922" s="10">
        <f>SUMIFS(inventory[Total Cost],inventory[Rank],"&lt;="&amp;inventory[[#This Row],['#]])</f>
        <v>2636737.4999999986</v>
      </c>
      <c r="K2922" s="9">
        <f>inventory[[#This Row],[c Cost]]/MAX(inventory[c Cost])</f>
        <v>0.99600797882949077</v>
      </c>
      <c r="L2922" s="11" t="str">
        <f>IF(inventory[[#This Row],[c Units %]]&lt;=$O$7,$N$7,IF(inventory[[#This Row],[c Units %]]&lt;=$O$8,$N$8,$N$9))</f>
        <v>C</v>
      </c>
    </row>
    <row r="2923" spans="2:12" x14ac:dyDescent="0.25">
      <c r="B2923" s="1">
        <v>2917</v>
      </c>
      <c r="C2923" t="s">
        <v>2917</v>
      </c>
      <c r="D2923" s="2">
        <v>0.8</v>
      </c>
      <c r="E2923" s="15">
        <v>1</v>
      </c>
      <c r="F2923" s="14">
        <f>inventory[[#This Row],[Unit Cost]]*inventory[[#This Row],['# Units]]</f>
        <v>0.8</v>
      </c>
      <c r="G2923" s="8">
        <f>_xlfn.RANK.EQ(inventory[[#This Row],[Total Cost]],inventory[Total Cost],0)</f>
        <v>4532</v>
      </c>
      <c r="H2923" s="8">
        <f>SUMIFS(inventory['# Units],inventory[Rank],"&lt;="&amp;inventory[[#This Row],['#]])</f>
        <v>70805</v>
      </c>
      <c r="I2923" s="9">
        <f>inventory[[#This Row],[c Units]]/MAX(inventory[c Units])</f>
        <v>0.85951346233217607</v>
      </c>
      <c r="J2923" s="10">
        <f>SUMIFS(inventory[Total Cost],inventory[Rank],"&lt;="&amp;inventory[[#This Row],['#]])</f>
        <v>2636737.4999999986</v>
      </c>
      <c r="K2923" s="9">
        <f>inventory[[#This Row],[c Cost]]/MAX(inventory[c Cost])</f>
        <v>0.99600797882949077</v>
      </c>
      <c r="L2923" s="11" t="str">
        <f>IF(inventory[[#This Row],[c Units %]]&lt;=$O$7,$N$7,IF(inventory[[#This Row],[c Units %]]&lt;=$O$8,$N$8,$N$9))</f>
        <v>C</v>
      </c>
    </row>
    <row r="2924" spans="2:12" x14ac:dyDescent="0.25">
      <c r="B2924" s="1">
        <v>2918</v>
      </c>
      <c r="C2924" t="s">
        <v>2918</v>
      </c>
      <c r="D2924" s="2">
        <v>1.3</v>
      </c>
      <c r="E2924" s="15">
        <v>2</v>
      </c>
      <c r="F2924" s="14">
        <f>inventory[[#This Row],[Unit Cost]]*inventory[[#This Row],['# Units]]</f>
        <v>2.6</v>
      </c>
      <c r="G2924" s="8">
        <f>_xlfn.RANK.EQ(inventory[[#This Row],[Total Cost]],inventory[Total Cost],0)</f>
        <v>4181</v>
      </c>
      <c r="H2924" s="8">
        <f>SUMIFS(inventory['# Units],inventory[Rank],"&lt;="&amp;inventory[[#This Row],['#]])</f>
        <v>70805</v>
      </c>
      <c r="I2924" s="9">
        <f>inventory[[#This Row],[c Units]]/MAX(inventory[c Units])</f>
        <v>0.85951346233217607</v>
      </c>
      <c r="J2924" s="10">
        <f>SUMIFS(inventory[Total Cost],inventory[Rank],"&lt;="&amp;inventory[[#This Row],['#]])</f>
        <v>2636737.4999999986</v>
      </c>
      <c r="K2924" s="9">
        <f>inventory[[#This Row],[c Cost]]/MAX(inventory[c Cost])</f>
        <v>0.99600797882949077</v>
      </c>
      <c r="L2924" s="11" t="str">
        <f>IF(inventory[[#This Row],[c Units %]]&lt;=$O$7,$N$7,IF(inventory[[#This Row],[c Units %]]&lt;=$O$8,$N$8,$N$9))</f>
        <v>C</v>
      </c>
    </row>
    <row r="2925" spans="2:12" x14ac:dyDescent="0.25">
      <c r="B2925" s="1">
        <v>2919</v>
      </c>
      <c r="C2925" t="s">
        <v>2919</v>
      </c>
      <c r="D2925" s="2">
        <v>1.5</v>
      </c>
      <c r="E2925" s="15">
        <v>8</v>
      </c>
      <c r="F2925" s="14">
        <f>inventory[[#This Row],[Unit Cost]]*inventory[[#This Row],['# Units]]</f>
        <v>12</v>
      </c>
      <c r="G2925" s="8">
        <f>_xlfn.RANK.EQ(inventory[[#This Row],[Total Cost]],inventory[Total Cost],0)</f>
        <v>3144</v>
      </c>
      <c r="H2925" s="8">
        <f>SUMIFS(inventory['# Units],inventory[Rank],"&lt;="&amp;inventory[[#This Row],['#]])</f>
        <v>70805</v>
      </c>
      <c r="I2925" s="9">
        <f>inventory[[#This Row],[c Units]]/MAX(inventory[c Units])</f>
        <v>0.85951346233217607</v>
      </c>
      <c r="J2925" s="10">
        <f>SUMIFS(inventory[Total Cost],inventory[Rank],"&lt;="&amp;inventory[[#This Row],['#]])</f>
        <v>2636737.4999999986</v>
      </c>
      <c r="K2925" s="9">
        <f>inventory[[#This Row],[c Cost]]/MAX(inventory[c Cost])</f>
        <v>0.99600797882949077</v>
      </c>
      <c r="L2925" s="11" t="str">
        <f>IF(inventory[[#This Row],[c Units %]]&lt;=$O$7,$N$7,IF(inventory[[#This Row],[c Units %]]&lt;=$O$8,$N$8,$N$9))</f>
        <v>C</v>
      </c>
    </row>
    <row r="2926" spans="2:12" x14ac:dyDescent="0.25">
      <c r="B2926" s="1">
        <v>2920</v>
      </c>
      <c r="C2926" t="s">
        <v>2920</v>
      </c>
      <c r="D2926" s="2">
        <v>1.3</v>
      </c>
      <c r="E2926" s="15">
        <v>11</v>
      </c>
      <c r="F2926" s="14">
        <f>inventory[[#This Row],[Unit Cost]]*inventory[[#This Row],['# Units]]</f>
        <v>14.3</v>
      </c>
      <c r="G2926" s="8">
        <f>_xlfn.RANK.EQ(inventory[[#This Row],[Total Cost]],inventory[Total Cost],0)</f>
        <v>3019</v>
      </c>
      <c r="H2926" s="8">
        <f>SUMIFS(inventory['# Units],inventory[Rank],"&lt;="&amp;inventory[[#This Row],['#]])</f>
        <v>70805</v>
      </c>
      <c r="I2926" s="9">
        <f>inventory[[#This Row],[c Units]]/MAX(inventory[c Units])</f>
        <v>0.85951346233217607</v>
      </c>
      <c r="J2926" s="10">
        <f>SUMIFS(inventory[Total Cost],inventory[Rank],"&lt;="&amp;inventory[[#This Row],['#]])</f>
        <v>2636737.4999999986</v>
      </c>
      <c r="K2926" s="9">
        <f>inventory[[#This Row],[c Cost]]/MAX(inventory[c Cost])</f>
        <v>0.99600797882949077</v>
      </c>
      <c r="L2926" s="11" t="str">
        <f>IF(inventory[[#This Row],[c Units %]]&lt;=$O$7,$N$7,IF(inventory[[#This Row],[c Units %]]&lt;=$O$8,$N$8,$N$9))</f>
        <v>C</v>
      </c>
    </row>
    <row r="2927" spans="2:12" x14ac:dyDescent="0.25">
      <c r="B2927" s="1">
        <v>2921</v>
      </c>
      <c r="C2927" t="s">
        <v>2921</v>
      </c>
      <c r="D2927" s="2">
        <v>1.5</v>
      </c>
      <c r="E2927" s="15">
        <v>2</v>
      </c>
      <c r="F2927" s="14">
        <f>inventory[[#This Row],[Unit Cost]]*inventory[[#This Row],['# Units]]</f>
        <v>3</v>
      </c>
      <c r="G2927" s="8">
        <f>_xlfn.RANK.EQ(inventory[[#This Row],[Total Cost]],inventory[Total Cost],0)</f>
        <v>4077</v>
      </c>
      <c r="H2927" s="8">
        <f>SUMIFS(inventory['# Units],inventory[Rank],"&lt;="&amp;inventory[[#This Row],['#]])</f>
        <v>70805</v>
      </c>
      <c r="I2927" s="9">
        <f>inventory[[#This Row],[c Units]]/MAX(inventory[c Units])</f>
        <v>0.85951346233217607</v>
      </c>
      <c r="J2927" s="10">
        <f>SUMIFS(inventory[Total Cost],inventory[Rank],"&lt;="&amp;inventory[[#This Row],['#]])</f>
        <v>2636737.4999999986</v>
      </c>
      <c r="K2927" s="9">
        <f>inventory[[#This Row],[c Cost]]/MAX(inventory[c Cost])</f>
        <v>0.99600797882949077</v>
      </c>
      <c r="L2927" s="11" t="str">
        <f>IF(inventory[[#This Row],[c Units %]]&lt;=$O$7,$N$7,IF(inventory[[#This Row],[c Units %]]&lt;=$O$8,$N$8,$N$9))</f>
        <v>C</v>
      </c>
    </row>
    <row r="2928" spans="2:12" x14ac:dyDescent="0.25">
      <c r="B2928" s="1">
        <v>2922</v>
      </c>
      <c r="C2928" t="s">
        <v>2922</v>
      </c>
      <c r="D2928" s="2">
        <v>1.2</v>
      </c>
      <c r="E2928" s="15">
        <v>8</v>
      </c>
      <c r="F2928" s="14">
        <f>inventory[[#This Row],[Unit Cost]]*inventory[[#This Row],['# Units]]</f>
        <v>9.6</v>
      </c>
      <c r="G2928" s="8">
        <f>_xlfn.RANK.EQ(inventory[[#This Row],[Total Cost]],inventory[Total Cost],0)</f>
        <v>3357</v>
      </c>
      <c r="H2928" s="8">
        <f>SUMIFS(inventory['# Units],inventory[Rank],"&lt;="&amp;inventory[[#This Row],['#]])</f>
        <v>70805</v>
      </c>
      <c r="I2928" s="9">
        <f>inventory[[#This Row],[c Units]]/MAX(inventory[c Units])</f>
        <v>0.85951346233217607</v>
      </c>
      <c r="J2928" s="10">
        <f>SUMIFS(inventory[Total Cost],inventory[Rank],"&lt;="&amp;inventory[[#This Row],['#]])</f>
        <v>2636737.4999999986</v>
      </c>
      <c r="K2928" s="9">
        <f>inventory[[#This Row],[c Cost]]/MAX(inventory[c Cost])</f>
        <v>0.99600797882949077</v>
      </c>
      <c r="L2928" s="11" t="str">
        <f>IF(inventory[[#This Row],[c Units %]]&lt;=$O$7,$N$7,IF(inventory[[#This Row],[c Units %]]&lt;=$O$8,$N$8,$N$9))</f>
        <v>C</v>
      </c>
    </row>
    <row r="2929" spans="2:12" x14ac:dyDescent="0.25">
      <c r="B2929" s="1">
        <v>2923</v>
      </c>
      <c r="C2929" t="s">
        <v>2923</v>
      </c>
      <c r="D2929" s="2">
        <v>1.3</v>
      </c>
      <c r="E2929" s="15">
        <v>16</v>
      </c>
      <c r="F2929" s="14">
        <f>inventory[[#This Row],[Unit Cost]]*inventory[[#This Row],['# Units]]</f>
        <v>20.8</v>
      </c>
      <c r="G2929" s="8">
        <f>_xlfn.RANK.EQ(inventory[[#This Row],[Total Cost]],inventory[Total Cost],0)</f>
        <v>2652</v>
      </c>
      <c r="H2929" s="8">
        <f>SUMIFS(inventory['# Units],inventory[Rank],"&lt;="&amp;inventory[[#This Row],['#]])</f>
        <v>70805</v>
      </c>
      <c r="I2929" s="9">
        <f>inventory[[#This Row],[c Units]]/MAX(inventory[c Units])</f>
        <v>0.85951346233217607</v>
      </c>
      <c r="J2929" s="10">
        <f>SUMIFS(inventory[Total Cost],inventory[Rank],"&lt;="&amp;inventory[[#This Row],['#]])</f>
        <v>2636737.4999999986</v>
      </c>
      <c r="K2929" s="9">
        <f>inventory[[#This Row],[c Cost]]/MAX(inventory[c Cost])</f>
        <v>0.99600797882949077</v>
      </c>
      <c r="L2929" s="11" t="str">
        <f>IF(inventory[[#This Row],[c Units %]]&lt;=$O$7,$N$7,IF(inventory[[#This Row],[c Units %]]&lt;=$O$8,$N$8,$N$9))</f>
        <v>C</v>
      </c>
    </row>
    <row r="2930" spans="2:12" x14ac:dyDescent="0.25">
      <c r="B2930" s="1">
        <v>2924</v>
      </c>
      <c r="C2930" t="s">
        <v>2924</v>
      </c>
      <c r="D2930" s="2">
        <v>1.4</v>
      </c>
      <c r="E2930" s="15">
        <v>8</v>
      </c>
      <c r="F2930" s="14">
        <f>inventory[[#This Row],[Unit Cost]]*inventory[[#This Row],['# Units]]</f>
        <v>11.2</v>
      </c>
      <c r="G2930" s="8">
        <f>_xlfn.RANK.EQ(inventory[[#This Row],[Total Cost]],inventory[Total Cost],0)</f>
        <v>3225</v>
      </c>
      <c r="H2930" s="8">
        <f>SUMIFS(inventory['# Units],inventory[Rank],"&lt;="&amp;inventory[[#This Row],['#]])</f>
        <v>70805</v>
      </c>
      <c r="I2930" s="9">
        <f>inventory[[#This Row],[c Units]]/MAX(inventory[c Units])</f>
        <v>0.85951346233217607</v>
      </c>
      <c r="J2930" s="10">
        <f>SUMIFS(inventory[Total Cost],inventory[Rank],"&lt;="&amp;inventory[[#This Row],['#]])</f>
        <v>2636737.4999999986</v>
      </c>
      <c r="K2930" s="9">
        <f>inventory[[#This Row],[c Cost]]/MAX(inventory[c Cost])</f>
        <v>0.99600797882949077</v>
      </c>
      <c r="L2930" s="11" t="str">
        <f>IF(inventory[[#This Row],[c Units %]]&lt;=$O$7,$N$7,IF(inventory[[#This Row],[c Units %]]&lt;=$O$8,$N$8,$N$9))</f>
        <v>C</v>
      </c>
    </row>
    <row r="2931" spans="2:12" x14ac:dyDescent="0.25">
      <c r="B2931" s="1">
        <v>2925</v>
      </c>
      <c r="C2931" t="s">
        <v>2925</v>
      </c>
      <c r="D2931" s="2">
        <v>1</v>
      </c>
      <c r="E2931" s="15">
        <v>13</v>
      </c>
      <c r="F2931" s="14">
        <f>inventory[[#This Row],[Unit Cost]]*inventory[[#This Row],['# Units]]</f>
        <v>13</v>
      </c>
      <c r="G2931" s="8">
        <f>_xlfn.RANK.EQ(inventory[[#This Row],[Total Cost]],inventory[Total Cost],0)</f>
        <v>3083</v>
      </c>
      <c r="H2931" s="8">
        <f>SUMIFS(inventory['# Units],inventory[Rank],"&lt;="&amp;inventory[[#This Row],['#]])</f>
        <v>70808</v>
      </c>
      <c r="I2931" s="9">
        <f>inventory[[#This Row],[c Units]]/MAX(inventory[c Units])</f>
        <v>0.8595498798222827</v>
      </c>
      <c r="J2931" s="10">
        <f>SUMIFS(inventory[Total Cost],inventory[Rank],"&lt;="&amp;inventory[[#This Row],['#]])</f>
        <v>2636753.3999999985</v>
      </c>
      <c r="K2931" s="9">
        <f>inventory[[#This Row],[c Cost]]/MAX(inventory[c Cost])</f>
        <v>0.99601398493622817</v>
      </c>
      <c r="L2931" s="11" t="str">
        <f>IF(inventory[[#This Row],[c Units %]]&lt;=$O$7,$N$7,IF(inventory[[#This Row],[c Units %]]&lt;=$O$8,$N$8,$N$9))</f>
        <v>C</v>
      </c>
    </row>
    <row r="2932" spans="2:12" x14ac:dyDescent="0.25">
      <c r="B2932" s="1">
        <v>2926</v>
      </c>
      <c r="C2932" t="s">
        <v>2926</v>
      </c>
      <c r="D2932" s="2">
        <v>1.1000000000000001</v>
      </c>
      <c r="E2932" s="15">
        <v>15</v>
      </c>
      <c r="F2932" s="14">
        <f>inventory[[#This Row],[Unit Cost]]*inventory[[#This Row],['# Units]]</f>
        <v>16.5</v>
      </c>
      <c r="G2932" s="8">
        <f>_xlfn.RANK.EQ(inventory[[#This Row],[Total Cost]],inventory[Total Cost],0)</f>
        <v>2879</v>
      </c>
      <c r="H2932" s="8">
        <f>SUMIFS(inventory['# Units],inventory[Rank],"&lt;="&amp;inventory[[#This Row],['#]])</f>
        <v>70850</v>
      </c>
      <c r="I2932" s="9">
        <f>inventory[[#This Row],[c Units]]/MAX(inventory[c Units])</f>
        <v>0.86005972468377478</v>
      </c>
      <c r="J2932" s="10">
        <f>SUMIFS(inventory[Total Cost],inventory[Rank],"&lt;="&amp;inventory[[#This Row],['#]])</f>
        <v>2636815.7999999989</v>
      </c>
      <c r="K2932" s="9">
        <f>inventory[[#This Row],[c Cost]]/MAX(inventory[c Cost])</f>
        <v>0.9960375560721032</v>
      </c>
      <c r="L2932" s="11" t="str">
        <f>IF(inventory[[#This Row],[c Units %]]&lt;=$O$7,$N$7,IF(inventory[[#This Row],[c Units %]]&lt;=$O$8,$N$8,$N$9))</f>
        <v>C</v>
      </c>
    </row>
    <row r="2933" spans="2:12" x14ac:dyDescent="0.25">
      <c r="B2933" s="1">
        <v>2927</v>
      </c>
      <c r="C2933" t="s">
        <v>2927</v>
      </c>
      <c r="D2933" s="2">
        <v>1.1000000000000001</v>
      </c>
      <c r="E2933" s="15">
        <v>23</v>
      </c>
      <c r="F2933" s="14">
        <f>inventory[[#This Row],[Unit Cost]]*inventory[[#This Row],['# Units]]</f>
        <v>25.3</v>
      </c>
      <c r="G2933" s="8">
        <f>_xlfn.RANK.EQ(inventory[[#This Row],[Total Cost]],inventory[Total Cost],0)</f>
        <v>2454</v>
      </c>
      <c r="H2933" s="8">
        <f>SUMIFS(inventory['# Units],inventory[Rank],"&lt;="&amp;inventory[[#This Row],['#]])</f>
        <v>70850</v>
      </c>
      <c r="I2933" s="9">
        <f>inventory[[#This Row],[c Units]]/MAX(inventory[c Units])</f>
        <v>0.86005972468377478</v>
      </c>
      <c r="J2933" s="10">
        <f>SUMIFS(inventory[Total Cost],inventory[Rank],"&lt;="&amp;inventory[[#This Row],['#]])</f>
        <v>2636815.7999999989</v>
      </c>
      <c r="K2933" s="9">
        <f>inventory[[#This Row],[c Cost]]/MAX(inventory[c Cost])</f>
        <v>0.9960375560721032</v>
      </c>
      <c r="L2933" s="11" t="str">
        <f>IF(inventory[[#This Row],[c Units %]]&lt;=$O$7,$N$7,IF(inventory[[#This Row],[c Units %]]&lt;=$O$8,$N$8,$N$9))</f>
        <v>C</v>
      </c>
    </row>
    <row r="2934" spans="2:12" x14ac:dyDescent="0.25">
      <c r="B2934" s="1">
        <v>2928</v>
      </c>
      <c r="C2934" t="s">
        <v>2928</v>
      </c>
      <c r="D2934" s="2">
        <v>1.4</v>
      </c>
      <c r="E2934" s="15">
        <v>28</v>
      </c>
      <c r="F2934" s="14">
        <f>inventory[[#This Row],[Unit Cost]]*inventory[[#This Row],['# Units]]</f>
        <v>39.199999999999996</v>
      </c>
      <c r="G2934" s="8">
        <f>_xlfn.RANK.EQ(inventory[[#This Row],[Total Cost]],inventory[Total Cost],0)</f>
        <v>2067</v>
      </c>
      <c r="H2934" s="8">
        <f>SUMIFS(inventory['# Units],inventory[Rank],"&lt;="&amp;inventory[[#This Row],['#]])</f>
        <v>70850</v>
      </c>
      <c r="I2934" s="9">
        <f>inventory[[#This Row],[c Units]]/MAX(inventory[c Units])</f>
        <v>0.86005972468377478</v>
      </c>
      <c r="J2934" s="10">
        <f>SUMIFS(inventory[Total Cost],inventory[Rank],"&lt;="&amp;inventory[[#This Row],['#]])</f>
        <v>2636815.7999999989</v>
      </c>
      <c r="K2934" s="9">
        <f>inventory[[#This Row],[c Cost]]/MAX(inventory[c Cost])</f>
        <v>0.9960375560721032</v>
      </c>
      <c r="L2934" s="11" t="str">
        <f>IF(inventory[[#This Row],[c Units %]]&lt;=$O$7,$N$7,IF(inventory[[#This Row],[c Units %]]&lt;=$O$8,$N$8,$N$9))</f>
        <v>C</v>
      </c>
    </row>
    <row r="2935" spans="2:12" x14ac:dyDescent="0.25">
      <c r="B2935" s="1">
        <v>2929</v>
      </c>
      <c r="C2935" t="s">
        <v>2929</v>
      </c>
      <c r="D2935" s="2">
        <v>1.5</v>
      </c>
      <c r="E2935" s="15">
        <v>7</v>
      </c>
      <c r="F2935" s="14">
        <f>inventory[[#This Row],[Unit Cost]]*inventory[[#This Row],['# Units]]</f>
        <v>10.5</v>
      </c>
      <c r="G2935" s="8">
        <f>_xlfn.RANK.EQ(inventory[[#This Row],[Total Cost]],inventory[Total Cost],0)</f>
        <v>3268</v>
      </c>
      <c r="H2935" s="8">
        <f>SUMIFS(inventory['# Units],inventory[Rank],"&lt;="&amp;inventory[[#This Row],['#]])</f>
        <v>70850</v>
      </c>
      <c r="I2935" s="9">
        <f>inventory[[#This Row],[c Units]]/MAX(inventory[c Units])</f>
        <v>0.86005972468377478</v>
      </c>
      <c r="J2935" s="10">
        <f>SUMIFS(inventory[Total Cost],inventory[Rank],"&lt;="&amp;inventory[[#This Row],['#]])</f>
        <v>2636815.7999999989</v>
      </c>
      <c r="K2935" s="9">
        <f>inventory[[#This Row],[c Cost]]/MAX(inventory[c Cost])</f>
        <v>0.9960375560721032</v>
      </c>
      <c r="L2935" s="11" t="str">
        <f>IF(inventory[[#This Row],[c Units %]]&lt;=$O$7,$N$7,IF(inventory[[#This Row],[c Units %]]&lt;=$O$8,$N$8,$N$9))</f>
        <v>C</v>
      </c>
    </row>
    <row r="2936" spans="2:12" x14ac:dyDescent="0.25">
      <c r="B2936" s="1">
        <v>2930</v>
      </c>
      <c r="C2936" t="s">
        <v>2930</v>
      </c>
      <c r="D2936" s="2">
        <v>1.4</v>
      </c>
      <c r="E2936" s="15">
        <v>5</v>
      </c>
      <c r="F2936" s="14">
        <f>inventory[[#This Row],[Unit Cost]]*inventory[[#This Row],['# Units]]</f>
        <v>7</v>
      </c>
      <c r="G2936" s="8">
        <f>_xlfn.RANK.EQ(inventory[[#This Row],[Total Cost]],inventory[Total Cost],0)</f>
        <v>3570</v>
      </c>
      <c r="H2936" s="8">
        <f>SUMIFS(inventory['# Units],inventory[Rank],"&lt;="&amp;inventory[[#This Row],['#]])</f>
        <v>71045</v>
      </c>
      <c r="I2936" s="9">
        <f>inventory[[#This Row],[c Units]]/MAX(inventory[c Units])</f>
        <v>0.86242686154070258</v>
      </c>
      <c r="J2936" s="10">
        <f>SUMIFS(inventory[Total Cost],inventory[Rank],"&lt;="&amp;inventory[[#This Row],['#]])</f>
        <v>2637003</v>
      </c>
      <c r="K2936" s="9">
        <f>inventory[[#This Row],[c Cost]]/MAX(inventory[c Cost])</f>
        <v>0.9961082694797283</v>
      </c>
      <c r="L2936" s="11" t="str">
        <f>IF(inventory[[#This Row],[c Units %]]&lt;=$O$7,$N$7,IF(inventory[[#This Row],[c Units %]]&lt;=$O$8,$N$8,$N$9))</f>
        <v>C</v>
      </c>
    </row>
    <row r="2937" spans="2:12" x14ac:dyDescent="0.25">
      <c r="B2937" s="1">
        <v>2931</v>
      </c>
      <c r="C2937" t="s">
        <v>2931</v>
      </c>
      <c r="D2937" s="2">
        <v>0.8</v>
      </c>
      <c r="E2937" s="15">
        <v>13</v>
      </c>
      <c r="F2937" s="14">
        <f>inventory[[#This Row],[Unit Cost]]*inventory[[#This Row],['# Units]]</f>
        <v>10.4</v>
      </c>
      <c r="G2937" s="8">
        <f>_xlfn.RANK.EQ(inventory[[#This Row],[Total Cost]],inventory[Total Cost],0)</f>
        <v>3281</v>
      </c>
      <c r="H2937" s="8">
        <f>SUMIFS(inventory['# Units],inventory[Rank],"&lt;="&amp;inventory[[#This Row],['#]])</f>
        <v>71045</v>
      </c>
      <c r="I2937" s="9">
        <f>inventory[[#This Row],[c Units]]/MAX(inventory[c Units])</f>
        <v>0.86242686154070258</v>
      </c>
      <c r="J2937" s="10">
        <f>SUMIFS(inventory[Total Cost],inventory[Rank],"&lt;="&amp;inventory[[#This Row],['#]])</f>
        <v>2637003</v>
      </c>
      <c r="K2937" s="9">
        <f>inventory[[#This Row],[c Cost]]/MAX(inventory[c Cost])</f>
        <v>0.9961082694797283</v>
      </c>
      <c r="L2937" s="11" t="str">
        <f>IF(inventory[[#This Row],[c Units %]]&lt;=$O$7,$N$7,IF(inventory[[#This Row],[c Units %]]&lt;=$O$8,$N$8,$N$9))</f>
        <v>C</v>
      </c>
    </row>
    <row r="2938" spans="2:12" x14ac:dyDescent="0.25">
      <c r="B2938" s="1">
        <v>2932</v>
      </c>
      <c r="C2938" t="s">
        <v>2932</v>
      </c>
      <c r="D2938" s="2">
        <v>1.5</v>
      </c>
      <c r="E2938" s="15">
        <v>7</v>
      </c>
      <c r="F2938" s="14">
        <f>inventory[[#This Row],[Unit Cost]]*inventory[[#This Row],['# Units]]</f>
        <v>10.5</v>
      </c>
      <c r="G2938" s="8">
        <f>_xlfn.RANK.EQ(inventory[[#This Row],[Total Cost]],inventory[Total Cost],0)</f>
        <v>3268</v>
      </c>
      <c r="H2938" s="8">
        <f>SUMIFS(inventory['# Units],inventory[Rank],"&lt;="&amp;inventory[[#This Row],['#]])</f>
        <v>71045</v>
      </c>
      <c r="I2938" s="9">
        <f>inventory[[#This Row],[c Units]]/MAX(inventory[c Units])</f>
        <v>0.86242686154070258</v>
      </c>
      <c r="J2938" s="10">
        <f>SUMIFS(inventory[Total Cost],inventory[Rank],"&lt;="&amp;inventory[[#This Row],['#]])</f>
        <v>2637003</v>
      </c>
      <c r="K2938" s="9">
        <f>inventory[[#This Row],[c Cost]]/MAX(inventory[c Cost])</f>
        <v>0.9961082694797283</v>
      </c>
      <c r="L2938" s="11" t="str">
        <f>IF(inventory[[#This Row],[c Units %]]&lt;=$O$7,$N$7,IF(inventory[[#This Row],[c Units %]]&lt;=$O$8,$N$8,$N$9))</f>
        <v>C</v>
      </c>
    </row>
    <row r="2939" spans="2:12" x14ac:dyDescent="0.25">
      <c r="B2939" s="1">
        <v>2933</v>
      </c>
      <c r="C2939" t="s">
        <v>2933</v>
      </c>
      <c r="D2939" s="2">
        <v>1.5</v>
      </c>
      <c r="E2939" s="15">
        <v>2</v>
      </c>
      <c r="F2939" s="14">
        <f>inventory[[#This Row],[Unit Cost]]*inventory[[#This Row],['# Units]]</f>
        <v>3</v>
      </c>
      <c r="G2939" s="8">
        <f>_xlfn.RANK.EQ(inventory[[#This Row],[Total Cost]],inventory[Total Cost],0)</f>
        <v>4077</v>
      </c>
      <c r="H2939" s="8">
        <f>SUMIFS(inventory['# Units],inventory[Rank],"&lt;="&amp;inventory[[#This Row],['#]])</f>
        <v>71045</v>
      </c>
      <c r="I2939" s="9">
        <f>inventory[[#This Row],[c Units]]/MAX(inventory[c Units])</f>
        <v>0.86242686154070258</v>
      </c>
      <c r="J2939" s="10">
        <f>SUMIFS(inventory[Total Cost],inventory[Rank],"&lt;="&amp;inventory[[#This Row],['#]])</f>
        <v>2637003</v>
      </c>
      <c r="K2939" s="9">
        <f>inventory[[#This Row],[c Cost]]/MAX(inventory[c Cost])</f>
        <v>0.9961082694797283</v>
      </c>
      <c r="L2939" s="11" t="str">
        <f>IF(inventory[[#This Row],[c Units %]]&lt;=$O$7,$N$7,IF(inventory[[#This Row],[c Units %]]&lt;=$O$8,$N$8,$N$9))</f>
        <v>C</v>
      </c>
    </row>
    <row r="2940" spans="2:12" x14ac:dyDescent="0.25">
      <c r="B2940" s="1">
        <v>2934</v>
      </c>
      <c r="C2940" t="s">
        <v>2934</v>
      </c>
      <c r="D2940" s="2">
        <v>1.2</v>
      </c>
      <c r="E2940" s="15">
        <v>26</v>
      </c>
      <c r="F2940" s="14">
        <f>inventory[[#This Row],[Unit Cost]]*inventory[[#This Row],['# Units]]</f>
        <v>31.2</v>
      </c>
      <c r="G2940" s="8">
        <f>_xlfn.RANK.EQ(inventory[[#This Row],[Total Cost]],inventory[Total Cost],0)</f>
        <v>2259</v>
      </c>
      <c r="H2940" s="8">
        <f>SUMIFS(inventory['# Units],inventory[Rank],"&lt;="&amp;inventory[[#This Row],['#]])</f>
        <v>71045</v>
      </c>
      <c r="I2940" s="9">
        <f>inventory[[#This Row],[c Units]]/MAX(inventory[c Units])</f>
        <v>0.86242686154070258</v>
      </c>
      <c r="J2940" s="10">
        <f>SUMIFS(inventory[Total Cost],inventory[Rank],"&lt;="&amp;inventory[[#This Row],['#]])</f>
        <v>2637003</v>
      </c>
      <c r="K2940" s="9">
        <f>inventory[[#This Row],[c Cost]]/MAX(inventory[c Cost])</f>
        <v>0.9961082694797283</v>
      </c>
      <c r="L2940" s="11" t="str">
        <f>IF(inventory[[#This Row],[c Units %]]&lt;=$O$7,$N$7,IF(inventory[[#This Row],[c Units %]]&lt;=$O$8,$N$8,$N$9))</f>
        <v>C</v>
      </c>
    </row>
    <row r="2941" spans="2:12" x14ac:dyDescent="0.25">
      <c r="B2941" s="1">
        <v>2935</v>
      </c>
      <c r="C2941" t="s">
        <v>2935</v>
      </c>
      <c r="D2941" s="2">
        <v>1.3</v>
      </c>
      <c r="E2941" s="15">
        <v>25</v>
      </c>
      <c r="F2941" s="14">
        <f>inventory[[#This Row],[Unit Cost]]*inventory[[#This Row],['# Units]]</f>
        <v>32.5</v>
      </c>
      <c r="G2941" s="8">
        <f>_xlfn.RANK.EQ(inventory[[#This Row],[Total Cost]],inventory[Total Cost],0)</f>
        <v>2219</v>
      </c>
      <c r="H2941" s="8">
        <f>SUMIFS(inventory['# Units],inventory[Rank],"&lt;="&amp;inventory[[#This Row],['#]])</f>
        <v>71045</v>
      </c>
      <c r="I2941" s="9">
        <f>inventory[[#This Row],[c Units]]/MAX(inventory[c Units])</f>
        <v>0.86242686154070258</v>
      </c>
      <c r="J2941" s="10">
        <f>SUMIFS(inventory[Total Cost],inventory[Rank],"&lt;="&amp;inventory[[#This Row],['#]])</f>
        <v>2637003</v>
      </c>
      <c r="K2941" s="9">
        <f>inventory[[#This Row],[c Cost]]/MAX(inventory[c Cost])</f>
        <v>0.9961082694797283</v>
      </c>
      <c r="L2941" s="11" t="str">
        <f>IF(inventory[[#This Row],[c Units %]]&lt;=$O$7,$N$7,IF(inventory[[#This Row],[c Units %]]&lt;=$O$8,$N$8,$N$9))</f>
        <v>C</v>
      </c>
    </row>
    <row r="2942" spans="2:12" x14ac:dyDescent="0.25">
      <c r="B2942" s="1">
        <v>2936</v>
      </c>
      <c r="C2942" t="s">
        <v>2936</v>
      </c>
      <c r="D2942" s="2">
        <v>1.4</v>
      </c>
      <c r="E2942" s="15">
        <v>14</v>
      </c>
      <c r="F2942" s="14">
        <f>inventory[[#This Row],[Unit Cost]]*inventory[[#This Row],['# Units]]</f>
        <v>19.599999999999998</v>
      </c>
      <c r="G2942" s="8">
        <f>_xlfn.RANK.EQ(inventory[[#This Row],[Total Cost]],inventory[Total Cost],0)</f>
        <v>2720</v>
      </c>
      <c r="H2942" s="8">
        <f>SUMIFS(inventory['# Units],inventory[Rank],"&lt;="&amp;inventory[[#This Row],['#]])</f>
        <v>71045</v>
      </c>
      <c r="I2942" s="9">
        <f>inventory[[#This Row],[c Units]]/MAX(inventory[c Units])</f>
        <v>0.86242686154070258</v>
      </c>
      <c r="J2942" s="10">
        <f>SUMIFS(inventory[Total Cost],inventory[Rank],"&lt;="&amp;inventory[[#This Row],['#]])</f>
        <v>2637003</v>
      </c>
      <c r="K2942" s="9">
        <f>inventory[[#This Row],[c Cost]]/MAX(inventory[c Cost])</f>
        <v>0.9961082694797283</v>
      </c>
      <c r="L2942" s="11" t="str">
        <f>IF(inventory[[#This Row],[c Units %]]&lt;=$O$7,$N$7,IF(inventory[[#This Row],[c Units %]]&lt;=$O$8,$N$8,$N$9))</f>
        <v>C</v>
      </c>
    </row>
    <row r="2943" spans="2:12" x14ac:dyDescent="0.25">
      <c r="B2943" s="1">
        <v>2937</v>
      </c>
      <c r="C2943" t="s">
        <v>2937</v>
      </c>
      <c r="D2943" s="2">
        <v>1.5</v>
      </c>
      <c r="E2943" s="15">
        <v>6</v>
      </c>
      <c r="F2943" s="14">
        <f>inventory[[#This Row],[Unit Cost]]*inventory[[#This Row],['# Units]]</f>
        <v>9</v>
      </c>
      <c r="G2943" s="8">
        <f>_xlfn.RANK.EQ(inventory[[#This Row],[Total Cost]],inventory[Total Cost],0)</f>
        <v>3394</v>
      </c>
      <c r="H2943" s="8">
        <f>SUMIFS(inventory['# Units],inventory[Rank],"&lt;="&amp;inventory[[#This Row],['#]])</f>
        <v>71045</v>
      </c>
      <c r="I2943" s="9">
        <f>inventory[[#This Row],[c Units]]/MAX(inventory[c Units])</f>
        <v>0.86242686154070258</v>
      </c>
      <c r="J2943" s="10">
        <f>SUMIFS(inventory[Total Cost],inventory[Rank],"&lt;="&amp;inventory[[#This Row],['#]])</f>
        <v>2637003</v>
      </c>
      <c r="K2943" s="9">
        <f>inventory[[#This Row],[c Cost]]/MAX(inventory[c Cost])</f>
        <v>0.9961082694797283</v>
      </c>
      <c r="L2943" s="11" t="str">
        <f>IF(inventory[[#This Row],[c Units %]]&lt;=$O$7,$N$7,IF(inventory[[#This Row],[c Units %]]&lt;=$O$8,$N$8,$N$9))</f>
        <v>C</v>
      </c>
    </row>
    <row r="2944" spans="2:12" x14ac:dyDescent="0.25">
      <c r="B2944" s="1">
        <v>2938</v>
      </c>
      <c r="C2944" t="s">
        <v>2938</v>
      </c>
      <c r="D2944" s="2">
        <v>1.2</v>
      </c>
      <c r="E2944" s="15">
        <v>13</v>
      </c>
      <c r="F2944" s="14">
        <f>inventory[[#This Row],[Unit Cost]]*inventory[[#This Row],['# Units]]</f>
        <v>15.6</v>
      </c>
      <c r="G2944" s="8">
        <f>_xlfn.RANK.EQ(inventory[[#This Row],[Total Cost]],inventory[Total Cost],0)</f>
        <v>2930</v>
      </c>
      <c r="H2944" s="8">
        <f>SUMIFS(inventory['# Units],inventory[Rank],"&lt;="&amp;inventory[[#This Row],['#]])</f>
        <v>71045</v>
      </c>
      <c r="I2944" s="9">
        <f>inventory[[#This Row],[c Units]]/MAX(inventory[c Units])</f>
        <v>0.86242686154070258</v>
      </c>
      <c r="J2944" s="10">
        <f>SUMIFS(inventory[Total Cost],inventory[Rank],"&lt;="&amp;inventory[[#This Row],['#]])</f>
        <v>2637003</v>
      </c>
      <c r="K2944" s="9">
        <f>inventory[[#This Row],[c Cost]]/MAX(inventory[c Cost])</f>
        <v>0.9961082694797283</v>
      </c>
      <c r="L2944" s="11" t="str">
        <f>IF(inventory[[#This Row],[c Units %]]&lt;=$O$7,$N$7,IF(inventory[[#This Row],[c Units %]]&lt;=$O$8,$N$8,$N$9))</f>
        <v>C</v>
      </c>
    </row>
    <row r="2945" spans="2:12" x14ac:dyDescent="0.25">
      <c r="B2945" s="1">
        <v>2939</v>
      </c>
      <c r="C2945" t="s">
        <v>2939</v>
      </c>
      <c r="D2945" s="2">
        <v>1.2</v>
      </c>
      <c r="E2945" s="15">
        <v>17</v>
      </c>
      <c r="F2945" s="14">
        <f>inventory[[#This Row],[Unit Cost]]*inventory[[#This Row],['# Units]]</f>
        <v>20.399999999999999</v>
      </c>
      <c r="G2945" s="8">
        <f>_xlfn.RANK.EQ(inventory[[#This Row],[Total Cost]],inventory[Total Cost],0)</f>
        <v>2672</v>
      </c>
      <c r="H2945" s="8">
        <f>SUMIFS(inventory['# Units],inventory[Rank],"&lt;="&amp;inventory[[#This Row],['#]])</f>
        <v>71045</v>
      </c>
      <c r="I2945" s="9">
        <f>inventory[[#This Row],[c Units]]/MAX(inventory[c Units])</f>
        <v>0.86242686154070258</v>
      </c>
      <c r="J2945" s="10">
        <f>SUMIFS(inventory[Total Cost],inventory[Rank],"&lt;="&amp;inventory[[#This Row],['#]])</f>
        <v>2637003</v>
      </c>
      <c r="K2945" s="9">
        <f>inventory[[#This Row],[c Cost]]/MAX(inventory[c Cost])</f>
        <v>0.9961082694797283</v>
      </c>
      <c r="L2945" s="11" t="str">
        <f>IF(inventory[[#This Row],[c Units %]]&lt;=$O$7,$N$7,IF(inventory[[#This Row],[c Units %]]&lt;=$O$8,$N$8,$N$9))</f>
        <v>C</v>
      </c>
    </row>
    <row r="2946" spans="2:12" x14ac:dyDescent="0.25">
      <c r="B2946" s="1">
        <v>2940</v>
      </c>
      <c r="C2946" t="s">
        <v>2940</v>
      </c>
      <c r="D2946" s="2">
        <v>1.2</v>
      </c>
      <c r="E2946" s="15">
        <v>30</v>
      </c>
      <c r="F2946" s="14">
        <f>inventory[[#This Row],[Unit Cost]]*inventory[[#This Row],['# Units]]</f>
        <v>36</v>
      </c>
      <c r="G2946" s="8">
        <f>_xlfn.RANK.EQ(inventory[[#This Row],[Total Cost]],inventory[Total Cost],0)</f>
        <v>2134</v>
      </c>
      <c r="H2946" s="8">
        <f>SUMIFS(inventory['# Units],inventory[Rank],"&lt;="&amp;inventory[[#This Row],['#]])</f>
        <v>71045</v>
      </c>
      <c r="I2946" s="9">
        <f>inventory[[#This Row],[c Units]]/MAX(inventory[c Units])</f>
        <v>0.86242686154070258</v>
      </c>
      <c r="J2946" s="10">
        <f>SUMIFS(inventory[Total Cost],inventory[Rank],"&lt;="&amp;inventory[[#This Row],['#]])</f>
        <v>2637003</v>
      </c>
      <c r="K2946" s="9">
        <f>inventory[[#This Row],[c Cost]]/MAX(inventory[c Cost])</f>
        <v>0.9961082694797283</v>
      </c>
      <c r="L2946" s="11" t="str">
        <f>IF(inventory[[#This Row],[c Units %]]&lt;=$O$7,$N$7,IF(inventory[[#This Row],[c Units %]]&lt;=$O$8,$N$8,$N$9))</f>
        <v>C</v>
      </c>
    </row>
    <row r="2947" spans="2:12" x14ac:dyDescent="0.25">
      <c r="B2947" s="1">
        <v>2941</v>
      </c>
      <c r="C2947" t="s">
        <v>2941</v>
      </c>
      <c r="D2947" s="2">
        <v>1.4</v>
      </c>
      <c r="E2947" s="15">
        <v>5</v>
      </c>
      <c r="F2947" s="14">
        <f>inventory[[#This Row],[Unit Cost]]*inventory[[#This Row],['# Units]]</f>
        <v>7</v>
      </c>
      <c r="G2947" s="8">
        <f>_xlfn.RANK.EQ(inventory[[#This Row],[Total Cost]],inventory[Total Cost],0)</f>
        <v>3570</v>
      </c>
      <c r="H2947" s="8">
        <f>SUMIFS(inventory['# Units],inventory[Rank],"&lt;="&amp;inventory[[#This Row],['#]])</f>
        <v>71045</v>
      </c>
      <c r="I2947" s="9">
        <f>inventory[[#This Row],[c Units]]/MAX(inventory[c Units])</f>
        <v>0.86242686154070258</v>
      </c>
      <c r="J2947" s="10">
        <f>SUMIFS(inventory[Total Cost],inventory[Rank],"&lt;="&amp;inventory[[#This Row],['#]])</f>
        <v>2637003</v>
      </c>
      <c r="K2947" s="9">
        <f>inventory[[#This Row],[c Cost]]/MAX(inventory[c Cost])</f>
        <v>0.9961082694797283</v>
      </c>
      <c r="L2947" s="11" t="str">
        <f>IF(inventory[[#This Row],[c Units %]]&lt;=$O$7,$N$7,IF(inventory[[#This Row],[c Units %]]&lt;=$O$8,$N$8,$N$9))</f>
        <v>C</v>
      </c>
    </row>
    <row r="2948" spans="2:12" x14ac:dyDescent="0.25">
      <c r="B2948" s="1">
        <v>2942</v>
      </c>
      <c r="C2948" t="s">
        <v>2942</v>
      </c>
      <c r="D2948" s="2">
        <v>1.1000000000000001</v>
      </c>
      <c r="E2948" s="15">
        <v>23</v>
      </c>
      <c r="F2948" s="14">
        <f>inventory[[#This Row],[Unit Cost]]*inventory[[#This Row],['# Units]]</f>
        <v>25.3</v>
      </c>
      <c r="G2948" s="8">
        <f>_xlfn.RANK.EQ(inventory[[#This Row],[Total Cost]],inventory[Total Cost],0)</f>
        <v>2454</v>
      </c>
      <c r="H2948" s="8">
        <f>SUMIFS(inventory['# Units],inventory[Rank],"&lt;="&amp;inventory[[#This Row],['#]])</f>
        <v>71055</v>
      </c>
      <c r="I2948" s="9">
        <f>inventory[[#This Row],[c Units]]/MAX(inventory[c Units])</f>
        <v>0.86254825317439121</v>
      </c>
      <c r="J2948" s="10">
        <f>SUMIFS(inventory[Total Cost],inventory[Rank],"&lt;="&amp;inventory[[#This Row],['#]])</f>
        <v>2637034</v>
      </c>
      <c r="K2948" s="9">
        <f>inventory[[#This Row],[c Cost]]/MAX(inventory[c Cost])</f>
        <v>0.99611997949915332</v>
      </c>
      <c r="L2948" s="11" t="str">
        <f>IF(inventory[[#This Row],[c Units %]]&lt;=$O$7,$N$7,IF(inventory[[#This Row],[c Units %]]&lt;=$O$8,$N$8,$N$9))</f>
        <v>C</v>
      </c>
    </row>
    <row r="2949" spans="2:12" x14ac:dyDescent="0.25">
      <c r="B2949" s="1">
        <v>2943</v>
      </c>
      <c r="C2949" t="s">
        <v>2943</v>
      </c>
      <c r="D2949" s="2">
        <v>1.4</v>
      </c>
      <c r="E2949" s="15">
        <v>18</v>
      </c>
      <c r="F2949" s="14">
        <f>inventory[[#This Row],[Unit Cost]]*inventory[[#This Row],['# Units]]</f>
        <v>25.2</v>
      </c>
      <c r="G2949" s="8">
        <f>_xlfn.RANK.EQ(inventory[[#This Row],[Total Cost]],inventory[Total Cost],0)</f>
        <v>2460</v>
      </c>
      <c r="H2949" s="8">
        <f>SUMIFS(inventory['# Units],inventory[Rank],"&lt;="&amp;inventory[[#This Row],['#]])</f>
        <v>71055</v>
      </c>
      <c r="I2949" s="9">
        <f>inventory[[#This Row],[c Units]]/MAX(inventory[c Units])</f>
        <v>0.86254825317439121</v>
      </c>
      <c r="J2949" s="10">
        <f>SUMIFS(inventory[Total Cost],inventory[Rank],"&lt;="&amp;inventory[[#This Row],['#]])</f>
        <v>2637034</v>
      </c>
      <c r="K2949" s="9">
        <f>inventory[[#This Row],[c Cost]]/MAX(inventory[c Cost])</f>
        <v>0.99611997949915332</v>
      </c>
      <c r="L2949" s="11" t="str">
        <f>IF(inventory[[#This Row],[c Units %]]&lt;=$O$7,$N$7,IF(inventory[[#This Row],[c Units %]]&lt;=$O$8,$N$8,$N$9))</f>
        <v>C</v>
      </c>
    </row>
    <row r="2950" spans="2:12" x14ac:dyDescent="0.25">
      <c r="B2950" s="1">
        <v>2944</v>
      </c>
      <c r="C2950" t="s">
        <v>2944</v>
      </c>
      <c r="D2950" s="2">
        <v>1.3</v>
      </c>
      <c r="E2950" s="15">
        <v>11</v>
      </c>
      <c r="F2950" s="14">
        <f>inventory[[#This Row],[Unit Cost]]*inventory[[#This Row],['# Units]]</f>
        <v>14.3</v>
      </c>
      <c r="G2950" s="8">
        <f>_xlfn.RANK.EQ(inventory[[#This Row],[Total Cost]],inventory[Total Cost],0)</f>
        <v>3019</v>
      </c>
      <c r="H2950" s="8">
        <f>SUMIFS(inventory['# Units],inventory[Rank],"&lt;="&amp;inventory[[#This Row],['#]])</f>
        <v>71125</v>
      </c>
      <c r="I2950" s="9">
        <f>inventory[[#This Row],[c Units]]/MAX(inventory[c Units])</f>
        <v>0.86339799461021149</v>
      </c>
      <c r="J2950" s="10">
        <f>SUMIFS(inventory[Total Cost],inventory[Rank],"&lt;="&amp;inventory[[#This Row],['#]])</f>
        <v>2637126.3999999994</v>
      </c>
      <c r="K2950" s="9">
        <f>inventory[[#This Row],[c Cost]]/MAX(inventory[c Cost])</f>
        <v>0.99615488291189103</v>
      </c>
      <c r="L2950" s="11" t="str">
        <f>IF(inventory[[#This Row],[c Units %]]&lt;=$O$7,$N$7,IF(inventory[[#This Row],[c Units %]]&lt;=$O$8,$N$8,$N$9))</f>
        <v>C</v>
      </c>
    </row>
    <row r="2951" spans="2:12" x14ac:dyDescent="0.25">
      <c r="B2951" s="1">
        <v>2945</v>
      </c>
      <c r="C2951" t="s">
        <v>2945</v>
      </c>
      <c r="D2951" s="2">
        <v>1.4</v>
      </c>
      <c r="E2951" s="15">
        <v>6</v>
      </c>
      <c r="F2951" s="14">
        <f>inventory[[#This Row],[Unit Cost]]*inventory[[#This Row],['# Units]]</f>
        <v>8.3999999999999986</v>
      </c>
      <c r="G2951" s="8">
        <f>_xlfn.RANK.EQ(inventory[[#This Row],[Total Cost]],inventory[Total Cost],0)</f>
        <v>3450</v>
      </c>
      <c r="H2951" s="8">
        <f>SUMIFS(inventory['# Units],inventory[Rank],"&lt;="&amp;inventory[[#This Row],['#]])</f>
        <v>71125</v>
      </c>
      <c r="I2951" s="9">
        <f>inventory[[#This Row],[c Units]]/MAX(inventory[c Units])</f>
        <v>0.86339799461021149</v>
      </c>
      <c r="J2951" s="10">
        <f>SUMIFS(inventory[Total Cost],inventory[Rank],"&lt;="&amp;inventory[[#This Row],['#]])</f>
        <v>2637126.3999999994</v>
      </c>
      <c r="K2951" s="9">
        <f>inventory[[#This Row],[c Cost]]/MAX(inventory[c Cost])</f>
        <v>0.99615488291189103</v>
      </c>
      <c r="L2951" s="11" t="str">
        <f>IF(inventory[[#This Row],[c Units %]]&lt;=$O$7,$N$7,IF(inventory[[#This Row],[c Units %]]&lt;=$O$8,$N$8,$N$9))</f>
        <v>C</v>
      </c>
    </row>
    <row r="2952" spans="2:12" x14ac:dyDescent="0.25">
      <c r="B2952" s="1">
        <v>2946</v>
      </c>
      <c r="C2952" t="s">
        <v>2946</v>
      </c>
      <c r="D2952" s="2">
        <v>1.3</v>
      </c>
      <c r="E2952" s="15">
        <v>6</v>
      </c>
      <c r="F2952" s="14">
        <f>inventory[[#This Row],[Unit Cost]]*inventory[[#This Row],['# Units]]</f>
        <v>7.8000000000000007</v>
      </c>
      <c r="G2952" s="8">
        <f>_xlfn.RANK.EQ(inventory[[#This Row],[Total Cost]],inventory[Total Cost],0)</f>
        <v>3490</v>
      </c>
      <c r="H2952" s="8">
        <f>SUMIFS(inventory['# Units],inventory[Rank],"&lt;="&amp;inventory[[#This Row],['#]])</f>
        <v>71125</v>
      </c>
      <c r="I2952" s="9">
        <f>inventory[[#This Row],[c Units]]/MAX(inventory[c Units])</f>
        <v>0.86339799461021149</v>
      </c>
      <c r="J2952" s="10">
        <f>SUMIFS(inventory[Total Cost],inventory[Rank],"&lt;="&amp;inventory[[#This Row],['#]])</f>
        <v>2637126.3999999994</v>
      </c>
      <c r="K2952" s="9">
        <f>inventory[[#This Row],[c Cost]]/MAX(inventory[c Cost])</f>
        <v>0.99615488291189103</v>
      </c>
      <c r="L2952" s="11" t="str">
        <f>IF(inventory[[#This Row],[c Units %]]&lt;=$O$7,$N$7,IF(inventory[[#This Row],[c Units %]]&lt;=$O$8,$N$8,$N$9))</f>
        <v>C</v>
      </c>
    </row>
    <row r="2953" spans="2:12" x14ac:dyDescent="0.25">
      <c r="B2953" s="1">
        <v>2947</v>
      </c>
      <c r="C2953" t="s">
        <v>2947</v>
      </c>
      <c r="D2953" s="2">
        <v>1.5</v>
      </c>
      <c r="E2953" s="15">
        <v>5</v>
      </c>
      <c r="F2953" s="14">
        <f>inventory[[#This Row],[Unit Cost]]*inventory[[#This Row],['# Units]]</f>
        <v>7.5</v>
      </c>
      <c r="G2953" s="8">
        <f>_xlfn.RANK.EQ(inventory[[#This Row],[Total Cost]],inventory[Total Cost],0)</f>
        <v>3523</v>
      </c>
      <c r="H2953" s="8">
        <f>SUMIFS(inventory['# Units],inventory[Rank],"&lt;="&amp;inventory[[#This Row],['#]])</f>
        <v>71125</v>
      </c>
      <c r="I2953" s="9">
        <f>inventory[[#This Row],[c Units]]/MAX(inventory[c Units])</f>
        <v>0.86339799461021149</v>
      </c>
      <c r="J2953" s="10">
        <f>SUMIFS(inventory[Total Cost],inventory[Rank],"&lt;="&amp;inventory[[#This Row],['#]])</f>
        <v>2637126.3999999994</v>
      </c>
      <c r="K2953" s="9">
        <f>inventory[[#This Row],[c Cost]]/MAX(inventory[c Cost])</f>
        <v>0.99615488291189103</v>
      </c>
      <c r="L2953" s="11" t="str">
        <f>IF(inventory[[#This Row],[c Units %]]&lt;=$O$7,$N$7,IF(inventory[[#This Row],[c Units %]]&lt;=$O$8,$N$8,$N$9))</f>
        <v>C</v>
      </c>
    </row>
    <row r="2954" spans="2:12" x14ac:dyDescent="0.25">
      <c r="B2954" s="1">
        <v>2948</v>
      </c>
      <c r="C2954" t="s">
        <v>2948</v>
      </c>
      <c r="D2954" s="2">
        <v>1.3</v>
      </c>
      <c r="E2954" s="15">
        <v>3</v>
      </c>
      <c r="F2954" s="14">
        <f>inventory[[#This Row],[Unit Cost]]*inventory[[#This Row],['# Units]]</f>
        <v>3.9000000000000004</v>
      </c>
      <c r="G2954" s="8">
        <f>_xlfn.RANK.EQ(inventory[[#This Row],[Total Cost]],inventory[Total Cost],0)</f>
        <v>3941</v>
      </c>
      <c r="H2954" s="8">
        <f>SUMIFS(inventory['# Units],inventory[Rank],"&lt;="&amp;inventory[[#This Row],['#]])</f>
        <v>71125</v>
      </c>
      <c r="I2954" s="9">
        <f>inventory[[#This Row],[c Units]]/MAX(inventory[c Units])</f>
        <v>0.86339799461021149</v>
      </c>
      <c r="J2954" s="10">
        <f>SUMIFS(inventory[Total Cost],inventory[Rank],"&lt;="&amp;inventory[[#This Row],['#]])</f>
        <v>2637126.3999999994</v>
      </c>
      <c r="K2954" s="9">
        <f>inventory[[#This Row],[c Cost]]/MAX(inventory[c Cost])</f>
        <v>0.99615488291189103</v>
      </c>
      <c r="L2954" s="11" t="str">
        <f>IF(inventory[[#This Row],[c Units %]]&lt;=$O$7,$N$7,IF(inventory[[#This Row],[c Units %]]&lt;=$O$8,$N$8,$N$9))</f>
        <v>C</v>
      </c>
    </row>
    <row r="2955" spans="2:12" x14ac:dyDescent="0.25">
      <c r="B2955" s="1">
        <v>2949</v>
      </c>
      <c r="C2955" t="s">
        <v>2949</v>
      </c>
      <c r="D2955" s="2">
        <v>1.3</v>
      </c>
      <c r="E2955" s="15">
        <v>4</v>
      </c>
      <c r="F2955" s="14">
        <f>inventory[[#This Row],[Unit Cost]]*inventory[[#This Row],['# Units]]</f>
        <v>5.2</v>
      </c>
      <c r="G2955" s="8">
        <f>_xlfn.RANK.EQ(inventory[[#This Row],[Total Cost]],inventory[Total Cost],0)</f>
        <v>3755</v>
      </c>
      <c r="H2955" s="8">
        <f>SUMIFS(inventory['# Units],inventory[Rank],"&lt;="&amp;inventory[[#This Row],['#]])</f>
        <v>71125</v>
      </c>
      <c r="I2955" s="9">
        <f>inventory[[#This Row],[c Units]]/MAX(inventory[c Units])</f>
        <v>0.86339799461021149</v>
      </c>
      <c r="J2955" s="10">
        <f>SUMIFS(inventory[Total Cost],inventory[Rank],"&lt;="&amp;inventory[[#This Row],['#]])</f>
        <v>2637126.3999999994</v>
      </c>
      <c r="K2955" s="9">
        <f>inventory[[#This Row],[c Cost]]/MAX(inventory[c Cost])</f>
        <v>0.99615488291189103</v>
      </c>
      <c r="L2955" s="11" t="str">
        <f>IF(inventory[[#This Row],[c Units %]]&lt;=$O$7,$N$7,IF(inventory[[#This Row],[c Units %]]&lt;=$O$8,$N$8,$N$9))</f>
        <v>C</v>
      </c>
    </row>
    <row r="2956" spans="2:12" x14ac:dyDescent="0.25">
      <c r="B2956" s="1">
        <v>2950</v>
      </c>
      <c r="C2956" t="s">
        <v>2950</v>
      </c>
      <c r="D2956" s="2">
        <v>1.1000000000000001</v>
      </c>
      <c r="E2956" s="15">
        <v>5</v>
      </c>
      <c r="F2956" s="14">
        <f>inventory[[#This Row],[Unit Cost]]*inventory[[#This Row],['# Units]]</f>
        <v>5.5</v>
      </c>
      <c r="G2956" s="8">
        <f>_xlfn.RANK.EQ(inventory[[#This Row],[Total Cost]],inventory[Total Cost],0)</f>
        <v>3713</v>
      </c>
      <c r="H2956" s="8">
        <f>SUMIFS(inventory['# Units],inventory[Rank],"&lt;="&amp;inventory[[#This Row],['#]])</f>
        <v>71268</v>
      </c>
      <c r="I2956" s="9">
        <f>inventory[[#This Row],[c Units]]/MAX(inventory[c Units])</f>
        <v>0.86513389497195858</v>
      </c>
      <c r="J2956" s="10">
        <f>SUMIFS(inventory[Total Cost],inventory[Rank],"&lt;="&amp;inventory[[#This Row],['#]])</f>
        <v>2637264.9999999986</v>
      </c>
      <c r="K2956" s="9">
        <f>inventory[[#This Row],[c Cost]]/MAX(inventory[c Cost])</f>
        <v>0.99620723803099742</v>
      </c>
      <c r="L2956" s="11" t="str">
        <f>IF(inventory[[#This Row],[c Units %]]&lt;=$O$7,$N$7,IF(inventory[[#This Row],[c Units %]]&lt;=$O$8,$N$8,$N$9))</f>
        <v>C</v>
      </c>
    </row>
    <row r="2957" spans="2:12" x14ac:dyDescent="0.25">
      <c r="B2957" s="1">
        <v>2951</v>
      </c>
      <c r="C2957" t="s">
        <v>2951</v>
      </c>
      <c r="D2957" s="2">
        <v>0.7</v>
      </c>
      <c r="E2957" s="15">
        <v>14</v>
      </c>
      <c r="F2957" s="14">
        <f>inventory[[#This Row],[Unit Cost]]*inventory[[#This Row],['# Units]]</f>
        <v>9.7999999999999989</v>
      </c>
      <c r="G2957" s="8">
        <f>_xlfn.RANK.EQ(inventory[[#This Row],[Total Cost]],inventory[Total Cost],0)</f>
        <v>3331</v>
      </c>
      <c r="H2957" s="8">
        <f>SUMIFS(inventory['# Units],inventory[Rank],"&lt;="&amp;inventory[[#This Row],['#]])</f>
        <v>71268</v>
      </c>
      <c r="I2957" s="9">
        <f>inventory[[#This Row],[c Units]]/MAX(inventory[c Units])</f>
        <v>0.86513389497195858</v>
      </c>
      <c r="J2957" s="10">
        <f>SUMIFS(inventory[Total Cost],inventory[Rank],"&lt;="&amp;inventory[[#This Row],['#]])</f>
        <v>2637264.9999999986</v>
      </c>
      <c r="K2957" s="9">
        <f>inventory[[#This Row],[c Cost]]/MAX(inventory[c Cost])</f>
        <v>0.99620723803099742</v>
      </c>
      <c r="L2957" s="11" t="str">
        <f>IF(inventory[[#This Row],[c Units %]]&lt;=$O$7,$N$7,IF(inventory[[#This Row],[c Units %]]&lt;=$O$8,$N$8,$N$9))</f>
        <v>C</v>
      </c>
    </row>
    <row r="2958" spans="2:12" x14ac:dyDescent="0.25">
      <c r="B2958" s="1">
        <v>2952</v>
      </c>
      <c r="C2958" t="s">
        <v>2952</v>
      </c>
      <c r="D2958" s="2">
        <v>1.1000000000000001</v>
      </c>
      <c r="E2958" s="15">
        <v>5</v>
      </c>
      <c r="F2958" s="14">
        <f>inventory[[#This Row],[Unit Cost]]*inventory[[#This Row],['# Units]]</f>
        <v>5.5</v>
      </c>
      <c r="G2958" s="8">
        <f>_xlfn.RANK.EQ(inventory[[#This Row],[Total Cost]],inventory[Total Cost],0)</f>
        <v>3713</v>
      </c>
      <c r="H2958" s="8">
        <f>SUMIFS(inventory['# Units],inventory[Rank],"&lt;="&amp;inventory[[#This Row],['#]])</f>
        <v>71268</v>
      </c>
      <c r="I2958" s="9">
        <f>inventory[[#This Row],[c Units]]/MAX(inventory[c Units])</f>
        <v>0.86513389497195858</v>
      </c>
      <c r="J2958" s="10">
        <f>SUMIFS(inventory[Total Cost],inventory[Rank],"&lt;="&amp;inventory[[#This Row],['#]])</f>
        <v>2637264.9999999986</v>
      </c>
      <c r="K2958" s="9">
        <f>inventory[[#This Row],[c Cost]]/MAX(inventory[c Cost])</f>
        <v>0.99620723803099742</v>
      </c>
      <c r="L2958" s="11" t="str">
        <f>IF(inventory[[#This Row],[c Units %]]&lt;=$O$7,$N$7,IF(inventory[[#This Row],[c Units %]]&lt;=$O$8,$N$8,$N$9))</f>
        <v>C</v>
      </c>
    </row>
    <row r="2959" spans="2:12" x14ac:dyDescent="0.25">
      <c r="B2959" s="1">
        <v>2953</v>
      </c>
      <c r="C2959" t="s">
        <v>2953</v>
      </c>
      <c r="D2959" s="2">
        <v>1.2</v>
      </c>
      <c r="E2959" s="15">
        <v>64</v>
      </c>
      <c r="F2959" s="14">
        <f>inventory[[#This Row],[Unit Cost]]*inventory[[#This Row],['# Units]]</f>
        <v>76.8</v>
      </c>
      <c r="G2959" s="8">
        <f>_xlfn.RANK.EQ(inventory[[#This Row],[Total Cost]],inventory[Total Cost],0)</f>
        <v>1512</v>
      </c>
      <c r="H2959" s="8">
        <f>SUMIFS(inventory['# Units],inventory[Rank],"&lt;="&amp;inventory[[#This Row],['#]])</f>
        <v>71268</v>
      </c>
      <c r="I2959" s="9">
        <f>inventory[[#This Row],[c Units]]/MAX(inventory[c Units])</f>
        <v>0.86513389497195858</v>
      </c>
      <c r="J2959" s="10">
        <f>SUMIFS(inventory[Total Cost],inventory[Rank],"&lt;="&amp;inventory[[#This Row],['#]])</f>
        <v>2637264.9999999986</v>
      </c>
      <c r="K2959" s="9">
        <f>inventory[[#This Row],[c Cost]]/MAX(inventory[c Cost])</f>
        <v>0.99620723803099742</v>
      </c>
      <c r="L2959" s="11" t="str">
        <f>IF(inventory[[#This Row],[c Units %]]&lt;=$O$7,$N$7,IF(inventory[[#This Row],[c Units %]]&lt;=$O$8,$N$8,$N$9))</f>
        <v>C</v>
      </c>
    </row>
    <row r="2960" spans="2:12" x14ac:dyDescent="0.25">
      <c r="B2960" s="1">
        <v>2954</v>
      </c>
      <c r="C2960" t="s">
        <v>2954</v>
      </c>
      <c r="D2960" s="2">
        <v>1.3</v>
      </c>
      <c r="E2960" s="15">
        <v>78</v>
      </c>
      <c r="F2960" s="14">
        <f>inventory[[#This Row],[Unit Cost]]*inventory[[#This Row],['# Units]]</f>
        <v>101.4</v>
      </c>
      <c r="G2960" s="8">
        <f>_xlfn.RANK.EQ(inventory[[#This Row],[Total Cost]],inventory[Total Cost],0)</f>
        <v>1342</v>
      </c>
      <c r="H2960" s="8">
        <f>SUMIFS(inventory['# Units],inventory[Rank],"&lt;="&amp;inventory[[#This Row],['#]])</f>
        <v>71268</v>
      </c>
      <c r="I2960" s="9">
        <f>inventory[[#This Row],[c Units]]/MAX(inventory[c Units])</f>
        <v>0.86513389497195858</v>
      </c>
      <c r="J2960" s="10">
        <f>SUMIFS(inventory[Total Cost],inventory[Rank],"&lt;="&amp;inventory[[#This Row],['#]])</f>
        <v>2637264.9999999986</v>
      </c>
      <c r="K2960" s="9">
        <f>inventory[[#This Row],[c Cost]]/MAX(inventory[c Cost])</f>
        <v>0.99620723803099742</v>
      </c>
      <c r="L2960" s="11" t="str">
        <f>IF(inventory[[#This Row],[c Units %]]&lt;=$O$7,$N$7,IF(inventory[[#This Row],[c Units %]]&lt;=$O$8,$N$8,$N$9))</f>
        <v>C</v>
      </c>
    </row>
    <row r="2961" spans="2:12" x14ac:dyDescent="0.25">
      <c r="B2961" s="1">
        <v>2955</v>
      </c>
      <c r="C2961" t="s">
        <v>2955</v>
      </c>
      <c r="D2961" s="2">
        <v>1.4</v>
      </c>
      <c r="E2961" s="15">
        <v>26</v>
      </c>
      <c r="F2961" s="14">
        <f>inventory[[#This Row],[Unit Cost]]*inventory[[#This Row],['# Units]]</f>
        <v>36.4</v>
      </c>
      <c r="G2961" s="8">
        <f>_xlfn.RANK.EQ(inventory[[#This Row],[Total Cost]],inventory[Total Cost],0)</f>
        <v>2125</v>
      </c>
      <c r="H2961" s="8">
        <f>SUMIFS(inventory['# Units],inventory[Rank],"&lt;="&amp;inventory[[#This Row],['#]])</f>
        <v>71268</v>
      </c>
      <c r="I2961" s="9">
        <f>inventory[[#This Row],[c Units]]/MAX(inventory[c Units])</f>
        <v>0.86513389497195858</v>
      </c>
      <c r="J2961" s="10">
        <f>SUMIFS(inventory[Total Cost],inventory[Rank],"&lt;="&amp;inventory[[#This Row],['#]])</f>
        <v>2637264.9999999986</v>
      </c>
      <c r="K2961" s="9">
        <f>inventory[[#This Row],[c Cost]]/MAX(inventory[c Cost])</f>
        <v>0.99620723803099742</v>
      </c>
      <c r="L2961" s="11" t="str">
        <f>IF(inventory[[#This Row],[c Units %]]&lt;=$O$7,$N$7,IF(inventory[[#This Row],[c Units %]]&lt;=$O$8,$N$8,$N$9))</f>
        <v>C</v>
      </c>
    </row>
    <row r="2962" spans="2:12" x14ac:dyDescent="0.25">
      <c r="B2962" s="1">
        <v>2956</v>
      </c>
      <c r="C2962" t="s">
        <v>2956</v>
      </c>
      <c r="D2962" s="2">
        <v>1.3</v>
      </c>
      <c r="E2962" s="15">
        <v>2</v>
      </c>
      <c r="F2962" s="14">
        <f>inventory[[#This Row],[Unit Cost]]*inventory[[#This Row],['# Units]]</f>
        <v>2.6</v>
      </c>
      <c r="G2962" s="8">
        <f>_xlfn.RANK.EQ(inventory[[#This Row],[Total Cost]],inventory[Total Cost],0)</f>
        <v>4181</v>
      </c>
      <c r="H2962" s="8">
        <f>SUMIFS(inventory['# Units],inventory[Rank],"&lt;="&amp;inventory[[#This Row],['#]])</f>
        <v>71268</v>
      </c>
      <c r="I2962" s="9">
        <f>inventory[[#This Row],[c Units]]/MAX(inventory[c Units])</f>
        <v>0.86513389497195858</v>
      </c>
      <c r="J2962" s="10">
        <f>SUMIFS(inventory[Total Cost],inventory[Rank],"&lt;="&amp;inventory[[#This Row],['#]])</f>
        <v>2637264.9999999986</v>
      </c>
      <c r="K2962" s="9">
        <f>inventory[[#This Row],[c Cost]]/MAX(inventory[c Cost])</f>
        <v>0.99620723803099742</v>
      </c>
      <c r="L2962" s="11" t="str">
        <f>IF(inventory[[#This Row],[c Units %]]&lt;=$O$7,$N$7,IF(inventory[[#This Row],[c Units %]]&lt;=$O$8,$N$8,$N$9))</f>
        <v>C</v>
      </c>
    </row>
    <row r="2963" spans="2:12" x14ac:dyDescent="0.25">
      <c r="B2963" s="1">
        <v>2957</v>
      </c>
      <c r="C2963" t="s">
        <v>2957</v>
      </c>
      <c r="D2963" s="2">
        <v>1</v>
      </c>
      <c r="E2963" s="15">
        <v>39</v>
      </c>
      <c r="F2963" s="14">
        <f>inventory[[#This Row],[Unit Cost]]*inventory[[#This Row],['# Units]]</f>
        <v>39</v>
      </c>
      <c r="G2963" s="8">
        <f>_xlfn.RANK.EQ(inventory[[#This Row],[Total Cost]],inventory[Total Cost],0)</f>
        <v>2073</v>
      </c>
      <c r="H2963" s="8">
        <f>SUMIFS(inventory['# Units],inventory[Rank],"&lt;="&amp;inventory[[#This Row],['#]])</f>
        <v>71268</v>
      </c>
      <c r="I2963" s="9">
        <f>inventory[[#This Row],[c Units]]/MAX(inventory[c Units])</f>
        <v>0.86513389497195858</v>
      </c>
      <c r="J2963" s="10">
        <f>SUMIFS(inventory[Total Cost],inventory[Rank],"&lt;="&amp;inventory[[#This Row],['#]])</f>
        <v>2637264.9999999986</v>
      </c>
      <c r="K2963" s="9">
        <f>inventory[[#This Row],[c Cost]]/MAX(inventory[c Cost])</f>
        <v>0.99620723803099742</v>
      </c>
      <c r="L2963" s="11" t="str">
        <f>IF(inventory[[#This Row],[c Units %]]&lt;=$O$7,$N$7,IF(inventory[[#This Row],[c Units %]]&lt;=$O$8,$N$8,$N$9))</f>
        <v>C</v>
      </c>
    </row>
    <row r="2964" spans="2:12" x14ac:dyDescent="0.25">
      <c r="B2964" s="1">
        <v>2958</v>
      </c>
      <c r="C2964" t="s">
        <v>2958</v>
      </c>
      <c r="D2964" s="2">
        <v>1.4</v>
      </c>
      <c r="E2964" s="15">
        <v>2</v>
      </c>
      <c r="F2964" s="14">
        <f>inventory[[#This Row],[Unit Cost]]*inventory[[#This Row],['# Units]]</f>
        <v>2.8</v>
      </c>
      <c r="G2964" s="8">
        <f>_xlfn.RANK.EQ(inventory[[#This Row],[Total Cost]],inventory[Total Cost],0)</f>
        <v>4130</v>
      </c>
      <c r="H2964" s="8">
        <f>SUMIFS(inventory['# Units],inventory[Rank],"&lt;="&amp;inventory[[#This Row],['#]])</f>
        <v>71268</v>
      </c>
      <c r="I2964" s="9">
        <f>inventory[[#This Row],[c Units]]/MAX(inventory[c Units])</f>
        <v>0.86513389497195858</v>
      </c>
      <c r="J2964" s="10">
        <f>SUMIFS(inventory[Total Cost],inventory[Rank],"&lt;="&amp;inventory[[#This Row],['#]])</f>
        <v>2637264.9999999986</v>
      </c>
      <c r="K2964" s="9">
        <f>inventory[[#This Row],[c Cost]]/MAX(inventory[c Cost])</f>
        <v>0.99620723803099742</v>
      </c>
      <c r="L2964" s="11" t="str">
        <f>IF(inventory[[#This Row],[c Units %]]&lt;=$O$7,$N$7,IF(inventory[[#This Row],[c Units %]]&lt;=$O$8,$N$8,$N$9))</f>
        <v>C</v>
      </c>
    </row>
    <row r="2965" spans="2:12" x14ac:dyDescent="0.25">
      <c r="B2965" s="1">
        <v>2959</v>
      </c>
      <c r="C2965" t="s">
        <v>2959</v>
      </c>
      <c r="D2965" s="2">
        <v>1</v>
      </c>
      <c r="E2965" s="15">
        <v>14</v>
      </c>
      <c r="F2965" s="14">
        <f>inventory[[#This Row],[Unit Cost]]*inventory[[#This Row],['# Units]]</f>
        <v>14</v>
      </c>
      <c r="G2965" s="8">
        <f>_xlfn.RANK.EQ(inventory[[#This Row],[Total Cost]],inventory[Total Cost],0)</f>
        <v>3027</v>
      </c>
      <c r="H2965" s="8">
        <f>SUMIFS(inventory['# Units],inventory[Rank],"&lt;="&amp;inventory[[#This Row],['#]])</f>
        <v>71387</v>
      </c>
      <c r="I2965" s="9">
        <f>inventory[[#This Row],[c Units]]/MAX(inventory[c Units])</f>
        <v>0.86657845541285294</v>
      </c>
      <c r="J2965" s="10">
        <f>SUMIFS(inventory[Total Cost],inventory[Rank],"&lt;="&amp;inventory[[#This Row],['#]])</f>
        <v>2637372.0999999973</v>
      </c>
      <c r="K2965" s="9">
        <f>inventory[[#This Row],[c Cost]]/MAX(inventory[c Cost])</f>
        <v>0.99624769425939763</v>
      </c>
      <c r="L2965" s="11" t="str">
        <f>IF(inventory[[#This Row],[c Units %]]&lt;=$O$7,$N$7,IF(inventory[[#This Row],[c Units %]]&lt;=$O$8,$N$8,$N$9))</f>
        <v>C</v>
      </c>
    </row>
    <row r="2966" spans="2:12" x14ac:dyDescent="0.25">
      <c r="B2966" s="1">
        <v>2960</v>
      </c>
      <c r="C2966" t="s">
        <v>2960</v>
      </c>
      <c r="D2966" s="2">
        <v>1.5</v>
      </c>
      <c r="E2966" s="15">
        <v>4</v>
      </c>
      <c r="F2966" s="14">
        <f>inventory[[#This Row],[Unit Cost]]*inventory[[#This Row],['# Units]]</f>
        <v>6</v>
      </c>
      <c r="G2966" s="8">
        <f>_xlfn.RANK.EQ(inventory[[#This Row],[Total Cost]],inventory[Total Cost],0)</f>
        <v>3649</v>
      </c>
      <c r="H2966" s="8">
        <f>SUMIFS(inventory['# Units],inventory[Rank],"&lt;="&amp;inventory[[#This Row],['#]])</f>
        <v>71387</v>
      </c>
      <c r="I2966" s="9">
        <f>inventory[[#This Row],[c Units]]/MAX(inventory[c Units])</f>
        <v>0.86657845541285294</v>
      </c>
      <c r="J2966" s="10">
        <f>SUMIFS(inventory[Total Cost],inventory[Rank],"&lt;="&amp;inventory[[#This Row],['#]])</f>
        <v>2637372.0999999973</v>
      </c>
      <c r="K2966" s="9">
        <f>inventory[[#This Row],[c Cost]]/MAX(inventory[c Cost])</f>
        <v>0.99624769425939763</v>
      </c>
      <c r="L2966" s="11" t="str">
        <f>IF(inventory[[#This Row],[c Units %]]&lt;=$O$7,$N$7,IF(inventory[[#This Row],[c Units %]]&lt;=$O$8,$N$8,$N$9))</f>
        <v>C</v>
      </c>
    </row>
    <row r="2967" spans="2:12" x14ac:dyDescent="0.25">
      <c r="B2967" s="1">
        <v>2961</v>
      </c>
      <c r="C2967" t="s">
        <v>2961</v>
      </c>
      <c r="D2967" s="2">
        <v>1.4</v>
      </c>
      <c r="E2967" s="15">
        <v>20</v>
      </c>
      <c r="F2967" s="14">
        <f>inventory[[#This Row],[Unit Cost]]*inventory[[#This Row],['# Units]]</f>
        <v>28</v>
      </c>
      <c r="G2967" s="8">
        <f>_xlfn.RANK.EQ(inventory[[#This Row],[Total Cost]],inventory[Total Cost],0)</f>
        <v>2357</v>
      </c>
      <c r="H2967" s="8">
        <f>SUMIFS(inventory['# Units],inventory[Rank],"&lt;="&amp;inventory[[#This Row],['#]])</f>
        <v>71387</v>
      </c>
      <c r="I2967" s="9">
        <f>inventory[[#This Row],[c Units]]/MAX(inventory[c Units])</f>
        <v>0.86657845541285294</v>
      </c>
      <c r="J2967" s="10">
        <f>SUMIFS(inventory[Total Cost],inventory[Rank],"&lt;="&amp;inventory[[#This Row],['#]])</f>
        <v>2637372.0999999973</v>
      </c>
      <c r="K2967" s="9">
        <f>inventory[[#This Row],[c Cost]]/MAX(inventory[c Cost])</f>
        <v>0.99624769425939763</v>
      </c>
      <c r="L2967" s="11" t="str">
        <f>IF(inventory[[#This Row],[c Units %]]&lt;=$O$7,$N$7,IF(inventory[[#This Row],[c Units %]]&lt;=$O$8,$N$8,$N$9))</f>
        <v>C</v>
      </c>
    </row>
    <row r="2968" spans="2:12" x14ac:dyDescent="0.25">
      <c r="B2968" s="1">
        <v>2962</v>
      </c>
      <c r="C2968" t="s">
        <v>2962</v>
      </c>
      <c r="D2968" s="2">
        <v>1</v>
      </c>
      <c r="E2968" s="15">
        <v>12</v>
      </c>
      <c r="F2968" s="14">
        <f>inventory[[#This Row],[Unit Cost]]*inventory[[#This Row],['# Units]]</f>
        <v>12</v>
      </c>
      <c r="G2968" s="8">
        <f>_xlfn.RANK.EQ(inventory[[#This Row],[Total Cost]],inventory[Total Cost],0)</f>
        <v>3144</v>
      </c>
      <c r="H2968" s="8">
        <f>SUMIFS(inventory['# Units],inventory[Rank],"&lt;="&amp;inventory[[#This Row],['#]])</f>
        <v>71387</v>
      </c>
      <c r="I2968" s="9">
        <f>inventory[[#This Row],[c Units]]/MAX(inventory[c Units])</f>
        <v>0.86657845541285294</v>
      </c>
      <c r="J2968" s="10">
        <f>SUMIFS(inventory[Total Cost],inventory[Rank],"&lt;="&amp;inventory[[#This Row],['#]])</f>
        <v>2637372.0999999973</v>
      </c>
      <c r="K2968" s="9">
        <f>inventory[[#This Row],[c Cost]]/MAX(inventory[c Cost])</f>
        <v>0.99624769425939763</v>
      </c>
      <c r="L2968" s="11" t="str">
        <f>IF(inventory[[#This Row],[c Units %]]&lt;=$O$7,$N$7,IF(inventory[[#This Row],[c Units %]]&lt;=$O$8,$N$8,$N$9))</f>
        <v>C</v>
      </c>
    </row>
    <row r="2969" spans="2:12" x14ac:dyDescent="0.25">
      <c r="B2969" s="1">
        <v>2963</v>
      </c>
      <c r="C2969" t="s">
        <v>2963</v>
      </c>
      <c r="D2969" s="2">
        <v>1.3</v>
      </c>
      <c r="E2969" s="15">
        <v>19</v>
      </c>
      <c r="F2969" s="14">
        <f>inventory[[#This Row],[Unit Cost]]*inventory[[#This Row],['# Units]]</f>
        <v>24.7</v>
      </c>
      <c r="G2969" s="8">
        <f>_xlfn.RANK.EQ(inventory[[#This Row],[Total Cost]],inventory[Total Cost],0)</f>
        <v>2480</v>
      </c>
      <c r="H2969" s="8">
        <f>SUMIFS(inventory['# Units],inventory[Rank],"&lt;="&amp;inventory[[#This Row],['#]])</f>
        <v>71387</v>
      </c>
      <c r="I2969" s="9">
        <f>inventory[[#This Row],[c Units]]/MAX(inventory[c Units])</f>
        <v>0.86657845541285294</v>
      </c>
      <c r="J2969" s="10">
        <f>SUMIFS(inventory[Total Cost],inventory[Rank],"&lt;="&amp;inventory[[#This Row],['#]])</f>
        <v>2637372.0999999973</v>
      </c>
      <c r="K2969" s="9">
        <f>inventory[[#This Row],[c Cost]]/MAX(inventory[c Cost])</f>
        <v>0.99624769425939763</v>
      </c>
      <c r="L2969" s="11" t="str">
        <f>IF(inventory[[#This Row],[c Units %]]&lt;=$O$7,$N$7,IF(inventory[[#This Row],[c Units %]]&lt;=$O$8,$N$8,$N$9))</f>
        <v>C</v>
      </c>
    </row>
    <row r="2970" spans="2:12" x14ac:dyDescent="0.25">
      <c r="B2970" s="1">
        <v>2964</v>
      </c>
      <c r="C2970" t="s">
        <v>2964</v>
      </c>
      <c r="D2970" s="2">
        <v>0.7</v>
      </c>
      <c r="E2970" s="15">
        <v>16</v>
      </c>
      <c r="F2970" s="14">
        <f>inventory[[#This Row],[Unit Cost]]*inventory[[#This Row],['# Units]]</f>
        <v>11.2</v>
      </c>
      <c r="G2970" s="8">
        <f>_xlfn.RANK.EQ(inventory[[#This Row],[Total Cost]],inventory[Total Cost],0)</f>
        <v>3225</v>
      </c>
      <c r="H2970" s="8">
        <f>SUMIFS(inventory['# Units],inventory[Rank],"&lt;="&amp;inventory[[#This Row],['#]])</f>
        <v>71387</v>
      </c>
      <c r="I2970" s="9">
        <f>inventory[[#This Row],[c Units]]/MAX(inventory[c Units])</f>
        <v>0.86657845541285294</v>
      </c>
      <c r="J2970" s="10">
        <f>SUMIFS(inventory[Total Cost],inventory[Rank],"&lt;="&amp;inventory[[#This Row],['#]])</f>
        <v>2637372.0999999973</v>
      </c>
      <c r="K2970" s="9">
        <f>inventory[[#This Row],[c Cost]]/MAX(inventory[c Cost])</f>
        <v>0.99624769425939763</v>
      </c>
      <c r="L2970" s="11" t="str">
        <f>IF(inventory[[#This Row],[c Units %]]&lt;=$O$7,$N$7,IF(inventory[[#This Row],[c Units %]]&lt;=$O$8,$N$8,$N$9))</f>
        <v>C</v>
      </c>
    </row>
    <row r="2971" spans="2:12" x14ac:dyDescent="0.25">
      <c r="B2971" s="1">
        <v>2965</v>
      </c>
      <c r="C2971" t="s">
        <v>2965</v>
      </c>
      <c r="D2971" s="2">
        <v>0.9</v>
      </c>
      <c r="E2971" s="15">
        <v>9</v>
      </c>
      <c r="F2971" s="14">
        <f>inventory[[#This Row],[Unit Cost]]*inventory[[#This Row],['# Units]]</f>
        <v>8.1</v>
      </c>
      <c r="G2971" s="8">
        <f>_xlfn.RANK.EQ(inventory[[#This Row],[Total Cost]],inventory[Total Cost],0)</f>
        <v>3464</v>
      </c>
      <c r="H2971" s="8">
        <f>SUMIFS(inventory['# Units],inventory[Rank],"&lt;="&amp;inventory[[#This Row],['#]])</f>
        <v>71387</v>
      </c>
      <c r="I2971" s="9">
        <f>inventory[[#This Row],[c Units]]/MAX(inventory[c Units])</f>
        <v>0.86657845541285294</v>
      </c>
      <c r="J2971" s="10">
        <f>SUMIFS(inventory[Total Cost],inventory[Rank],"&lt;="&amp;inventory[[#This Row],['#]])</f>
        <v>2637372.0999999973</v>
      </c>
      <c r="K2971" s="9">
        <f>inventory[[#This Row],[c Cost]]/MAX(inventory[c Cost])</f>
        <v>0.99624769425939763</v>
      </c>
      <c r="L2971" s="11" t="str">
        <f>IF(inventory[[#This Row],[c Units %]]&lt;=$O$7,$N$7,IF(inventory[[#This Row],[c Units %]]&lt;=$O$8,$N$8,$N$9))</f>
        <v>C</v>
      </c>
    </row>
    <row r="2972" spans="2:12" x14ac:dyDescent="0.25">
      <c r="B2972" s="1">
        <v>2966</v>
      </c>
      <c r="C2972" t="s">
        <v>2966</v>
      </c>
      <c r="D2972" s="2">
        <v>1.4</v>
      </c>
      <c r="E2972" s="15">
        <v>2</v>
      </c>
      <c r="F2972" s="14">
        <f>inventory[[#This Row],[Unit Cost]]*inventory[[#This Row],['# Units]]</f>
        <v>2.8</v>
      </c>
      <c r="G2972" s="8">
        <f>_xlfn.RANK.EQ(inventory[[#This Row],[Total Cost]],inventory[Total Cost],0)</f>
        <v>4130</v>
      </c>
      <c r="H2972" s="8">
        <f>SUMIFS(inventory['# Units],inventory[Rank],"&lt;="&amp;inventory[[#This Row],['#]])</f>
        <v>71396</v>
      </c>
      <c r="I2972" s="9">
        <f>inventory[[#This Row],[c Units]]/MAX(inventory[c Units])</f>
        <v>0.86668770788317273</v>
      </c>
      <c r="J2972" s="10">
        <f>SUMIFS(inventory[Total Cost],inventory[Rank],"&lt;="&amp;inventory[[#This Row],['#]])</f>
        <v>2637387.3999999971</v>
      </c>
      <c r="K2972" s="9">
        <f>inventory[[#This Row],[c Cost]]/MAX(inventory[c Cost])</f>
        <v>0.99625347372059769</v>
      </c>
      <c r="L2972" s="11" t="str">
        <f>IF(inventory[[#This Row],[c Units %]]&lt;=$O$7,$N$7,IF(inventory[[#This Row],[c Units %]]&lt;=$O$8,$N$8,$N$9))</f>
        <v>C</v>
      </c>
    </row>
    <row r="2973" spans="2:12" x14ac:dyDescent="0.25">
      <c r="B2973" s="1">
        <v>2967</v>
      </c>
      <c r="C2973" t="s">
        <v>2967</v>
      </c>
      <c r="D2973" s="2">
        <v>1.4</v>
      </c>
      <c r="E2973" s="15">
        <v>40</v>
      </c>
      <c r="F2973" s="14">
        <f>inventory[[#This Row],[Unit Cost]]*inventory[[#This Row],['# Units]]</f>
        <v>56</v>
      </c>
      <c r="G2973" s="8">
        <f>_xlfn.RANK.EQ(inventory[[#This Row],[Total Cost]],inventory[Total Cost],0)</f>
        <v>1744</v>
      </c>
      <c r="H2973" s="8">
        <f>SUMIFS(inventory['# Units],inventory[Rank],"&lt;="&amp;inventory[[#This Row],['#]])</f>
        <v>71415</v>
      </c>
      <c r="I2973" s="9">
        <f>inventory[[#This Row],[c Units]]/MAX(inventory[c Units])</f>
        <v>0.86691835198718104</v>
      </c>
      <c r="J2973" s="10">
        <f>SUMIFS(inventory[Total Cost],inventory[Rank],"&lt;="&amp;inventory[[#This Row],['#]])</f>
        <v>2637402.5999999973</v>
      </c>
      <c r="K2973" s="9">
        <f>inventory[[#This Row],[c Cost]]/MAX(inventory[c Cost])</f>
        <v>0.99625921540754159</v>
      </c>
      <c r="L2973" s="11" t="str">
        <f>IF(inventory[[#This Row],[c Units %]]&lt;=$O$7,$N$7,IF(inventory[[#This Row],[c Units %]]&lt;=$O$8,$N$8,$N$9))</f>
        <v>C</v>
      </c>
    </row>
    <row r="2974" spans="2:12" x14ac:dyDescent="0.25">
      <c r="B2974" s="1">
        <v>2968</v>
      </c>
      <c r="C2974" t="s">
        <v>2968</v>
      </c>
      <c r="D2974" s="2">
        <v>1.5</v>
      </c>
      <c r="E2974" s="15">
        <v>24</v>
      </c>
      <c r="F2974" s="14">
        <f>inventory[[#This Row],[Unit Cost]]*inventory[[#This Row],['# Units]]</f>
        <v>36</v>
      </c>
      <c r="G2974" s="8">
        <f>_xlfn.RANK.EQ(inventory[[#This Row],[Total Cost]],inventory[Total Cost],0)</f>
        <v>2134</v>
      </c>
      <c r="H2974" s="8">
        <f>SUMIFS(inventory['# Units],inventory[Rank],"&lt;="&amp;inventory[[#This Row],['#]])</f>
        <v>71443</v>
      </c>
      <c r="I2974" s="9">
        <f>inventory[[#This Row],[c Units]]/MAX(inventory[c Units])</f>
        <v>0.86725824856150913</v>
      </c>
      <c r="J2974" s="10">
        <f>SUMIFS(inventory[Total Cost],inventory[Rank],"&lt;="&amp;inventory[[#This Row],['#]])</f>
        <v>2637463.399999998</v>
      </c>
      <c r="K2974" s="9">
        <f>inventory[[#This Row],[c Cost]]/MAX(inventory[c Cost])</f>
        <v>0.99628218215531739</v>
      </c>
      <c r="L2974" s="11" t="str">
        <f>IF(inventory[[#This Row],[c Units %]]&lt;=$O$7,$N$7,IF(inventory[[#This Row],[c Units %]]&lt;=$O$8,$N$8,$N$9))</f>
        <v>C</v>
      </c>
    </row>
    <row r="2975" spans="2:12" x14ac:dyDescent="0.25">
      <c r="B2975" s="1">
        <v>2969</v>
      </c>
      <c r="C2975" t="s">
        <v>2969</v>
      </c>
      <c r="D2975" s="2">
        <v>1.5</v>
      </c>
      <c r="E2975" s="15">
        <v>4</v>
      </c>
      <c r="F2975" s="14">
        <f>inventory[[#This Row],[Unit Cost]]*inventory[[#This Row],['# Units]]</f>
        <v>6</v>
      </c>
      <c r="G2975" s="8">
        <f>_xlfn.RANK.EQ(inventory[[#This Row],[Total Cost]],inventory[Total Cost],0)</f>
        <v>3649</v>
      </c>
      <c r="H2975" s="8">
        <f>SUMIFS(inventory['# Units],inventory[Rank],"&lt;="&amp;inventory[[#This Row],['#]])</f>
        <v>71443</v>
      </c>
      <c r="I2975" s="9">
        <f>inventory[[#This Row],[c Units]]/MAX(inventory[c Units])</f>
        <v>0.86725824856150913</v>
      </c>
      <c r="J2975" s="10">
        <f>SUMIFS(inventory[Total Cost],inventory[Rank],"&lt;="&amp;inventory[[#This Row],['#]])</f>
        <v>2637463.399999998</v>
      </c>
      <c r="K2975" s="9">
        <f>inventory[[#This Row],[c Cost]]/MAX(inventory[c Cost])</f>
        <v>0.99628218215531739</v>
      </c>
      <c r="L2975" s="11" t="str">
        <f>IF(inventory[[#This Row],[c Units %]]&lt;=$O$7,$N$7,IF(inventory[[#This Row],[c Units %]]&lt;=$O$8,$N$8,$N$9))</f>
        <v>C</v>
      </c>
    </row>
    <row r="2976" spans="2:12" x14ac:dyDescent="0.25">
      <c r="B2976" s="1">
        <v>2970</v>
      </c>
      <c r="C2976" t="s">
        <v>2970</v>
      </c>
      <c r="D2976" s="2">
        <v>0.5</v>
      </c>
      <c r="E2976" s="15">
        <v>20</v>
      </c>
      <c r="F2976" s="14">
        <f>inventory[[#This Row],[Unit Cost]]*inventory[[#This Row],['# Units]]</f>
        <v>10</v>
      </c>
      <c r="G2976" s="8">
        <f>_xlfn.RANK.EQ(inventory[[#This Row],[Total Cost]],inventory[Total Cost],0)</f>
        <v>3300</v>
      </c>
      <c r="H2976" s="8">
        <f>SUMIFS(inventory['# Units],inventory[Rank],"&lt;="&amp;inventory[[#This Row],['#]])</f>
        <v>71443</v>
      </c>
      <c r="I2976" s="9">
        <f>inventory[[#This Row],[c Units]]/MAX(inventory[c Units])</f>
        <v>0.86725824856150913</v>
      </c>
      <c r="J2976" s="10">
        <f>SUMIFS(inventory[Total Cost],inventory[Rank],"&lt;="&amp;inventory[[#This Row],['#]])</f>
        <v>2637463.399999998</v>
      </c>
      <c r="K2976" s="9">
        <f>inventory[[#This Row],[c Cost]]/MAX(inventory[c Cost])</f>
        <v>0.99628218215531739</v>
      </c>
      <c r="L2976" s="11" t="str">
        <f>IF(inventory[[#This Row],[c Units %]]&lt;=$O$7,$N$7,IF(inventory[[#This Row],[c Units %]]&lt;=$O$8,$N$8,$N$9))</f>
        <v>C</v>
      </c>
    </row>
    <row r="2977" spans="2:12" x14ac:dyDescent="0.25">
      <c r="B2977" s="1">
        <v>2971</v>
      </c>
      <c r="C2977" t="s">
        <v>2971</v>
      </c>
      <c r="D2977" s="2">
        <v>1.4</v>
      </c>
      <c r="E2977" s="15">
        <v>45</v>
      </c>
      <c r="F2977" s="14">
        <f>inventory[[#This Row],[Unit Cost]]*inventory[[#This Row],['# Units]]</f>
        <v>62.999999999999993</v>
      </c>
      <c r="G2977" s="8">
        <f>_xlfn.RANK.EQ(inventory[[#This Row],[Total Cost]],inventory[Total Cost],0)</f>
        <v>1648</v>
      </c>
      <c r="H2977" s="8">
        <f>SUMIFS(inventory['# Units],inventory[Rank],"&lt;="&amp;inventory[[#This Row],['#]])</f>
        <v>71443</v>
      </c>
      <c r="I2977" s="9">
        <f>inventory[[#This Row],[c Units]]/MAX(inventory[c Units])</f>
        <v>0.86725824856150913</v>
      </c>
      <c r="J2977" s="10">
        <f>SUMIFS(inventory[Total Cost],inventory[Rank],"&lt;="&amp;inventory[[#This Row],['#]])</f>
        <v>2637463.399999998</v>
      </c>
      <c r="K2977" s="9">
        <f>inventory[[#This Row],[c Cost]]/MAX(inventory[c Cost])</f>
        <v>0.99628218215531739</v>
      </c>
      <c r="L2977" s="11" t="str">
        <f>IF(inventory[[#This Row],[c Units %]]&lt;=$O$7,$N$7,IF(inventory[[#This Row],[c Units %]]&lt;=$O$8,$N$8,$N$9))</f>
        <v>C</v>
      </c>
    </row>
    <row r="2978" spans="2:12" x14ac:dyDescent="0.25">
      <c r="B2978" s="1">
        <v>2972</v>
      </c>
      <c r="C2978" t="s">
        <v>2972</v>
      </c>
      <c r="D2978" s="2">
        <v>1.4</v>
      </c>
      <c r="E2978" s="15">
        <v>28</v>
      </c>
      <c r="F2978" s="14">
        <f>inventory[[#This Row],[Unit Cost]]*inventory[[#This Row],['# Units]]</f>
        <v>39.199999999999996</v>
      </c>
      <c r="G2978" s="8">
        <f>_xlfn.RANK.EQ(inventory[[#This Row],[Total Cost]],inventory[Total Cost],0)</f>
        <v>2067</v>
      </c>
      <c r="H2978" s="8">
        <f>SUMIFS(inventory['# Units],inventory[Rank],"&lt;="&amp;inventory[[#This Row],['#]])</f>
        <v>71650</v>
      </c>
      <c r="I2978" s="9">
        <f>inventory[[#This Row],[c Units]]/MAX(inventory[c Units])</f>
        <v>0.86977105537886323</v>
      </c>
      <c r="J2978" s="10">
        <f>SUMIFS(inventory[Total Cost],inventory[Rank],"&lt;="&amp;inventory[[#This Row],['#]])</f>
        <v>2637673.399999998</v>
      </c>
      <c r="K2978" s="9">
        <f>inventory[[#This Row],[c Cost]]/MAX(inventory[c Cost])</f>
        <v>0.99636150809335799</v>
      </c>
      <c r="L2978" s="11" t="str">
        <f>IF(inventory[[#This Row],[c Units %]]&lt;=$O$7,$N$7,IF(inventory[[#This Row],[c Units %]]&lt;=$O$8,$N$8,$N$9))</f>
        <v>C</v>
      </c>
    </row>
    <row r="2979" spans="2:12" x14ac:dyDescent="0.25">
      <c r="B2979" s="1">
        <v>2973</v>
      </c>
      <c r="C2979" t="s">
        <v>2973</v>
      </c>
      <c r="D2979" s="2">
        <v>1.4</v>
      </c>
      <c r="E2979" s="15">
        <v>133</v>
      </c>
      <c r="F2979" s="14">
        <f>inventory[[#This Row],[Unit Cost]]*inventory[[#This Row],['# Units]]</f>
        <v>186.2</v>
      </c>
      <c r="G2979" s="8">
        <f>_xlfn.RANK.EQ(inventory[[#This Row],[Total Cost]],inventory[Total Cost],0)</f>
        <v>1055</v>
      </c>
      <c r="H2979" s="8">
        <f>SUMIFS(inventory['# Units],inventory[Rank],"&lt;="&amp;inventory[[#This Row],['#]])</f>
        <v>71650</v>
      </c>
      <c r="I2979" s="9">
        <f>inventory[[#This Row],[c Units]]/MAX(inventory[c Units])</f>
        <v>0.86977105537886323</v>
      </c>
      <c r="J2979" s="10">
        <f>SUMIFS(inventory[Total Cost],inventory[Rank],"&lt;="&amp;inventory[[#This Row],['#]])</f>
        <v>2637673.399999998</v>
      </c>
      <c r="K2979" s="9">
        <f>inventory[[#This Row],[c Cost]]/MAX(inventory[c Cost])</f>
        <v>0.99636150809335799</v>
      </c>
      <c r="L2979" s="11" t="str">
        <f>IF(inventory[[#This Row],[c Units %]]&lt;=$O$7,$N$7,IF(inventory[[#This Row],[c Units %]]&lt;=$O$8,$N$8,$N$9))</f>
        <v>C</v>
      </c>
    </row>
    <row r="2980" spans="2:12" x14ac:dyDescent="0.25">
      <c r="B2980" s="1">
        <v>2974</v>
      </c>
      <c r="C2980" t="s">
        <v>2974</v>
      </c>
      <c r="D2980" s="2">
        <v>1.4</v>
      </c>
      <c r="E2980" s="15">
        <v>20</v>
      </c>
      <c r="F2980" s="14">
        <f>inventory[[#This Row],[Unit Cost]]*inventory[[#This Row],['# Units]]</f>
        <v>28</v>
      </c>
      <c r="G2980" s="8">
        <f>_xlfn.RANK.EQ(inventory[[#This Row],[Total Cost]],inventory[Total Cost],0)</f>
        <v>2357</v>
      </c>
      <c r="H2980" s="8">
        <f>SUMIFS(inventory['# Units],inventory[Rank],"&lt;="&amp;inventory[[#This Row],['#]])</f>
        <v>71650</v>
      </c>
      <c r="I2980" s="9">
        <f>inventory[[#This Row],[c Units]]/MAX(inventory[c Units])</f>
        <v>0.86977105537886323</v>
      </c>
      <c r="J2980" s="10">
        <f>SUMIFS(inventory[Total Cost],inventory[Rank],"&lt;="&amp;inventory[[#This Row],['#]])</f>
        <v>2637673.399999998</v>
      </c>
      <c r="K2980" s="9">
        <f>inventory[[#This Row],[c Cost]]/MAX(inventory[c Cost])</f>
        <v>0.99636150809335799</v>
      </c>
      <c r="L2980" s="11" t="str">
        <f>IF(inventory[[#This Row],[c Units %]]&lt;=$O$7,$N$7,IF(inventory[[#This Row],[c Units %]]&lt;=$O$8,$N$8,$N$9))</f>
        <v>C</v>
      </c>
    </row>
    <row r="2981" spans="2:12" x14ac:dyDescent="0.25">
      <c r="B2981" s="1">
        <v>2975</v>
      </c>
      <c r="C2981" t="s">
        <v>2975</v>
      </c>
      <c r="D2981" s="2">
        <v>1.2</v>
      </c>
      <c r="E2981" s="15">
        <v>22</v>
      </c>
      <c r="F2981" s="14">
        <f>inventory[[#This Row],[Unit Cost]]*inventory[[#This Row],['# Units]]</f>
        <v>26.4</v>
      </c>
      <c r="G2981" s="8">
        <f>_xlfn.RANK.EQ(inventory[[#This Row],[Total Cost]],inventory[Total Cost],0)</f>
        <v>2415</v>
      </c>
      <c r="H2981" s="8">
        <f>SUMIFS(inventory['# Units],inventory[Rank],"&lt;="&amp;inventory[[#This Row],['#]])</f>
        <v>71650</v>
      </c>
      <c r="I2981" s="9">
        <f>inventory[[#This Row],[c Units]]/MAX(inventory[c Units])</f>
        <v>0.86977105537886323</v>
      </c>
      <c r="J2981" s="10">
        <f>SUMIFS(inventory[Total Cost],inventory[Rank],"&lt;="&amp;inventory[[#This Row],['#]])</f>
        <v>2637673.399999998</v>
      </c>
      <c r="K2981" s="9">
        <f>inventory[[#This Row],[c Cost]]/MAX(inventory[c Cost])</f>
        <v>0.99636150809335799</v>
      </c>
      <c r="L2981" s="11" t="str">
        <f>IF(inventory[[#This Row],[c Units %]]&lt;=$O$7,$N$7,IF(inventory[[#This Row],[c Units %]]&lt;=$O$8,$N$8,$N$9))</f>
        <v>C</v>
      </c>
    </row>
    <row r="2982" spans="2:12" x14ac:dyDescent="0.25">
      <c r="B2982" s="1">
        <v>2976</v>
      </c>
      <c r="C2982" t="s">
        <v>2976</v>
      </c>
      <c r="D2982" s="2">
        <v>1.2</v>
      </c>
      <c r="E2982" s="15">
        <v>27</v>
      </c>
      <c r="F2982" s="14">
        <f>inventory[[#This Row],[Unit Cost]]*inventory[[#This Row],['# Units]]</f>
        <v>32.4</v>
      </c>
      <c r="G2982" s="8">
        <f>_xlfn.RANK.EQ(inventory[[#This Row],[Total Cost]],inventory[Total Cost],0)</f>
        <v>2224</v>
      </c>
      <c r="H2982" s="8">
        <f>SUMIFS(inventory['# Units],inventory[Rank],"&lt;="&amp;inventory[[#This Row],['#]])</f>
        <v>71650</v>
      </c>
      <c r="I2982" s="9">
        <f>inventory[[#This Row],[c Units]]/MAX(inventory[c Units])</f>
        <v>0.86977105537886323</v>
      </c>
      <c r="J2982" s="10">
        <f>SUMIFS(inventory[Total Cost],inventory[Rank],"&lt;="&amp;inventory[[#This Row],['#]])</f>
        <v>2637673.399999998</v>
      </c>
      <c r="K2982" s="9">
        <f>inventory[[#This Row],[c Cost]]/MAX(inventory[c Cost])</f>
        <v>0.99636150809335799</v>
      </c>
      <c r="L2982" s="11" t="str">
        <f>IF(inventory[[#This Row],[c Units %]]&lt;=$O$7,$N$7,IF(inventory[[#This Row],[c Units %]]&lt;=$O$8,$N$8,$N$9))</f>
        <v>C</v>
      </c>
    </row>
    <row r="2983" spans="2:12" x14ac:dyDescent="0.25">
      <c r="B2983" s="1">
        <v>2977</v>
      </c>
      <c r="C2983" t="s">
        <v>2977</v>
      </c>
      <c r="D2983" s="2">
        <v>1.4</v>
      </c>
      <c r="E2983" s="15">
        <v>9</v>
      </c>
      <c r="F2983" s="14">
        <f>inventory[[#This Row],[Unit Cost]]*inventory[[#This Row],['# Units]]</f>
        <v>12.6</v>
      </c>
      <c r="G2983" s="8">
        <f>_xlfn.RANK.EQ(inventory[[#This Row],[Total Cost]],inventory[Total Cost],0)</f>
        <v>3112</v>
      </c>
      <c r="H2983" s="8">
        <f>SUMIFS(inventory['# Units],inventory[Rank],"&lt;="&amp;inventory[[#This Row],['#]])</f>
        <v>71650</v>
      </c>
      <c r="I2983" s="9">
        <f>inventory[[#This Row],[c Units]]/MAX(inventory[c Units])</f>
        <v>0.86977105537886323</v>
      </c>
      <c r="J2983" s="10">
        <f>SUMIFS(inventory[Total Cost],inventory[Rank],"&lt;="&amp;inventory[[#This Row],['#]])</f>
        <v>2637673.399999998</v>
      </c>
      <c r="K2983" s="9">
        <f>inventory[[#This Row],[c Cost]]/MAX(inventory[c Cost])</f>
        <v>0.99636150809335799</v>
      </c>
      <c r="L2983" s="11" t="str">
        <f>IF(inventory[[#This Row],[c Units %]]&lt;=$O$7,$N$7,IF(inventory[[#This Row],[c Units %]]&lt;=$O$8,$N$8,$N$9))</f>
        <v>C</v>
      </c>
    </row>
    <row r="2984" spans="2:12" x14ac:dyDescent="0.25">
      <c r="B2984" s="1">
        <v>2978</v>
      </c>
      <c r="C2984" t="s">
        <v>2978</v>
      </c>
      <c r="D2984" s="2">
        <v>1.5</v>
      </c>
      <c r="E2984" s="15">
        <v>1</v>
      </c>
      <c r="F2984" s="14">
        <f>inventory[[#This Row],[Unit Cost]]*inventory[[#This Row],['# Units]]</f>
        <v>1.5</v>
      </c>
      <c r="G2984" s="8">
        <f>_xlfn.RANK.EQ(inventory[[#This Row],[Total Cost]],inventory[Total Cost],0)</f>
        <v>4393</v>
      </c>
      <c r="H2984" s="8">
        <f>SUMIFS(inventory['# Units],inventory[Rank],"&lt;="&amp;inventory[[#This Row],['#]])</f>
        <v>71650</v>
      </c>
      <c r="I2984" s="9">
        <f>inventory[[#This Row],[c Units]]/MAX(inventory[c Units])</f>
        <v>0.86977105537886323</v>
      </c>
      <c r="J2984" s="10">
        <f>SUMIFS(inventory[Total Cost],inventory[Rank],"&lt;="&amp;inventory[[#This Row],['#]])</f>
        <v>2637673.399999998</v>
      </c>
      <c r="K2984" s="9">
        <f>inventory[[#This Row],[c Cost]]/MAX(inventory[c Cost])</f>
        <v>0.99636150809335799</v>
      </c>
      <c r="L2984" s="11" t="str">
        <f>IF(inventory[[#This Row],[c Units %]]&lt;=$O$7,$N$7,IF(inventory[[#This Row],[c Units %]]&lt;=$O$8,$N$8,$N$9))</f>
        <v>C</v>
      </c>
    </row>
    <row r="2985" spans="2:12" x14ac:dyDescent="0.25">
      <c r="B2985" s="1">
        <v>2979</v>
      </c>
      <c r="C2985" t="s">
        <v>2979</v>
      </c>
      <c r="D2985" s="2">
        <v>1.4</v>
      </c>
      <c r="E2985" s="15">
        <v>31</v>
      </c>
      <c r="F2985" s="14">
        <f>inventory[[#This Row],[Unit Cost]]*inventory[[#This Row],['# Units]]</f>
        <v>43.4</v>
      </c>
      <c r="G2985" s="8">
        <f>_xlfn.RANK.EQ(inventory[[#This Row],[Total Cost]],inventory[Total Cost],0)</f>
        <v>1969</v>
      </c>
      <c r="H2985" s="8">
        <f>SUMIFS(inventory['# Units],inventory[Rank],"&lt;="&amp;inventory[[#This Row],['#]])</f>
        <v>71650</v>
      </c>
      <c r="I2985" s="9">
        <f>inventory[[#This Row],[c Units]]/MAX(inventory[c Units])</f>
        <v>0.86977105537886323</v>
      </c>
      <c r="J2985" s="10">
        <f>SUMIFS(inventory[Total Cost],inventory[Rank],"&lt;="&amp;inventory[[#This Row],['#]])</f>
        <v>2637673.399999998</v>
      </c>
      <c r="K2985" s="9">
        <f>inventory[[#This Row],[c Cost]]/MAX(inventory[c Cost])</f>
        <v>0.99636150809335799</v>
      </c>
      <c r="L2985" s="11" t="str">
        <f>IF(inventory[[#This Row],[c Units %]]&lt;=$O$7,$N$7,IF(inventory[[#This Row],[c Units %]]&lt;=$O$8,$N$8,$N$9))</f>
        <v>C</v>
      </c>
    </row>
    <row r="2986" spans="2:12" x14ac:dyDescent="0.25">
      <c r="B2986" s="1">
        <v>2980</v>
      </c>
      <c r="C2986" t="s">
        <v>2980</v>
      </c>
      <c r="D2986" s="2">
        <v>1.5</v>
      </c>
      <c r="E2986" s="15">
        <v>5</v>
      </c>
      <c r="F2986" s="14">
        <f>inventory[[#This Row],[Unit Cost]]*inventory[[#This Row],['# Units]]</f>
        <v>7.5</v>
      </c>
      <c r="G2986" s="8">
        <f>_xlfn.RANK.EQ(inventory[[#This Row],[Total Cost]],inventory[Total Cost],0)</f>
        <v>3523</v>
      </c>
      <c r="H2986" s="8">
        <f>SUMIFS(inventory['# Units],inventory[Rank],"&lt;="&amp;inventory[[#This Row],['#]])</f>
        <v>71650</v>
      </c>
      <c r="I2986" s="9">
        <f>inventory[[#This Row],[c Units]]/MAX(inventory[c Units])</f>
        <v>0.86977105537886323</v>
      </c>
      <c r="J2986" s="10">
        <f>SUMIFS(inventory[Total Cost],inventory[Rank],"&lt;="&amp;inventory[[#This Row],['#]])</f>
        <v>2637673.399999998</v>
      </c>
      <c r="K2986" s="9">
        <f>inventory[[#This Row],[c Cost]]/MAX(inventory[c Cost])</f>
        <v>0.99636150809335799</v>
      </c>
      <c r="L2986" s="11" t="str">
        <f>IF(inventory[[#This Row],[c Units %]]&lt;=$O$7,$N$7,IF(inventory[[#This Row],[c Units %]]&lt;=$O$8,$N$8,$N$9))</f>
        <v>C</v>
      </c>
    </row>
    <row r="2987" spans="2:12" x14ac:dyDescent="0.25">
      <c r="B2987" s="1">
        <v>2981</v>
      </c>
      <c r="C2987" t="s">
        <v>2981</v>
      </c>
      <c r="D2987" s="2">
        <v>1.3</v>
      </c>
      <c r="E2987" s="15">
        <v>67</v>
      </c>
      <c r="F2987" s="14">
        <f>inventory[[#This Row],[Unit Cost]]*inventory[[#This Row],['# Units]]</f>
        <v>87.100000000000009</v>
      </c>
      <c r="G2987" s="8">
        <f>_xlfn.RANK.EQ(inventory[[#This Row],[Total Cost]],inventory[Total Cost],0)</f>
        <v>1429</v>
      </c>
      <c r="H2987" s="8">
        <f>SUMIFS(inventory['# Units],inventory[Rank],"&lt;="&amp;inventory[[#This Row],['#]])</f>
        <v>71650</v>
      </c>
      <c r="I2987" s="9">
        <f>inventory[[#This Row],[c Units]]/MAX(inventory[c Units])</f>
        <v>0.86977105537886323</v>
      </c>
      <c r="J2987" s="10">
        <f>SUMIFS(inventory[Total Cost],inventory[Rank],"&lt;="&amp;inventory[[#This Row],['#]])</f>
        <v>2637673.399999998</v>
      </c>
      <c r="K2987" s="9">
        <f>inventory[[#This Row],[c Cost]]/MAX(inventory[c Cost])</f>
        <v>0.99636150809335799</v>
      </c>
      <c r="L2987" s="11" t="str">
        <f>IF(inventory[[#This Row],[c Units %]]&lt;=$O$7,$N$7,IF(inventory[[#This Row],[c Units %]]&lt;=$O$8,$N$8,$N$9))</f>
        <v>C</v>
      </c>
    </row>
    <row r="2988" spans="2:12" x14ac:dyDescent="0.25">
      <c r="B2988" s="1">
        <v>2982</v>
      </c>
      <c r="C2988" t="s">
        <v>2982</v>
      </c>
      <c r="D2988" s="2">
        <v>1.3</v>
      </c>
      <c r="E2988" s="15">
        <v>32</v>
      </c>
      <c r="F2988" s="14">
        <f>inventory[[#This Row],[Unit Cost]]*inventory[[#This Row],['# Units]]</f>
        <v>41.6</v>
      </c>
      <c r="G2988" s="8">
        <f>_xlfn.RANK.EQ(inventory[[#This Row],[Total Cost]],inventory[Total Cost],0)</f>
        <v>2015</v>
      </c>
      <c r="H2988" s="8">
        <f>SUMIFS(inventory['# Units],inventory[Rank],"&lt;="&amp;inventory[[#This Row],['#]])</f>
        <v>71650</v>
      </c>
      <c r="I2988" s="9">
        <f>inventory[[#This Row],[c Units]]/MAX(inventory[c Units])</f>
        <v>0.86977105537886323</v>
      </c>
      <c r="J2988" s="10">
        <f>SUMIFS(inventory[Total Cost],inventory[Rank],"&lt;="&amp;inventory[[#This Row],['#]])</f>
        <v>2637673.399999998</v>
      </c>
      <c r="K2988" s="9">
        <f>inventory[[#This Row],[c Cost]]/MAX(inventory[c Cost])</f>
        <v>0.99636150809335799</v>
      </c>
      <c r="L2988" s="11" t="str">
        <f>IF(inventory[[#This Row],[c Units %]]&lt;=$O$7,$N$7,IF(inventory[[#This Row],[c Units %]]&lt;=$O$8,$N$8,$N$9))</f>
        <v>C</v>
      </c>
    </row>
    <row r="2989" spans="2:12" x14ac:dyDescent="0.25">
      <c r="B2989" s="1">
        <v>2983</v>
      </c>
      <c r="C2989" t="s">
        <v>2983</v>
      </c>
      <c r="D2989" s="2">
        <v>1.2</v>
      </c>
      <c r="E2989" s="15">
        <v>25</v>
      </c>
      <c r="F2989" s="14">
        <f>inventory[[#This Row],[Unit Cost]]*inventory[[#This Row],['# Units]]</f>
        <v>30</v>
      </c>
      <c r="G2989" s="8">
        <f>_xlfn.RANK.EQ(inventory[[#This Row],[Total Cost]],inventory[Total Cost],0)</f>
        <v>2292</v>
      </c>
      <c r="H2989" s="8">
        <f>SUMIFS(inventory['# Units],inventory[Rank],"&lt;="&amp;inventory[[#This Row],['#]])</f>
        <v>71650</v>
      </c>
      <c r="I2989" s="9">
        <f>inventory[[#This Row],[c Units]]/MAX(inventory[c Units])</f>
        <v>0.86977105537886323</v>
      </c>
      <c r="J2989" s="10">
        <f>SUMIFS(inventory[Total Cost],inventory[Rank],"&lt;="&amp;inventory[[#This Row],['#]])</f>
        <v>2637673.399999998</v>
      </c>
      <c r="K2989" s="9">
        <f>inventory[[#This Row],[c Cost]]/MAX(inventory[c Cost])</f>
        <v>0.99636150809335799</v>
      </c>
      <c r="L2989" s="11" t="str">
        <f>IF(inventory[[#This Row],[c Units %]]&lt;=$O$7,$N$7,IF(inventory[[#This Row],[c Units %]]&lt;=$O$8,$N$8,$N$9))</f>
        <v>C</v>
      </c>
    </row>
    <row r="2990" spans="2:12" x14ac:dyDescent="0.25">
      <c r="B2990" s="1">
        <v>2984</v>
      </c>
      <c r="C2990" t="s">
        <v>2984</v>
      </c>
      <c r="D2990" s="2">
        <v>1.2</v>
      </c>
      <c r="E2990" s="15">
        <v>10</v>
      </c>
      <c r="F2990" s="14">
        <f>inventory[[#This Row],[Unit Cost]]*inventory[[#This Row],['# Units]]</f>
        <v>12</v>
      </c>
      <c r="G2990" s="8">
        <f>_xlfn.RANK.EQ(inventory[[#This Row],[Total Cost]],inventory[Total Cost],0)</f>
        <v>3144</v>
      </c>
      <c r="H2990" s="8">
        <f>SUMIFS(inventory['# Units],inventory[Rank],"&lt;="&amp;inventory[[#This Row],['#]])</f>
        <v>71650</v>
      </c>
      <c r="I2990" s="9">
        <f>inventory[[#This Row],[c Units]]/MAX(inventory[c Units])</f>
        <v>0.86977105537886323</v>
      </c>
      <c r="J2990" s="10">
        <f>SUMIFS(inventory[Total Cost],inventory[Rank],"&lt;="&amp;inventory[[#This Row],['#]])</f>
        <v>2637673.399999998</v>
      </c>
      <c r="K2990" s="9">
        <f>inventory[[#This Row],[c Cost]]/MAX(inventory[c Cost])</f>
        <v>0.99636150809335799</v>
      </c>
      <c r="L2990" s="11" t="str">
        <f>IF(inventory[[#This Row],[c Units %]]&lt;=$O$7,$N$7,IF(inventory[[#This Row],[c Units %]]&lt;=$O$8,$N$8,$N$9))</f>
        <v>C</v>
      </c>
    </row>
    <row r="2991" spans="2:12" x14ac:dyDescent="0.25">
      <c r="B2991" s="1">
        <v>2985</v>
      </c>
      <c r="C2991" t="s">
        <v>2985</v>
      </c>
      <c r="D2991" s="2">
        <v>1.4</v>
      </c>
      <c r="E2991" s="15">
        <v>2</v>
      </c>
      <c r="F2991" s="14">
        <f>inventory[[#This Row],[Unit Cost]]*inventory[[#This Row],['# Units]]</f>
        <v>2.8</v>
      </c>
      <c r="G2991" s="8">
        <f>_xlfn.RANK.EQ(inventory[[#This Row],[Total Cost]],inventory[Total Cost],0)</f>
        <v>4130</v>
      </c>
      <c r="H2991" s="8">
        <f>SUMIFS(inventory['# Units],inventory[Rank],"&lt;="&amp;inventory[[#This Row],['#]])</f>
        <v>71650</v>
      </c>
      <c r="I2991" s="9">
        <f>inventory[[#This Row],[c Units]]/MAX(inventory[c Units])</f>
        <v>0.86977105537886323</v>
      </c>
      <c r="J2991" s="10">
        <f>SUMIFS(inventory[Total Cost],inventory[Rank],"&lt;="&amp;inventory[[#This Row],['#]])</f>
        <v>2637673.399999998</v>
      </c>
      <c r="K2991" s="9">
        <f>inventory[[#This Row],[c Cost]]/MAX(inventory[c Cost])</f>
        <v>0.99636150809335799</v>
      </c>
      <c r="L2991" s="11" t="str">
        <f>IF(inventory[[#This Row],[c Units %]]&lt;=$O$7,$N$7,IF(inventory[[#This Row],[c Units %]]&lt;=$O$8,$N$8,$N$9))</f>
        <v>C</v>
      </c>
    </row>
    <row r="2992" spans="2:12" x14ac:dyDescent="0.25">
      <c r="B2992" s="1">
        <v>2986</v>
      </c>
      <c r="C2992" t="s">
        <v>2986</v>
      </c>
      <c r="D2992" s="2">
        <v>1.5</v>
      </c>
      <c r="E2992" s="15">
        <v>2</v>
      </c>
      <c r="F2992" s="14">
        <f>inventory[[#This Row],[Unit Cost]]*inventory[[#This Row],['# Units]]</f>
        <v>3</v>
      </c>
      <c r="G2992" s="8">
        <f>_xlfn.RANK.EQ(inventory[[#This Row],[Total Cost]],inventory[Total Cost],0)</f>
        <v>4077</v>
      </c>
      <c r="H2992" s="8">
        <f>SUMIFS(inventory['# Units],inventory[Rank],"&lt;="&amp;inventory[[#This Row],['#]])</f>
        <v>71654</v>
      </c>
      <c r="I2992" s="9">
        <f>inventory[[#This Row],[c Units]]/MAX(inventory[c Units])</f>
        <v>0.86981961203233871</v>
      </c>
      <c r="J2992" s="10">
        <f>SUMIFS(inventory[Total Cost],inventory[Rank],"&lt;="&amp;inventory[[#This Row],['#]])</f>
        <v>2637688.1999999979</v>
      </c>
      <c r="K2992" s="9">
        <f>inventory[[#This Row],[c Cost]]/MAX(inventory[c Cost])</f>
        <v>0.996367098683277</v>
      </c>
      <c r="L2992" s="11" t="str">
        <f>IF(inventory[[#This Row],[c Units %]]&lt;=$O$7,$N$7,IF(inventory[[#This Row],[c Units %]]&lt;=$O$8,$N$8,$N$9))</f>
        <v>C</v>
      </c>
    </row>
    <row r="2993" spans="2:12" x14ac:dyDescent="0.25">
      <c r="B2993" s="1">
        <v>2987</v>
      </c>
      <c r="C2993" t="s">
        <v>2987</v>
      </c>
      <c r="D2993" s="2">
        <v>1.4</v>
      </c>
      <c r="E2993" s="15">
        <v>3</v>
      </c>
      <c r="F2993" s="14">
        <f>inventory[[#This Row],[Unit Cost]]*inventory[[#This Row],['# Units]]</f>
        <v>4.1999999999999993</v>
      </c>
      <c r="G2993" s="8">
        <f>_xlfn.RANK.EQ(inventory[[#This Row],[Total Cost]],inventory[Total Cost],0)</f>
        <v>3874</v>
      </c>
      <c r="H2993" s="8">
        <f>SUMIFS(inventory['# Units],inventory[Rank],"&lt;="&amp;inventory[[#This Row],['#]])</f>
        <v>71710</v>
      </c>
      <c r="I2993" s="9">
        <f>inventory[[#This Row],[c Units]]/MAX(inventory[c Units])</f>
        <v>0.87049940518099489</v>
      </c>
      <c r="J2993" s="10">
        <f>SUMIFS(inventory[Total Cost],inventory[Rank],"&lt;="&amp;inventory[[#This Row],['#]])</f>
        <v>2637805.7999999993</v>
      </c>
      <c r="K2993" s="9">
        <f>inventory[[#This Row],[c Cost]]/MAX(inventory[c Cost])</f>
        <v>0.99641152120858023</v>
      </c>
      <c r="L2993" s="11" t="str">
        <f>IF(inventory[[#This Row],[c Units %]]&lt;=$O$7,$N$7,IF(inventory[[#This Row],[c Units %]]&lt;=$O$8,$N$8,$N$9))</f>
        <v>C</v>
      </c>
    </row>
    <row r="2994" spans="2:12" x14ac:dyDescent="0.25">
      <c r="B2994" s="1">
        <v>2988</v>
      </c>
      <c r="C2994" t="s">
        <v>2988</v>
      </c>
      <c r="D2994" s="2">
        <v>1.3</v>
      </c>
      <c r="E2994" s="15">
        <v>55</v>
      </c>
      <c r="F2994" s="14">
        <f>inventory[[#This Row],[Unit Cost]]*inventory[[#This Row],['# Units]]</f>
        <v>71.5</v>
      </c>
      <c r="G2994" s="8">
        <f>_xlfn.RANK.EQ(inventory[[#This Row],[Total Cost]],inventory[Total Cost],0)</f>
        <v>1564</v>
      </c>
      <c r="H2994" s="8">
        <f>SUMIFS(inventory['# Units],inventory[Rank],"&lt;="&amp;inventory[[#This Row],['#]])</f>
        <v>71710</v>
      </c>
      <c r="I2994" s="9">
        <f>inventory[[#This Row],[c Units]]/MAX(inventory[c Units])</f>
        <v>0.87049940518099489</v>
      </c>
      <c r="J2994" s="10">
        <f>SUMIFS(inventory[Total Cost],inventory[Rank],"&lt;="&amp;inventory[[#This Row],['#]])</f>
        <v>2637805.7999999993</v>
      </c>
      <c r="K2994" s="9">
        <f>inventory[[#This Row],[c Cost]]/MAX(inventory[c Cost])</f>
        <v>0.99641152120858023</v>
      </c>
      <c r="L2994" s="11" t="str">
        <f>IF(inventory[[#This Row],[c Units %]]&lt;=$O$7,$N$7,IF(inventory[[#This Row],[c Units %]]&lt;=$O$8,$N$8,$N$9))</f>
        <v>C</v>
      </c>
    </row>
    <row r="2995" spans="2:12" x14ac:dyDescent="0.25">
      <c r="B2995" s="1">
        <v>2989</v>
      </c>
      <c r="C2995" t="s">
        <v>2989</v>
      </c>
      <c r="D2995" s="2">
        <v>0.9</v>
      </c>
      <c r="E2995" s="15">
        <v>31</v>
      </c>
      <c r="F2995" s="14">
        <f>inventory[[#This Row],[Unit Cost]]*inventory[[#This Row],['# Units]]</f>
        <v>27.900000000000002</v>
      </c>
      <c r="G2995" s="8">
        <f>_xlfn.RANK.EQ(inventory[[#This Row],[Total Cost]],inventory[Total Cost],0)</f>
        <v>2371</v>
      </c>
      <c r="H2995" s="8">
        <f>SUMIFS(inventory['# Units],inventory[Rank],"&lt;="&amp;inventory[[#This Row],['#]])</f>
        <v>71710</v>
      </c>
      <c r="I2995" s="9">
        <f>inventory[[#This Row],[c Units]]/MAX(inventory[c Units])</f>
        <v>0.87049940518099489</v>
      </c>
      <c r="J2995" s="10">
        <f>SUMIFS(inventory[Total Cost],inventory[Rank],"&lt;="&amp;inventory[[#This Row],['#]])</f>
        <v>2637805.7999999993</v>
      </c>
      <c r="K2995" s="9">
        <f>inventory[[#This Row],[c Cost]]/MAX(inventory[c Cost])</f>
        <v>0.99641152120858023</v>
      </c>
      <c r="L2995" s="11" t="str">
        <f>IF(inventory[[#This Row],[c Units %]]&lt;=$O$7,$N$7,IF(inventory[[#This Row],[c Units %]]&lt;=$O$8,$N$8,$N$9))</f>
        <v>C</v>
      </c>
    </row>
    <row r="2996" spans="2:12" x14ac:dyDescent="0.25">
      <c r="B2996" s="1">
        <v>2990</v>
      </c>
      <c r="C2996" t="s">
        <v>2990</v>
      </c>
      <c r="D2996" s="2">
        <v>1.2</v>
      </c>
      <c r="E2996" s="15">
        <v>23</v>
      </c>
      <c r="F2996" s="14">
        <f>inventory[[#This Row],[Unit Cost]]*inventory[[#This Row],['# Units]]</f>
        <v>27.599999999999998</v>
      </c>
      <c r="G2996" s="8">
        <f>_xlfn.RANK.EQ(inventory[[#This Row],[Total Cost]],inventory[Total Cost],0)</f>
        <v>2374</v>
      </c>
      <c r="H2996" s="8">
        <f>SUMIFS(inventory['# Units],inventory[Rank],"&lt;="&amp;inventory[[#This Row],['#]])</f>
        <v>71710</v>
      </c>
      <c r="I2996" s="9">
        <f>inventory[[#This Row],[c Units]]/MAX(inventory[c Units])</f>
        <v>0.87049940518099489</v>
      </c>
      <c r="J2996" s="10">
        <f>SUMIFS(inventory[Total Cost],inventory[Rank],"&lt;="&amp;inventory[[#This Row],['#]])</f>
        <v>2637805.7999999993</v>
      </c>
      <c r="K2996" s="9">
        <f>inventory[[#This Row],[c Cost]]/MAX(inventory[c Cost])</f>
        <v>0.99641152120858023</v>
      </c>
      <c r="L2996" s="11" t="str">
        <f>IF(inventory[[#This Row],[c Units %]]&lt;=$O$7,$N$7,IF(inventory[[#This Row],[c Units %]]&lt;=$O$8,$N$8,$N$9))</f>
        <v>C</v>
      </c>
    </row>
    <row r="2997" spans="2:12" x14ac:dyDescent="0.25">
      <c r="B2997" s="1">
        <v>2991</v>
      </c>
      <c r="C2997" t="s">
        <v>2991</v>
      </c>
      <c r="D2997" s="2">
        <v>1.5</v>
      </c>
      <c r="E2997" s="15">
        <v>13</v>
      </c>
      <c r="F2997" s="14">
        <f>inventory[[#This Row],[Unit Cost]]*inventory[[#This Row],['# Units]]</f>
        <v>19.5</v>
      </c>
      <c r="G2997" s="8">
        <f>_xlfn.RANK.EQ(inventory[[#This Row],[Total Cost]],inventory[Total Cost],0)</f>
        <v>2729</v>
      </c>
      <c r="H2997" s="8">
        <f>SUMIFS(inventory['# Units],inventory[Rank],"&lt;="&amp;inventory[[#This Row],['#]])</f>
        <v>71710</v>
      </c>
      <c r="I2997" s="9">
        <f>inventory[[#This Row],[c Units]]/MAX(inventory[c Units])</f>
        <v>0.87049940518099489</v>
      </c>
      <c r="J2997" s="10">
        <f>SUMIFS(inventory[Total Cost],inventory[Rank],"&lt;="&amp;inventory[[#This Row],['#]])</f>
        <v>2637805.7999999993</v>
      </c>
      <c r="K2997" s="9">
        <f>inventory[[#This Row],[c Cost]]/MAX(inventory[c Cost])</f>
        <v>0.99641152120858023</v>
      </c>
      <c r="L2997" s="11" t="str">
        <f>IF(inventory[[#This Row],[c Units %]]&lt;=$O$7,$N$7,IF(inventory[[#This Row],[c Units %]]&lt;=$O$8,$N$8,$N$9))</f>
        <v>C</v>
      </c>
    </row>
    <row r="2998" spans="2:12" x14ac:dyDescent="0.25">
      <c r="B2998" s="1">
        <v>2992</v>
      </c>
      <c r="C2998" t="s">
        <v>2992</v>
      </c>
      <c r="D2998" s="2">
        <v>1.3</v>
      </c>
      <c r="E2998" s="15">
        <v>10</v>
      </c>
      <c r="F2998" s="14">
        <f>inventory[[#This Row],[Unit Cost]]*inventory[[#This Row],['# Units]]</f>
        <v>13</v>
      </c>
      <c r="G2998" s="8">
        <f>_xlfn.RANK.EQ(inventory[[#This Row],[Total Cost]],inventory[Total Cost],0)</f>
        <v>3083</v>
      </c>
      <c r="H2998" s="8">
        <f>SUMIFS(inventory['# Units],inventory[Rank],"&lt;="&amp;inventory[[#This Row],['#]])</f>
        <v>71710</v>
      </c>
      <c r="I2998" s="9">
        <f>inventory[[#This Row],[c Units]]/MAX(inventory[c Units])</f>
        <v>0.87049940518099489</v>
      </c>
      <c r="J2998" s="10">
        <f>SUMIFS(inventory[Total Cost],inventory[Rank],"&lt;="&amp;inventory[[#This Row],['#]])</f>
        <v>2637805.7999999993</v>
      </c>
      <c r="K2998" s="9">
        <f>inventory[[#This Row],[c Cost]]/MAX(inventory[c Cost])</f>
        <v>0.99641152120858023</v>
      </c>
      <c r="L2998" s="11" t="str">
        <f>IF(inventory[[#This Row],[c Units %]]&lt;=$O$7,$N$7,IF(inventory[[#This Row],[c Units %]]&lt;=$O$8,$N$8,$N$9))</f>
        <v>C</v>
      </c>
    </row>
    <row r="2999" spans="2:12" x14ac:dyDescent="0.25">
      <c r="B2999" s="1">
        <v>2993</v>
      </c>
      <c r="C2999" t="s">
        <v>2993</v>
      </c>
      <c r="D2999" s="2">
        <v>1.5</v>
      </c>
      <c r="E2999" s="15">
        <v>56</v>
      </c>
      <c r="F2999" s="14">
        <f>inventory[[#This Row],[Unit Cost]]*inventory[[#This Row],['# Units]]</f>
        <v>84</v>
      </c>
      <c r="G2999" s="8">
        <f>_xlfn.RANK.EQ(inventory[[#This Row],[Total Cost]],inventory[Total Cost],0)</f>
        <v>1456</v>
      </c>
      <c r="H2999" s="8">
        <f>SUMIFS(inventory['# Units],inventory[Rank],"&lt;="&amp;inventory[[#This Row],['#]])</f>
        <v>71710</v>
      </c>
      <c r="I2999" s="9">
        <f>inventory[[#This Row],[c Units]]/MAX(inventory[c Units])</f>
        <v>0.87049940518099489</v>
      </c>
      <c r="J2999" s="10">
        <f>SUMIFS(inventory[Total Cost],inventory[Rank],"&lt;="&amp;inventory[[#This Row],['#]])</f>
        <v>2637805.7999999993</v>
      </c>
      <c r="K2999" s="9">
        <f>inventory[[#This Row],[c Cost]]/MAX(inventory[c Cost])</f>
        <v>0.99641152120858023</v>
      </c>
      <c r="L2999" s="11" t="str">
        <f>IF(inventory[[#This Row],[c Units %]]&lt;=$O$7,$N$7,IF(inventory[[#This Row],[c Units %]]&lt;=$O$8,$N$8,$N$9))</f>
        <v>C</v>
      </c>
    </row>
    <row r="3000" spans="2:12" x14ac:dyDescent="0.25">
      <c r="B3000" s="1">
        <v>2994</v>
      </c>
      <c r="C3000" t="s">
        <v>2994</v>
      </c>
      <c r="D3000" s="2">
        <v>1.3</v>
      </c>
      <c r="E3000" s="15">
        <v>35</v>
      </c>
      <c r="F3000" s="14">
        <f>inventory[[#This Row],[Unit Cost]]*inventory[[#This Row],['# Units]]</f>
        <v>45.5</v>
      </c>
      <c r="G3000" s="8">
        <f>_xlfn.RANK.EQ(inventory[[#This Row],[Total Cost]],inventory[Total Cost],0)</f>
        <v>1930</v>
      </c>
      <c r="H3000" s="8">
        <f>SUMIFS(inventory['# Units],inventory[Rank],"&lt;="&amp;inventory[[#This Row],['#]])</f>
        <v>71710</v>
      </c>
      <c r="I3000" s="9">
        <f>inventory[[#This Row],[c Units]]/MAX(inventory[c Units])</f>
        <v>0.87049940518099489</v>
      </c>
      <c r="J3000" s="10">
        <f>SUMIFS(inventory[Total Cost],inventory[Rank],"&lt;="&amp;inventory[[#This Row],['#]])</f>
        <v>2637805.7999999993</v>
      </c>
      <c r="K3000" s="9">
        <f>inventory[[#This Row],[c Cost]]/MAX(inventory[c Cost])</f>
        <v>0.99641152120858023</v>
      </c>
      <c r="L3000" s="11" t="str">
        <f>IF(inventory[[#This Row],[c Units %]]&lt;=$O$7,$N$7,IF(inventory[[#This Row],[c Units %]]&lt;=$O$8,$N$8,$N$9))</f>
        <v>C</v>
      </c>
    </row>
    <row r="3001" spans="2:12" x14ac:dyDescent="0.25">
      <c r="B3001" s="1">
        <v>2995</v>
      </c>
      <c r="C3001" t="s">
        <v>2995</v>
      </c>
      <c r="D3001" s="2">
        <v>1.4</v>
      </c>
      <c r="E3001" s="15">
        <v>5</v>
      </c>
      <c r="F3001" s="14">
        <f>inventory[[#This Row],[Unit Cost]]*inventory[[#This Row],['# Units]]</f>
        <v>7</v>
      </c>
      <c r="G3001" s="8">
        <f>_xlfn.RANK.EQ(inventory[[#This Row],[Total Cost]],inventory[Total Cost],0)</f>
        <v>3570</v>
      </c>
      <c r="H3001" s="8">
        <f>SUMIFS(inventory['# Units],inventory[Rank],"&lt;="&amp;inventory[[#This Row],['#]])</f>
        <v>71731</v>
      </c>
      <c r="I3001" s="9">
        <f>inventory[[#This Row],[c Units]]/MAX(inventory[c Units])</f>
        <v>0.87075432761174099</v>
      </c>
      <c r="J3001" s="10">
        <f>SUMIFS(inventory[Total Cost],inventory[Rank],"&lt;="&amp;inventory[[#This Row],['#]])</f>
        <v>2637820.4999999995</v>
      </c>
      <c r="K3001" s="9">
        <f>inventory[[#This Row],[c Cost]]/MAX(inventory[c Cost])</f>
        <v>0.99641707402424318</v>
      </c>
      <c r="L3001" s="11" t="str">
        <f>IF(inventory[[#This Row],[c Units %]]&lt;=$O$7,$N$7,IF(inventory[[#This Row],[c Units %]]&lt;=$O$8,$N$8,$N$9))</f>
        <v>C</v>
      </c>
    </row>
    <row r="3002" spans="2:12" x14ac:dyDescent="0.25">
      <c r="B3002" s="1">
        <v>2996</v>
      </c>
      <c r="C3002" t="s">
        <v>2996</v>
      </c>
      <c r="D3002" s="2">
        <v>1.4</v>
      </c>
      <c r="E3002" s="15">
        <v>8</v>
      </c>
      <c r="F3002" s="14">
        <f>inventory[[#This Row],[Unit Cost]]*inventory[[#This Row],['# Units]]</f>
        <v>11.2</v>
      </c>
      <c r="G3002" s="8">
        <f>_xlfn.RANK.EQ(inventory[[#This Row],[Total Cost]],inventory[Total Cost],0)</f>
        <v>3225</v>
      </c>
      <c r="H3002" s="8">
        <f>SUMIFS(inventory['# Units],inventory[Rank],"&lt;="&amp;inventory[[#This Row],['#]])</f>
        <v>71760</v>
      </c>
      <c r="I3002" s="9">
        <f>inventory[[#This Row],[c Units]]/MAX(inventory[c Units])</f>
        <v>0.87110636334943792</v>
      </c>
      <c r="J3002" s="10">
        <f>SUMIFS(inventory[Total Cost],inventory[Rank],"&lt;="&amp;inventory[[#This Row],['#]])</f>
        <v>2637834.9999999995</v>
      </c>
      <c r="K3002" s="9">
        <f>inventory[[#This Row],[c Cost]]/MAX(inventory[c Cost])</f>
        <v>0.99642255129139357</v>
      </c>
      <c r="L3002" s="11" t="str">
        <f>IF(inventory[[#This Row],[c Units %]]&lt;=$O$7,$N$7,IF(inventory[[#This Row],[c Units %]]&lt;=$O$8,$N$8,$N$9))</f>
        <v>C</v>
      </c>
    </row>
    <row r="3003" spans="2:12" x14ac:dyDescent="0.25">
      <c r="B3003" s="1">
        <v>2997</v>
      </c>
      <c r="C3003" t="s">
        <v>2997</v>
      </c>
      <c r="D3003" s="2">
        <v>1.4</v>
      </c>
      <c r="E3003" s="15">
        <v>46</v>
      </c>
      <c r="F3003" s="14">
        <f>inventory[[#This Row],[Unit Cost]]*inventory[[#This Row],['# Units]]</f>
        <v>64.399999999999991</v>
      </c>
      <c r="G3003" s="8">
        <f>_xlfn.RANK.EQ(inventory[[#This Row],[Total Cost]],inventory[Total Cost],0)</f>
        <v>1632</v>
      </c>
      <c r="H3003" s="8">
        <f>SUMIFS(inventory['# Units],inventory[Rank],"&lt;="&amp;inventory[[#This Row],['#]])</f>
        <v>71948</v>
      </c>
      <c r="I3003" s="9">
        <f>inventory[[#This Row],[c Units]]/MAX(inventory[c Units])</f>
        <v>0.87338852606278372</v>
      </c>
      <c r="J3003" s="10">
        <f>SUMIFS(inventory[Total Cost],inventory[Rank],"&lt;="&amp;inventory[[#This Row],['#]])</f>
        <v>2638022.1999999983</v>
      </c>
      <c r="K3003" s="9">
        <f>inventory[[#This Row],[c Cost]]/MAX(inventory[c Cost])</f>
        <v>0.99649326469901778</v>
      </c>
      <c r="L3003" s="11" t="str">
        <f>IF(inventory[[#This Row],[c Units %]]&lt;=$O$7,$N$7,IF(inventory[[#This Row],[c Units %]]&lt;=$O$8,$N$8,$N$9))</f>
        <v>C</v>
      </c>
    </row>
    <row r="3004" spans="2:12" x14ac:dyDescent="0.25">
      <c r="B3004" s="1">
        <v>2998</v>
      </c>
      <c r="C3004" t="s">
        <v>2998</v>
      </c>
      <c r="D3004" s="2">
        <v>1.3</v>
      </c>
      <c r="E3004" s="15">
        <v>22</v>
      </c>
      <c r="F3004" s="14">
        <f>inventory[[#This Row],[Unit Cost]]*inventory[[#This Row],['# Units]]</f>
        <v>28.6</v>
      </c>
      <c r="G3004" s="8">
        <f>_xlfn.RANK.EQ(inventory[[#This Row],[Total Cost]],inventory[Total Cost],0)</f>
        <v>2345</v>
      </c>
      <c r="H3004" s="8">
        <f>SUMIFS(inventory['# Units],inventory[Rank],"&lt;="&amp;inventory[[#This Row],['#]])</f>
        <v>71948</v>
      </c>
      <c r="I3004" s="9">
        <f>inventory[[#This Row],[c Units]]/MAX(inventory[c Units])</f>
        <v>0.87338852606278372</v>
      </c>
      <c r="J3004" s="10">
        <f>SUMIFS(inventory[Total Cost],inventory[Rank],"&lt;="&amp;inventory[[#This Row],['#]])</f>
        <v>2638022.1999999983</v>
      </c>
      <c r="K3004" s="9">
        <f>inventory[[#This Row],[c Cost]]/MAX(inventory[c Cost])</f>
        <v>0.99649326469901778</v>
      </c>
      <c r="L3004" s="11" t="str">
        <f>IF(inventory[[#This Row],[c Units %]]&lt;=$O$7,$N$7,IF(inventory[[#This Row],[c Units %]]&lt;=$O$8,$N$8,$N$9))</f>
        <v>C</v>
      </c>
    </row>
    <row r="3005" spans="2:12" x14ac:dyDescent="0.25">
      <c r="B3005" s="1">
        <v>2999</v>
      </c>
      <c r="C3005" t="s">
        <v>2999</v>
      </c>
      <c r="D3005" s="2">
        <v>1.2</v>
      </c>
      <c r="E3005" s="15">
        <v>35</v>
      </c>
      <c r="F3005" s="14">
        <f>inventory[[#This Row],[Unit Cost]]*inventory[[#This Row],['# Units]]</f>
        <v>42</v>
      </c>
      <c r="G3005" s="8">
        <f>_xlfn.RANK.EQ(inventory[[#This Row],[Total Cost]],inventory[Total Cost],0)</f>
        <v>1994</v>
      </c>
      <c r="H3005" s="8">
        <f>SUMIFS(inventory['# Units],inventory[Rank],"&lt;="&amp;inventory[[#This Row],['#]])</f>
        <v>71948</v>
      </c>
      <c r="I3005" s="9">
        <f>inventory[[#This Row],[c Units]]/MAX(inventory[c Units])</f>
        <v>0.87338852606278372</v>
      </c>
      <c r="J3005" s="10">
        <f>SUMIFS(inventory[Total Cost],inventory[Rank],"&lt;="&amp;inventory[[#This Row],['#]])</f>
        <v>2638022.1999999983</v>
      </c>
      <c r="K3005" s="9">
        <f>inventory[[#This Row],[c Cost]]/MAX(inventory[c Cost])</f>
        <v>0.99649326469901778</v>
      </c>
      <c r="L3005" s="11" t="str">
        <f>IF(inventory[[#This Row],[c Units %]]&lt;=$O$7,$N$7,IF(inventory[[#This Row],[c Units %]]&lt;=$O$8,$N$8,$N$9))</f>
        <v>C</v>
      </c>
    </row>
    <row r="3006" spans="2:12" x14ac:dyDescent="0.25">
      <c r="B3006" s="1">
        <v>3000</v>
      </c>
      <c r="C3006" t="s">
        <v>3000</v>
      </c>
      <c r="D3006" s="2">
        <v>1.5</v>
      </c>
      <c r="E3006" s="15">
        <v>8</v>
      </c>
      <c r="F3006" s="14">
        <f>inventory[[#This Row],[Unit Cost]]*inventory[[#This Row],['# Units]]</f>
        <v>12</v>
      </c>
      <c r="G3006" s="8">
        <f>_xlfn.RANK.EQ(inventory[[#This Row],[Total Cost]],inventory[Total Cost],0)</f>
        <v>3144</v>
      </c>
      <c r="H3006" s="8">
        <f>SUMIFS(inventory['# Units],inventory[Rank],"&lt;="&amp;inventory[[#This Row],['#]])</f>
        <v>71948</v>
      </c>
      <c r="I3006" s="9">
        <f>inventory[[#This Row],[c Units]]/MAX(inventory[c Units])</f>
        <v>0.87338852606278372</v>
      </c>
      <c r="J3006" s="10">
        <f>SUMIFS(inventory[Total Cost],inventory[Rank],"&lt;="&amp;inventory[[#This Row],['#]])</f>
        <v>2638022.1999999983</v>
      </c>
      <c r="K3006" s="9">
        <f>inventory[[#This Row],[c Cost]]/MAX(inventory[c Cost])</f>
        <v>0.99649326469901778</v>
      </c>
      <c r="L3006" s="11" t="str">
        <f>IF(inventory[[#This Row],[c Units %]]&lt;=$O$7,$N$7,IF(inventory[[#This Row],[c Units %]]&lt;=$O$8,$N$8,$N$9))</f>
        <v>C</v>
      </c>
    </row>
    <row r="3007" spans="2:12" x14ac:dyDescent="0.25">
      <c r="B3007" s="1">
        <v>3001</v>
      </c>
      <c r="C3007" t="s">
        <v>3001</v>
      </c>
      <c r="D3007" s="2">
        <v>1.2</v>
      </c>
      <c r="E3007" s="15">
        <v>83</v>
      </c>
      <c r="F3007" s="14">
        <f>inventory[[#This Row],[Unit Cost]]*inventory[[#This Row],['# Units]]</f>
        <v>99.6</v>
      </c>
      <c r="G3007" s="8">
        <f>_xlfn.RANK.EQ(inventory[[#This Row],[Total Cost]],inventory[Total Cost],0)</f>
        <v>1350</v>
      </c>
      <c r="H3007" s="8">
        <f>SUMIFS(inventory['# Units],inventory[Rank],"&lt;="&amp;inventory[[#This Row],['#]])</f>
        <v>71948</v>
      </c>
      <c r="I3007" s="9">
        <f>inventory[[#This Row],[c Units]]/MAX(inventory[c Units])</f>
        <v>0.87338852606278372</v>
      </c>
      <c r="J3007" s="10">
        <f>SUMIFS(inventory[Total Cost],inventory[Rank],"&lt;="&amp;inventory[[#This Row],['#]])</f>
        <v>2638022.1999999983</v>
      </c>
      <c r="K3007" s="9">
        <f>inventory[[#This Row],[c Cost]]/MAX(inventory[c Cost])</f>
        <v>0.99649326469901778</v>
      </c>
      <c r="L3007" s="11" t="str">
        <f>IF(inventory[[#This Row],[c Units %]]&lt;=$O$7,$N$7,IF(inventory[[#This Row],[c Units %]]&lt;=$O$8,$N$8,$N$9))</f>
        <v>C</v>
      </c>
    </row>
    <row r="3008" spans="2:12" x14ac:dyDescent="0.25">
      <c r="B3008" s="1">
        <v>3002</v>
      </c>
      <c r="C3008" t="s">
        <v>3002</v>
      </c>
      <c r="D3008" s="2">
        <v>1.5</v>
      </c>
      <c r="E3008" s="15">
        <v>84</v>
      </c>
      <c r="F3008" s="14">
        <f>inventory[[#This Row],[Unit Cost]]*inventory[[#This Row],['# Units]]</f>
        <v>126</v>
      </c>
      <c r="G3008" s="8">
        <f>_xlfn.RANK.EQ(inventory[[#This Row],[Total Cost]],inventory[Total Cost],0)</f>
        <v>1222</v>
      </c>
      <c r="H3008" s="8">
        <f>SUMIFS(inventory['# Units],inventory[Rank],"&lt;="&amp;inventory[[#This Row],['#]])</f>
        <v>71948</v>
      </c>
      <c r="I3008" s="9">
        <f>inventory[[#This Row],[c Units]]/MAX(inventory[c Units])</f>
        <v>0.87338852606278372</v>
      </c>
      <c r="J3008" s="10">
        <f>SUMIFS(inventory[Total Cost],inventory[Rank],"&lt;="&amp;inventory[[#This Row],['#]])</f>
        <v>2638022.1999999983</v>
      </c>
      <c r="K3008" s="9">
        <f>inventory[[#This Row],[c Cost]]/MAX(inventory[c Cost])</f>
        <v>0.99649326469901778</v>
      </c>
      <c r="L3008" s="11" t="str">
        <f>IF(inventory[[#This Row],[c Units %]]&lt;=$O$7,$N$7,IF(inventory[[#This Row],[c Units %]]&lt;=$O$8,$N$8,$N$9))</f>
        <v>C</v>
      </c>
    </row>
    <row r="3009" spans="2:12" x14ac:dyDescent="0.25">
      <c r="B3009" s="1">
        <v>3003</v>
      </c>
      <c r="C3009" t="s">
        <v>3003</v>
      </c>
      <c r="D3009" s="2">
        <v>1.5</v>
      </c>
      <c r="E3009" s="15">
        <v>2</v>
      </c>
      <c r="F3009" s="14">
        <f>inventory[[#This Row],[Unit Cost]]*inventory[[#This Row],['# Units]]</f>
        <v>3</v>
      </c>
      <c r="G3009" s="8">
        <f>_xlfn.RANK.EQ(inventory[[#This Row],[Total Cost]],inventory[Total Cost],0)</f>
        <v>4077</v>
      </c>
      <c r="H3009" s="8">
        <f>SUMIFS(inventory['# Units],inventory[Rank],"&lt;="&amp;inventory[[#This Row],['#]])</f>
        <v>71948</v>
      </c>
      <c r="I3009" s="9">
        <f>inventory[[#This Row],[c Units]]/MAX(inventory[c Units])</f>
        <v>0.87338852606278372</v>
      </c>
      <c r="J3009" s="10">
        <f>SUMIFS(inventory[Total Cost],inventory[Rank],"&lt;="&amp;inventory[[#This Row],['#]])</f>
        <v>2638022.1999999983</v>
      </c>
      <c r="K3009" s="9">
        <f>inventory[[#This Row],[c Cost]]/MAX(inventory[c Cost])</f>
        <v>0.99649326469901778</v>
      </c>
      <c r="L3009" s="11" t="str">
        <f>IF(inventory[[#This Row],[c Units %]]&lt;=$O$7,$N$7,IF(inventory[[#This Row],[c Units %]]&lt;=$O$8,$N$8,$N$9))</f>
        <v>C</v>
      </c>
    </row>
    <row r="3010" spans="2:12" x14ac:dyDescent="0.25">
      <c r="B3010" s="1">
        <v>3004</v>
      </c>
      <c r="C3010" t="s">
        <v>3004</v>
      </c>
      <c r="D3010" s="2">
        <v>0.9</v>
      </c>
      <c r="E3010" s="15">
        <v>1</v>
      </c>
      <c r="F3010" s="14">
        <f>inventory[[#This Row],[Unit Cost]]*inventory[[#This Row],['# Units]]</f>
        <v>0.9</v>
      </c>
      <c r="G3010" s="8">
        <f>_xlfn.RANK.EQ(inventory[[#This Row],[Total Cost]],inventory[Total Cost],0)</f>
        <v>4511</v>
      </c>
      <c r="H3010" s="8">
        <f>SUMIFS(inventory['# Units],inventory[Rank],"&lt;="&amp;inventory[[#This Row],['#]])</f>
        <v>71948</v>
      </c>
      <c r="I3010" s="9">
        <f>inventory[[#This Row],[c Units]]/MAX(inventory[c Units])</f>
        <v>0.87338852606278372</v>
      </c>
      <c r="J3010" s="10">
        <f>SUMIFS(inventory[Total Cost],inventory[Rank],"&lt;="&amp;inventory[[#This Row],['#]])</f>
        <v>2638022.1999999983</v>
      </c>
      <c r="K3010" s="9">
        <f>inventory[[#This Row],[c Cost]]/MAX(inventory[c Cost])</f>
        <v>0.99649326469901778</v>
      </c>
      <c r="L3010" s="11" t="str">
        <f>IF(inventory[[#This Row],[c Units %]]&lt;=$O$7,$N$7,IF(inventory[[#This Row],[c Units %]]&lt;=$O$8,$N$8,$N$9))</f>
        <v>C</v>
      </c>
    </row>
    <row r="3011" spans="2:12" x14ac:dyDescent="0.25">
      <c r="B3011" s="1">
        <v>3005</v>
      </c>
      <c r="C3011" t="s">
        <v>3005</v>
      </c>
      <c r="D3011" s="2">
        <v>1.5</v>
      </c>
      <c r="E3011" s="15">
        <v>19</v>
      </c>
      <c r="F3011" s="14">
        <f>inventory[[#This Row],[Unit Cost]]*inventory[[#This Row],['# Units]]</f>
        <v>28.5</v>
      </c>
      <c r="G3011" s="8">
        <f>_xlfn.RANK.EQ(inventory[[#This Row],[Total Cost]],inventory[Total Cost],0)</f>
        <v>2350</v>
      </c>
      <c r="H3011" s="8">
        <f>SUMIFS(inventory['# Units],inventory[Rank],"&lt;="&amp;inventory[[#This Row],['#]])</f>
        <v>71948</v>
      </c>
      <c r="I3011" s="9">
        <f>inventory[[#This Row],[c Units]]/MAX(inventory[c Units])</f>
        <v>0.87338852606278372</v>
      </c>
      <c r="J3011" s="10">
        <f>SUMIFS(inventory[Total Cost],inventory[Rank],"&lt;="&amp;inventory[[#This Row],['#]])</f>
        <v>2638022.1999999983</v>
      </c>
      <c r="K3011" s="9">
        <f>inventory[[#This Row],[c Cost]]/MAX(inventory[c Cost])</f>
        <v>0.99649326469901778</v>
      </c>
      <c r="L3011" s="11" t="str">
        <f>IF(inventory[[#This Row],[c Units %]]&lt;=$O$7,$N$7,IF(inventory[[#This Row],[c Units %]]&lt;=$O$8,$N$8,$N$9))</f>
        <v>C</v>
      </c>
    </row>
    <row r="3012" spans="2:12" x14ac:dyDescent="0.25">
      <c r="B3012" s="1">
        <v>3006</v>
      </c>
      <c r="C3012" t="s">
        <v>3006</v>
      </c>
      <c r="D3012" s="2">
        <v>1.3</v>
      </c>
      <c r="E3012" s="15">
        <v>15</v>
      </c>
      <c r="F3012" s="14">
        <f>inventory[[#This Row],[Unit Cost]]*inventory[[#This Row],['# Units]]</f>
        <v>19.5</v>
      </c>
      <c r="G3012" s="8">
        <f>_xlfn.RANK.EQ(inventory[[#This Row],[Total Cost]],inventory[Total Cost],0)</f>
        <v>2729</v>
      </c>
      <c r="H3012" s="8">
        <f>SUMIFS(inventory['# Units],inventory[Rank],"&lt;="&amp;inventory[[#This Row],['#]])</f>
        <v>71948</v>
      </c>
      <c r="I3012" s="9">
        <f>inventory[[#This Row],[c Units]]/MAX(inventory[c Units])</f>
        <v>0.87338852606278372</v>
      </c>
      <c r="J3012" s="10">
        <f>SUMIFS(inventory[Total Cost],inventory[Rank],"&lt;="&amp;inventory[[#This Row],['#]])</f>
        <v>2638022.1999999983</v>
      </c>
      <c r="K3012" s="9">
        <f>inventory[[#This Row],[c Cost]]/MAX(inventory[c Cost])</f>
        <v>0.99649326469901778</v>
      </c>
      <c r="L3012" s="11" t="str">
        <f>IF(inventory[[#This Row],[c Units %]]&lt;=$O$7,$N$7,IF(inventory[[#This Row],[c Units %]]&lt;=$O$8,$N$8,$N$9))</f>
        <v>C</v>
      </c>
    </row>
    <row r="3013" spans="2:12" x14ac:dyDescent="0.25">
      <c r="B3013" s="1">
        <v>3007</v>
      </c>
      <c r="C3013" t="s">
        <v>3007</v>
      </c>
      <c r="D3013" s="2">
        <v>0.1</v>
      </c>
      <c r="E3013" s="15">
        <v>6</v>
      </c>
      <c r="F3013" s="14">
        <f>inventory[[#This Row],[Unit Cost]]*inventory[[#This Row],['# Units]]</f>
        <v>0.60000000000000009</v>
      </c>
      <c r="G3013" s="8">
        <f>_xlfn.RANK.EQ(inventory[[#This Row],[Total Cost]],inventory[Total Cost],0)</f>
        <v>4582</v>
      </c>
      <c r="H3013" s="8">
        <f>SUMIFS(inventory['# Units],inventory[Rank],"&lt;="&amp;inventory[[#This Row],['#]])</f>
        <v>71948</v>
      </c>
      <c r="I3013" s="9">
        <f>inventory[[#This Row],[c Units]]/MAX(inventory[c Units])</f>
        <v>0.87338852606278372</v>
      </c>
      <c r="J3013" s="10">
        <f>SUMIFS(inventory[Total Cost],inventory[Rank],"&lt;="&amp;inventory[[#This Row],['#]])</f>
        <v>2638022.1999999983</v>
      </c>
      <c r="K3013" s="9">
        <f>inventory[[#This Row],[c Cost]]/MAX(inventory[c Cost])</f>
        <v>0.99649326469901778</v>
      </c>
      <c r="L3013" s="11" t="str">
        <f>IF(inventory[[#This Row],[c Units %]]&lt;=$O$7,$N$7,IF(inventory[[#This Row],[c Units %]]&lt;=$O$8,$N$8,$N$9))</f>
        <v>C</v>
      </c>
    </row>
    <row r="3014" spans="2:12" x14ac:dyDescent="0.25">
      <c r="B3014" s="1">
        <v>3008</v>
      </c>
      <c r="C3014" t="s">
        <v>3008</v>
      </c>
      <c r="D3014" s="2">
        <v>1.3</v>
      </c>
      <c r="E3014" s="15">
        <v>9</v>
      </c>
      <c r="F3014" s="14">
        <f>inventory[[#This Row],[Unit Cost]]*inventory[[#This Row],['# Units]]</f>
        <v>11.700000000000001</v>
      </c>
      <c r="G3014" s="8">
        <f>_xlfn.RANK.EQ(inventory[[#This Row],[Total Cost]],inventory[Total Cost],0)</f>
        <v>3194</v>
      </c>
      <c r="H3014" s="8">
        <f>SUMIFS(inventory['# Units],inventory[Rank],"&lt;="&amp;inventory[[#This Row],['#]])</f>
        <v>71948</v>
      </c>
      <c r="I3014" s="9">
        <f>inventory[[#This Row],[c Units]]/MAX(inventory[c Units])</f>
        <v>0.87338852606278372</v>
      </c>
      <c r="J3014" s="10">
        <f>SUMIFS(inventory[Total Cost],inventory[Rank],"&lt;="&amp;inventory[[#This Row],['#]])</f>
        <v>2638022.1999999983</v>
      </c>
      <c r="K3014" s="9">
        <f>inventory[[#This Row],[c Cost]]/MAX(inventory[c Cost])</f>
        <v>0.99649326469901778</v>
      </c>
      <c r="L3014" s="11" t="str">
        <f>IF(inventory[[#This Row],[c Units %]]&lt;=$O$7,$N$7,IF(inventory[[#This Row],[c Units %]]&lt;=$O$8,$N$8,$N$9))</f>
        <v>C</v>
      </c>
    </row>
    <row r="3015" spans="2:12" x14ac:dyDescent="0.25">
      <c r="B3015" s="1">
        <v>3009</v>
      </c>
      <c r="C3015" t="s">
        <v>3009</v>
      </c>
      <c r="D3015" s="2">
        <v>0.1</v>
      </c>
      <c r="E3015" s="15">
        <v>7</v>
      </c>
      <c r="F3015" s="14">
        <f>inventory[[#This Row],[Unit Cost]]*inventory[[#This Row],['# Units]]</f>
        <v>0.70000000000000007</v>
      </c>
      <c r="G3015" s="8">
        <f>_xlfn.RANK.EQ(inventory[[#This Row],[Total Cost]],inventory[Total Cost],0)</f>
        <v>4552</v>
      </c>
      <c r="H3015" s="8">
        <f>SUMIFS(inventory['# Units],inventory[Rank],"&lt;="&amp;inventory[[#This Row],['#]])</f>
        <v>71948</v>
      </c>
      <c r="I3015" s="9">
        <f>inventory[[#This Row],[c Units]]/MAX(inventory[c Units])</f>
        <v>0.87338852606278372</v>
      </c>
      <c r="J3015" s="10">
        <f>SUMIFS(inventory[Total Cost],inventory[Rank],"&lt;="&amp;inventory[[#This Row],['#]])</f>
        <v>2638022.1999999983</v>
      </c>
      <c r="K3015" s="9">
        <f>inventory[[#This Row],[c Cost]]/MAX(inventory[c Cost])</f>
        <v>0.99649326469901778</v>
      </c>
      <c r="L3015" s="11" t="str">
        <f>IF(inventory[[#This Row],[c Units %]]&lt;=$O$7,$N$7,IF(inventory[[#This Row],[c Units %]]&lt;=$O$8,$N$8,$N$9))</f>
        <v>C</v>
      </c>
    </row>
    <row r="3016" spans="2:12" x14ac:dyDescent="0.25">
      <c r="B3016" s="1">
        <v>3010</v>
      </c>
      <c r="C3016" t="s">
        <v>3010</v>
      </c>
      <c r="D3016" s="2">
        <v>1.4</v>
      </c>
      <c r="E3016" s="15">
        <v>7</v>
      </c>
      <c r="F3016" s="14">
        <f>inventory[[#This Row],[Unit Cost]]*inventory[[#This Row],['# Units]]</f>
        <v>9.7999999999999989</v>
      </c>
      <c r="G3016" s="8">
        <f>_xlfn.RANK.EQ(inventory[[#This Row],[Total Cost]],inventory[Total Cost],0)</f>
        <v>3331</v>
      </c>
      <c r="H3016" s="8">
        <f>SUMIFS(inventory['# Units],inventory[Rank],"&lt;="&amp;inventory[[#This Row],['#]])</f>
        <v>72068</v>
      </c>
      <c r="I3016" s="9">
        <f>inventory[[#This Row],[c Units]]/MAX(inventory[c Units])</f>
        <v>0.87484522566704703</v>
      </c>
      <c r="J3016" s="10">
        <f>SUMIFS(inventory[Total Cost],inventory[Rank],"&lt;="&amp;inventory[[#This Row],['#]])</f>
        <v>2638151.7999999975</v>
      </c>
      <c r="K3016" s="9">
        <f>inventory[[#This Row],[c Cost]]/MAX(inventory[c Cost])</f>
        <v>0.99654222013506544</v>
      </c>
      <c r="L3016" s="11" t="str">
        <f>IF(inventory[[#This Row],[c Units %]]&lt;=$O$7,$N$7,IF(inventory[[#This Row],[c Units %]]&lt;=$O$8,$N$8,$N$9))</f>
        <v>C</v>
      </c>
    </row>
    <row r="3017" spans="2:12" x14ac:dyDescent="0.25">
      <c r="B3017" s="1">
        <v>3011</v>
      </c>
      <c r="C3017" t="s">
        <v>3011</v>
      </c>
      <c r="D3017" s="2">
        <v>1.4</v>
      </c>
      <c r="E3017" s="15">
        <v>8</v>
      </c>
      <c r="F3017" s="14">
        <f>inventory[[#This Row],[Unit Cost]]*inventory[[#This Row],['# Units]]</f>
        <v>11.2</v>
      </c>
      <c r="G3017" s="8">
        <f>_xlfn.RANK.EQ(inventory[[#This Row],[Total Cost]],inventory[Total Cost],0)</f>
        <v>3225</v>
      </c>
      <c r="H3017" s="8">
        <f>SUMIFS(inventory['# Units],inventory[Rank],"&lt;="&amp;inventory[[#This Row],['#]])</f>
        <v>72068</v>
      </c>
      <c r="I3017" s="9">
        <f>inventory[[#This Row],[c Units]]/MAX(inventory[c Units])</f>
        <v>0.87484522566704703</v>
      </c>
      <c r="J3017" s="10">
        <f>SUMIFS(inventory[Total Cost],inventory[Rank],"&lt;="&amp;inventory[[#This Row],['#]])</f>
        <v>2638151.7999999975</v>
      </c>
      <c r="K3017" s="9">
        <f>inventory[[#This Row],[c Cost]]/MAX(inventory[c Cost])</f>
        <v>0.99654222013506544</v>
      </c>
      <c r="L3017" s="11" t="str">
        <f>IF(inventory[[#This Row],[c Units %]]&lt;=$O$7,$N$7,IF(inventory[[#This Row],[c Units %]]&lt;=$O$8,$N$8,$N$9))</f>
        <v>C</v>
      </c>
    </row>
    <row r="3018" spans="2:12" x14ac:dyDescent="0.25">
      <c r="B3018" s="1">
        <v>3012</v>
      </c>
      <c r="C3018" t="s">
        <v>3012</v>
      </c>
      <c r="D3018" s="2">
        <v>1.5</v>
      </c>
      <c r="E3018" s="15">
        <v>2</v>
      </c>
      <c r="F3018" s="14">
        <f>inventory[[#This Row],[Unit Cost]]*inventory[[#This Row],['# Units]]</f>
        <v>3</v>
      </c>
      <c r="G3018" s="8">
        <f>_xlfn.RANK.EQ(inventory[[#This Row],[Total Cost]],inventory[Total Cost],0)</f>
        <v>4077</v>
      </c>
      <c r="H3018" s="8">
        <f>SUMIFS(inventory['# Units],inventory[Rank],"&lt;="&amp;inventory[[#This Row],['#]])</f>
        <v>72068</v>
      </c>
      <c r="I3018" s="9">
        <f>inventory[[#This Row],[c Units]]/MAX(inventory[c Units])</f>
        <v>0.87484522566704703</v>
      </c>
      <c r="J3018" s="10">
        <f>SUMIFS(inventory[Total Cost],inventory[Rank],"&lt;="&amp;inventory[[#This Row],['#]])</f>
        <v>2638151.7999999975</v>
      </c>
      <c r="K3018" s="9">
        <f>inventory[[#This Row],[c Cost]]/MAX(inventory[c Cost])</f>
        <v>0.99654222013506544</v>
      </c>
      <c r="L3018" s="11" t="str">
        <f>IF(inventory[[#This Row],[c Units %]]&lt;=$O$7,$N$7,IF(inventory[[#This Row],[c Units %]]&lt;=$O$8,$N$8,$N$9))</f>
        <v>C</v>
      </c>
    </row>
    <row r="3019" spans="2:12" x14ac:dyDescent="0.25">
      <c r="B3019" s="1">
        <v>3013</v>
      </c>
      <c r="C3019" t="s">
        <v>3013</v>
      </c>
      <c r="D3019" s="2">
        <v>1.4</v>
      </c>
      <c r="E3019" s="15">
        <v>7</v>
      </c>
      <c r="F3019" s="14">
        <f>inventory[[#This Row],[Unit Cost]]*inventory[[#This Row],['# Units]]</f>
        <v>9.7999999999999989</v>
      </c>
      <c r="G3019" s="8">
        <f>_xlfn.RANK.EQ(inventory[[#This Row],[Total Cost]],inventory[Total Cost],0)</f>
        <v>3331</v>
      </c>
      <c r="H3019" s="8">
        <f>SUMIFS(inventory['# Units],inventory[Rank],"&lt;="&amp;inventory[[#This Row],['#]])</f>
        <v>72068</v>
      </c>
      <c r="I3019" s="9">
        <f>inventory[[#This Row],[c Units]]/MAX(inventory[c Units])</f>
        <v>0.87484522566704703</v>
      </c>
      <c r="J3019" s="10">
        <f>SUMIFS(inventory[Total Cost],inventory[Rank],"&lt;="&amp;inventory[[#This Row],['#]])</f>
        <v>2638151.7999999975</v>
      </c>
      <c r="K3019" s="9">
        <f>inventory[[#This Row],[c Cost]]/MAX(inventory[c Cost])</f>
        <v>0.99654222013506544</v>
      </c>
      <c r="L3019" s="11" t="str">
        <f>IF(inventory[[#This Row],[c Units %]]&lt;=$O$7,$N$7,IF(inventory[[#This Row],[c Units %]]&lt;=$O$8,$N$8,$N$9))</f>
        <v>C</v>
      </c>
    </row>
    <row r="3020" spans="2:12" x14ac:dyDescent="0.25">
      <c r="B3020" s="1">
        <v>3014</v>
      </c>
      <c r="C3020" t="s">
        <v>3014</v>
      </c>
      <c r="D3020" s="2">
        <v>1.5</v>
      </c>
      <c r="E3020" s="15">
        <v>8</v>
      </c>
      <c r="F3020" s="14">
        <f>inventory[[#This Row],[Unit Cost]]*inventory[[#This Row],['# Units]]</f>
        <v>12</v>
      </c>
      <c r="G3020" s="8">
        <f>_xlfn.RANK.EQ(inventory[[#This Row],[Total Cost]],inventory[Total Cost],0)</f>
        <v>3144</v>
      </c>
      <c r="H3020" s="8">
        <f>SUMIFS(inventory['# Units],inventory[Rank],"&lt;="&amp;inventory[[#This Row],['#]])</f>
        <v>72068</v>
      </c>
      <c r="I3020" s="9">
        <f>inventory[[#This Row],[c Units]]/MAX(inventory[c Units])</f>
        <v>0.87484522566704703</v>
      </c>
      <c r="J3020" s="10">
        <f>SUMIFS(inventory[Total Cost],inventory[Rank],"&lt;="&amp;inventory[[#This Row],['#]])</f>
        <v>2638151.7999999975</v>
      </c>
      <c r="K3020" s="9">
        <f>inventory[[#This Row],[c Cost]]/MAX(inventory[c Cost])</f>
        <v>0.99654222013506544</v>
      </c>
      <c r="L3020" s="11" t="str">
        <f>IF(inventory[[#This Row],[c Units %]]&lt;=$O$7,$N$7,IF(inventory[[#This Row],[c Units %]]&lt;=$O$8,$N$8,$N$9))</f>
        <v>C</v>
      </c>
    </row>
    <row r="3021" spans="2:12" x14ac:dyDescent="0.25">
      <c r="B3021" s="1">
        <v>3015</v>
      </c>
      <c r="C3021" t="s">
        <v>3015</v>
      </c>
      <c r="D3021" s="2">
        <v>1.5</v>
      </c>
      <c r="E3021" s="15">
        <v>2</v>
      </c>
      <c r="F3021" s="14">
        <f>inventory[[#This Row],[Unit Cost]]*inventory[[#This Row],['# Units]]</f>
        <v>3</v>
      </c>
      <c r="G3021" s="8">
        <f>_xlfn.RANK.EQ(inventory[[#This Row],[Total Cost]],inventory[Total Cost],0)</f>
        <v>4077</v>
      </c>
      <c r="H3021" s="8">
        <f>SUMIFS(inventory['# Units],inventory[Rank],"&lt;="&amp;inventory[[#This Row],['#]])</f>
        <v>72068</v>
      </c>
      <c r="I3021" s="9">
        <f>inventory[[#This Row],[c Units]]/MAX(inventory[c Units])</f>
        <v>0.87484522566704703</v>
      </c>
      <c r="J3021" s="10">
        <f>SUMIFS(inventory[Total Cost],inventory[Rank],"&lt;="&amp;inventory[[#This Row],['#]])</f>
        <v>2638151.7999999975</v>
      </c>
      <c r="K3021" s="9">
        <f>inventory[[#This Row],[c Cost]]/MAX(inventory[c Cost])</f>
        <v>0.99654222013506544</v>
      </c>
      <c r="L3021" s="11" t="str">
        <f>IF(inventory[[#This Row],[c Units %]]&lt;=$O$7,$N$7,IF(inventory[[#This Row],[c Units %]]&lt;=$O$8,$N$8,$N$9))</f>
        <v>C</v>
      </c>
    </row>
    <row r="3022" spans="2:12" x14ac:dyDescent="0.25">
      <c r="B3022" s="1">
        <v>3016</v>
      </c>
      <c r="C3022" t="s">
        <v>3016</v>
      </c>
      <c r="D3022" s="2">
        <v>1.5</v>
      </c>
      <c r="E3022" s="15">
        <v>4</v>
      </c>
      <c r="F3022" s="14">
        <f>inventory[[#This Row],[Unit Cost]]*inventory[[#This Row],['# Units]]</f>
        <v>6</v>
      </c>
      <c r="G3022" s="8">
        <f>_xlfn.RANK.EQ(inventory[[#This Row],[Total Cost]],inventory[Total Cost],0)</f>
        <v>3649</v>
      </c>
      <c r="H3022" s="8">
        <f>SUMIFS(inventory['# Units],inventory[Rank],"&lt;="&amp;inventory[[#This Row],['#]])</f>
        <v>72068</v>
      </c>
      <c r="I3022" s="9">
        <f>inventory[[#This Row],[c Units]]/MAX(inventory[c Units])</f>
        <v>0.87484522566704703</v>
      </c>
      <c r="J3022" s="10">
        <f>SUMIFS(inventory[Total Cost],inventory[Rank],"&lt;="&amp;inventory[[#This Row],['#]])</f>
        <v>2638151.7999999975</v>
      </c>
      <c r="K3022" s="9">
        <f>inventory[[#This Row],[c Cost]]/MAX(inventory[c Cost])</f>
        <v>0.99654222013506544</v>
      </c>
      <c r="L3022" s="11" t="str">
        <f>IF(inventory[[#This Row],[c Units %]]&lt;=$O$7,$N$7,IF(inventory[[#This Row],[c Units %]]&lt;=$O$8,$N$8,$N$9))</f>
        <v>C</v>
      </c>
    </row>
    <row r="3023" spans="2:12" x14ac:dyDescent="0.25">
      <c r="B3023" s="1">
        <v>3017</v>
      </c>
      <c r="C3023" t="s">
        <v>3017</v>
      </c>
      <c r="D3023" s="2">
        <v>1.3</v>
      </c>
      <c r="E3023" s="15">
        <v>1</v>
      </c>
      <c r="F3023" s="14">
        <f>inventory[[#This Row],[Unit Cost]]*inventory[[#This Row],['# Units]]</f>
        <v>1.3</v>
      </c>
      <c r="G3023" s="8">
        <f>_xlfn.RANK.EQ(inventory[[#This Row],[Total Cost]],inventory[Total Cost],0)</f>
        <v>4430</v>
      </c>
      <c r="H3023" s="8">
        <f>SUMIFS(inventory['# Units],inventory[Rank],"&lt;="&amp;inventory[[#This Row],['#]])</f>
        <v>72068</v>
      </c>
      <c r="I3023" s="9">
        <f>inventory[[#This Row],[c Units]]/MAX(inventory[c Units])</f>
        <v>0.87484522566704703</v>
      </c>
      <c r="J3023" s="10">
        <f>SUMIFS(inventory[Total Cost],inventory[Rank],"&lt;="&amp;inventory[[#This Row],['#]])</f>
        <v>2638151.7999999975</v>
      </c>
      <c r="K3023" s="9">
        <f>inventory[[#This Row],[c Cost]]/MAX(inventory[c Cost])</f>
        <v>0.99654222013506544</v>
      </c>
      <c r="L3023" s="11" t="str">
        <f>IF(inventory[[#This Row],[c Units %]]&lt;=$O$7,$N$7,IF(inventory[[#This Row],[c Units %]]&lt;=$O$8,$N$8,$N$9))</f>
        <v>C</v>
      </c>
    </row>
    <row r="3024" spans="2:12" x14ac:dyDescent="0.25">
      <c r="B3024" s="1">
        <v>3018</v>
      </c>
      <c r="C3024" t="s">
        <v>3018</v>
      </c>
      <c r="D3024" s="2">
        <v>1.5</v>
      </c>
      <c r="E3024" s="15">
        <v>6</v>
      </c>
      <c r="F3024" s="14">
        <f>inventory[[#This Row],[Unit Cost]]*inventory[[#This Row],['# Units]]</f>
        <v>9</v>
      </c>
      <c r="G3024" s="8">
        <f>_xlfn.RANK.EQ(inventory[[#This Row],[Total Cost]],inventory[Total Cost],0)</f>
        <v>3394</v>
      </c>
      <c r="H3024" s="8">
        <f>SUMIFS(inventory['# Units],inventory[Rank],"&lt;="&amp;inventory[[#This Row],['#]])</f>
        <v>72068</v>
      </c>
      <c r="I3024" s="9">
        <f>inventory[[#This Row],[c Units]]/MAX(inventory[c Units])</f>
        <v>0.87484522566704703</v>
      </c>
      <c r="J3024" s="10">
        <f>SUMIFS(inventory[Total Cost],inventory[Rank],"&lt;="&amp;inventory[[#This Row],['#]])</f>
        <v>2638151.7999999975</v>
      </c>
      <c r="K3024" s="9">
        <f>inventory[[#This Row],[c Cost]]/MAX(inventory[c Cost])</f>
        <v>0.99654222013506544</v>
      </c>
      <c r="L3024" s="11" t="str">
        <f>IF(inventory[[#This Row],[c Units %]]&lt;=$O$7,$N$7,IF(inventory[[#This Row],[c Units %]]&lt;=$O$8,$N$8,$N$9))</f>
        <v>C</v>
      </c>
    </row>
    <row r="3025" spans="2:12" x14ac:dyDescent="0.25">
      <c r="B3025" s="1">
        <v>3019</v>
      </c>
      <c r="C3025" t="s">
        <v>3019</v>
      </c>
      <c r="D3025" s="2">
        <v>1.4</v>
      </c>
      <c r="E3025" s="15">
        <v>13</v>
      </c>
      <c r="F3025" s="14">
        <f>inventory[[#This Row],[Unit Cost]]*inventory[[#This Row],['# Units]]</f>
        <v>18.2</v>
      </c>
      <c r="G3025" s="8">
        <f>_xlfn.RANK.EQ(inventory[[#This Row],[Total Cost]],inventory[Total Cost],0)</f>
        <v>2788</v>
      </c>
      <c r="H3025" s="8">
        <f>SUMIFS(inventory['# Units],inventory[Rank],"&lt;="&amp;inventory[[#This Row],['#]])</f>
        <v>72158</v>
      </c>
      <c r="I3025" s="9">
        <f>inventory[[#This Row],[c Units]]/MAX(inventory[c Units])</f>
        <v>0.87593775037024446</v>
      </c>
      <c r="J3025" s="10">
        <f>SUMIFS(inventory[Total Cost],inventory[Rank],"&lt;="&amp;inventory[[#This Row],['#]])</f>
        <v>2638266.199999996</v>
      </c>
      <c r="K3025" s="9">
        <f>inventory[[#This Row],[c Cost]]/MAX(inventory[c Cost])</f>
        <v>0.99658543388416887</v>
      </c>
      <c r="L3025" s="11" t="str">
        <f>IF(inventory[[#This Row],[c Units %]]&lt;=$O$7,$N$7,IF(inventory[[#This Row],[c Units %]]&lt;=$O$8,$N$8,$N$9))</f>
        <v>C</v>
      </c>
    </row>
    <row r="3026" spans="2:12" x14ac:dyDescent="0.25">
      <c r="B3026" s="1">
        <v>3020</v>
      </c>
      <c r="C3026" t="s">
        <v>3020</v>
      </c>
      <c r="D3026" s="2">
        <v>1.3</v>
      </c>
      <c r="E3026" s="15">
        <v>4</v>
      </c>
      <c r="F3026" s="14">
        <f>inventory[[#This Row],[Unit Cost]]*inventory[[#This Row],['# Units]]</f>
        <v>5.2</v>
      </c>
      <c r="G3026" s="8">
        <f>_xlfn.RANK.EQ(inventory[[#This Row],[Total Cost]],inventory[Total Cost],0)</f>
        <v>3755</v>
      </c>
      <c r="H3026" s="8">
        <f>SUMIFS(inventory['# Units],inventory[Rank],"&lt;="&amp;inventory[[#This Row],['#]])</f>
        <v>72158</v>
      </c>
      <c r="I3026" s="9">
        <f>inventory[[#This Row],[c Units]]/MAX(inventory[c Units])</f>
        <v>0.87593775037024446</v>
      </c>
      <c r="J3026" s="10">
        <f>SUMIFS(inventory[Total Cost],inventory[Rank],"&lt;="&amp;inventory[[#This Row],['#]])</f>
        <v>2638266.199999996</v>
      </c>
      <c r="K3026" s="9">
        <f>inventory[[#This Row],[c Cost]]/MAX(inventory[c Cost])</f>
        <v>0.99658543388416887</v>
      </c>
      <c r="L3026" s="11" t="str">
        <f>IF(inventory[[#This Row],[c Units %]]&lt;=$O$7,$N$7,IF(inventory[[#This Row],[c Units %]]&lt;=$O$8,$N$8,$N$9))</f>
        <v>C</v>
      </c>
    </row>
    <row r="3027" spans="2:12" x14ac:dyDescent="0.25">
      <c r="B3027" s="1">
        <v>3021</v>
      </c>
      <c r="C3027" t="s">
        <v>3021</v>
      </c>
      <c r="D3027" s="2">
        <v>1.3</v>
      </c>
      <c r="E3027" s="15">
        <v>12</v>
      </c>
      <c r="F3027" s="14">
        <f>inventory[[#This Row],[Unit Cost]]*inventory[[#This Row],['# Units]]</f>
        <v>15.600000000000001</v>
      </c>
      <c r="G3027" s="8">
        <f>_xlfn.RANK.EQ(inventory[[#This Row],[Total Cost]],inventory[Total Cost],0)</f>
        <v>2926</v>
      </c>
      <c r="H3027" s="8">
        <f>SUMIFS(inventory['# Units],inventory[Rank],"&lt;="&amp;inventory[[#This Row],['#]])</f>
        <v>72158</v>
      </c>
      <c r="I3027" s="9">
        <f>inventory[[#This Row],[c Units]]/MAX(inventory[c Units])</f>
        <v>0.87593775037024446</v>
      </c>
      <c r="J3027" s="10">
        <f>SUMIFS(inventory[Total Cost],inventory[Rank],"&lt;="&amp;inventory[[#This Row],['#]])</f>
        <v>2638266.199999996</v>
      </c>
      <c r="K3027" s="9">
        <f>inventory[[#This Row],[c Cost]]/MAX(inventory[c Cost])</f>
        <v>0.99658543388416887</v>
      </c>
      <c r="L3027" s="11" t="str">
        <f>IF(inventory[[#This Row],[c Units %]]&lt;=$O$7,$N$7,IF(inventory[[#This Row],[c Units %]]&lt;=$O$8,$N$8,$N$9))</f>
        <v>C</v>
      </c>
    </row>
    <row r="3028" spans="2:12" x14ac:dyDescent="0.25">
      <c r="B3028" s="1">
        <v>3022</v>
      </c>
      <c r="C3028" t="s">
        <v>3022</v>
      </c>
      <c r="D3028" s="2">
        <v>1.4</v>
      </c>
      <c r="E3028" s="15">
        <v>3</v>
      </c>
      <c r="F3028" s="14">
        <f>inventory[[#This Row],[Unit Cost]]*inventory[[#This Row],['# Units]]</f>
        <v>4.1999999999999993</v>
      </c>
      <c r="G3028" s="8">
        <f>_xlfn.RANK.EQ(inventory[[#This Row],[Total Cost]],inventory[Total Cost],0)</f>
        <v>3874</v>
      </c>
      <c r="H3028" s="8">
        <f>SUMIFS(inventory['# Units],inventory[Rank],"&lt;="&amp;inventory[[#This Row],['#]])</f>
        <v>72158</v>
      </c>
      <c r="I3028" s="9">
        <f>inventory[[#This Row],[c Units]]/MAX(inventory[c Units])</f>
        <v>0.87593775037024446</v>
      </c>
      <c r="J3028" s="10">
        <f>SUMIFS(inventory[Total Cost],inventory[Rank],"&lt;="&amp;inventory[[#This Row],['#]])</f>
        <v>2638266.199999996</v>
      </c>
      <c r="K3028" s="9">
        <f>inventory[[#This Row],[c Cost]]/MAX(inventory[c Cost])</f>
        <v>0.99658543388416887</v>
      </c>
      <c r="L3028" s="11" t="str">
        <f>IF(inventory[[#This Row],[c Units %]]&lt;=$O$7,$N$7,IF(inventory[[#This Row],[c Units %]]&lt;=$O$8,$N$8,$N$9))</f>
        <v>C</v>
      </c>
    </row>
    <row r="3029" spans="2:12" x14ac:dyDescent="0.25">
      <c r="B3029" s="1">
        <v>3023</v>
      </c>
      <c r="C3029" t="s">
        <v>3023</v>
      </c>
      <c r="D3029" s="2">
        <v>1.3</v>
      </c>
      <c r="E3029" s="15">
        <v>5</v>
      </c>
      <c r="F3029" s="14">
        <f>inventory[[#This Row],[Unit Cost]]*inventory[[#This Row],['# Units]]</f>
        <v>6.5</v>
      </c>
      <c r="G3029" s="8">
        <f>_xlfn.RANK.EQ(inventory[[#This Row],[Total Cost]],inventory[Total Cost],0)</f>
        <v>3624</v>
      </c>
      <c r="H3029" s="8">
        <f>SUMIFS(inventory['# Units],inventory[Rank],"&lt;="&amp;inventory[[#This Row],['#]])</f>
        <v>72158</v>
      </c>
      <c r="I3029" s="9">
        <f>inventory[[#This Row],[c Units]]/MAX(inventory[c Units])</f>
        <v>0.87593775037024446</v>
      </c>
      <c r="J3029" s="10">
        <f>SUMIFS(inventory[Total Cost],inventory[Rank],"&lt;="&amp;inventory[[#This Row],['#]])</f>
        <v>2638266.199999996</v>
      </c>
      <c r="K3029" s="9">
        <f>inventory[[#This Row],[c Cost]]/MAX(inventory[c Cost])</f>
        <v>0.99658543388416887</v>
      </c>
      <c r="L3029" s="11" t="str">
        <f>IF(inventory[[#This Row],[c Units %]]&lt;=$O$7,$N$7,IF(inventory[[#This Row],[c Units %]]&lt;=$O$8,$N$8,$N$9))</f>
        <v>C</v>
      </c>
    </row>
    <row r="3030" spans="2:12" x14ac:dyDescent="0.25">
      <c r="B3030" s="1">
        <v>3024</v>
      </c>
      <c r="C3030" t="s">
        <v>3024</v>
      </c>
      <c r="D3030" s="2">
        <v>1.1000000000000001</v>
      </c>
      <c r="E3030" s="15">
        <v>19</v>
      </c>
      <c r="F3030" s="14">
        <f>inventory[[#This Row],[Unit Cost]]*inventory[[#This Row],['# Units]]</f>
        <v>20.900000000000002</v>
      </c>
      <c r="G3030" s="8">
        <f>_xlfn.RANK.EQ(inventory[[#This Row],[Total Cost]],inventory[Total Cost],0)</f>
        <v>2644</v>
      </c>
      <c r="H3030" s="8">
        <f>SUMIFS(inventory['# Units],inventory[Rank],"&lt;="&amp;inventory[[#This Row],['#]])</f>
        <v>72158</v>
      </c>
      <c r="I3030" s="9">
        <f>inventory[[#This Row],[c Units]]/MAX(inventory[c Units])</f>
        <v>0.87593775037024446</v>
      </c>
      <c r="J3030" s="10">
        <f>SUMIFS(inventory[Total Cost],inventory[Rank],"&lt;="&amp;inventory[[#This Row],['#]])</f>
        <v>2638266.199999996</v>
      </c>
      <c r="K3030" s="9">
        <f>inventory[[#This Row],[c Cost]]/MAX(inventory[c Cost])</f>
        <v>0.99658543388416887</v>
      </c>
      <c r="L3030" s="11" t="str">
        <f>IF(inventory[[#This Row],[c Units %]]&lt;=$O$7,$N$7,IF(inventory[[#This Row],[c Units %]]&lt;=$O$8,$N$8,$N$9))</f>
        <v>C</v>
      </c>
    </row>
    <row r="3031" spans="2:12" x14ac:dyDescent="0.25">
      <c r="B3031" s="1">
        <v>3025</v>
      </c>
      <c r="C3031" t="s">
        <v>3025</v>
      </c>
      <c r="D3031" s="2">
        <v>1.1000000000000001</v>
      </c>
      <c r="E3031" s="15">
        <v>20</v>
      </c>
      <c r="F3031" s="14">
        <f>inventory[[#This Row],[Unit Cost]]*inventory[[#This Row],['# Units]]</f>
        <v>22</v>
      </c>
      <c r="G3031" s="8">
        <f>_xlfn.RANK.EQ(inventory[[#This Row],[Total Cost]],inventory[Total Cost],0)</f>
        <v>2593</v>
      </c>
      <c r="H3031" s="8">
        <f>SUMIFS(inventory['# Units],inventory[Rank],"&lt;="&amp;inventory[[#This Row],['#]])</f>
        <v>72158</v>
      </c>
      <c r="I3031" s="9">
        <f>inventory[[#This Row],[c Units]]/MAX(inventory[c Units])</f>
        <v>0.87593775037024446</v>
      </c>
      <c r="J3031" s="10">
        <f>SUMIFS(inventory[Total Cost],inventory[Rank],"&lt;="&amp;inventory[[#This Row],['#]])</f>
        <v>2638266.199999996</v>
      </c>
      <c r="K3031" s="9">
        <f>inventory[[#This Row],[c Cost]]/MAX(inventory[c Cost])</f>
        <v>0.99658543388416887</v>
      </c>
      <c r="L3031" s="11" t="str">
        <f>IF(inventory[[#This Row],[c Units %]]&lt;=$O$7,$N$7,IF(inventory[[#This Row],[c Units %]]&lt;=$O$8,$N$8,$N$9))</f>
        <v>C</v>
      </c>
    </row>
    <row r="3032" spans="2:12" x14ac:dyDescent="0.25">
      <c r="B3032" s="1">
        <v>3026</v>
      </c>
      <c r="C3032" t="s">
        <v>3026</v>
      </c>
      <c r="D3032" s="2">
        <v>0.1</v>
      </c>
      <c r="E3032" s="15">
        <v>1</v>
      </c>
      <c r="F3032" s="14">
        <f>inventory[[#This Row],[Unit Cost]]*inventory[[#This Row],['# Units]]</f>
        <v>0.1</v>
      </c>
      <c r="G3032" s="8">
        <f>_xlfn.RANK.EQ(inventory[[#This Row],[Total Cost]],inventory[Total Cost],0)</f>
        <v>4667</v>
      </c>
      <c r="H3032" s="8">
        <f>SUMIFS(inventory['# Units],inventory[Rank],"&lt;="&amp;inventory[[#This Row],['#]])</f>
        <v>72158</v>
      </c>
      <c r="I3032" s="9">
        <f>inventory[[#This Row],[c Units]]/MAX(inventory[c Units])</f>
        <v>0.87593775037024446</v>
      </c>
      <c r="J3032" s="10">
        <f>SUMIFS(inventory[Total Cost],inventory[Rank],"&lt;="&amp;inventory[[#This Row],['#]])</f>
        <v>2638266.199999996</v>
      </c>
      <c r="K3032" s="9">
        <f>inventory[[#This Row],[c Cost]]/MAX(inventory[c Cost])</f>
        <v>0.99658543388416887</v>
      </c>
      <c r="L3032" s="11" t="str">
        <f>IF(inventory[[#This Row],[c Units %]]&lt;=$O$7,$N$7,IF(inventory[[#This Row],[c Units %]]&lt;=$O$8,$N$8,$N$9))</f>
        <v>C</v>
      </c>
    </row>
    <row r="3033" spans="2:12" x14ac:dyDescent="0.25">
      <c r="B3033" s="1">
        <v>3027</v>
      </c>
      <c r="C3033" t="s">
        <v>3027</v>
      </c>
      <c r="D3033" s="2">
        <v>0.6</v>
      </c>
      <c r="E3033" s="15">
        <v>47</v>
      </c>
      <c r="F3033" s="14">
        <f>inventory[[#This Row],[Unit Cost]]*inventory[[#This Row],['# Units]]</f>
        <v>28.2</v>
      </c>
      <c r="G3033" s="8">
        <f>_xlfn.RANK.EQ(inventory[[#This Row],[Total Cost]],inventory[Total Cost],0)</f>
        <v>2356</v>
      </c>
      <c r="H3033" s="8">
        <f>SUMIFS(inventory['# Units],inventory[Rank],"&lt;="&amp;inventory[[#This Row],['#]])</f>
        <v>72408</v>
      </c>
      <c r="I3033" s="9">
        <f>inventory[[#This Row],[c Units]]/MAX(inventory[c Units])</f>
        <v>0.8789725412124596</v>
      </c>
      <c r="J3033" s="10">
        <f>SUMIFS(inventory[Total Cost],inventory[Rank],"&lt;="&amp;inventory[[#This Row],['#]])</f>
        <v>2638518.199999996</v>
      </c>
      <c r="K3033" s="9">
        <f>inventory[[#This Row],[c Cost]]/MAX(inventory[c Cost])</f>
        <v>0.99668062500981747</v>
      </c>
      <c r="L3033" s="11" t="str">
        <f>IF(inventory[[#This Row],[c Units %]]&lt;=$O$7,$N$7,IF(inventory[[#This Row],[c Units %]]&lt;=$O$8,$N$8,$N$9))</f>
        <v>C</v>
      </c>
    </row>
    <row r="3034" spans="2:12" x14ac:dyDescent="0.25">
      <c r="B3034" s="1">
        <v>3028</v>
      </c>
      <c r="C3034" t="s">
        <v>3028</v>
      </c>
      <c r="D3034" s="2">
        <v>1.4</v>
      </c>
      <c r="E3034" s="15">
        <v>7</v>
      </c>
      <c r="F3034" s="14">
        <f>inventory[[#This Row],[Unit Cost]]*inventory[[#This Row],['# Units]]</f>
        <v>9.7999999999999989</v>
      </c>
      <c r="G3034" s="8">
        <f>_xlfn.RANK.EQ(inventory[[#This Row],[Total Cost]],inventory[Total Cost],0)</f>
        <v>3331</v>
      </c>
      <c r="H3034" s="8">
        <f>SUMIFS(inventory['# Units],inventory[Rank],"&lt;="&amp;inventory[[#This Row],['#]])</f>
        <v>72408</v>
      </c>
      <c r="I3034" s="9">
        <f>inventory[[#This Row],[c Units]]/MAX(inventory[c Units])</f>
        <v>0.8789725412124596</v>
      </c>
      <c r="J3034" s="10">
        <f>SUMIFS(inventory[Total Cost],inventory[Rank],"&lt;="&amp;inventory[[#This Row],['#]])</f>
        <v>2638518.199999996</v>
      </c>
      <c r="K3034" s="9">
        <f>inventory[[#This Row],[c Cost]]/MAX(inventory[c Cost])</f>
        <v>0.99668062500981747</v>
      </c>
      <c r="L3034" s="11" t="str">
        <f>IF(inventory[[#This Row],[c Units %]]&lt;=$O$7,$N$7,IF(inventory[[#This Row],[c Units %]]&lt;=$O$8,$N$8,$N$9))</f>
        <v>C</v>
      </c>
    </row>
    <row r="3035" spans="2:12" x14ac:dyDescent="0.25">
      <c r="B3035" s="1">
        <v>3029</v>
      </c>
      <c r="C3035" t="s">
        <v>3029</v>
      </c>
      <c r="D3035" s="2">
        <v>1.4</v>
      </c>
      <c r="E3035" s="15">
        <v>6</v>
      </c>
      <c r="F3035" s="14">
        <f>inventory[[#This Row],[Unit Cost]]*inventory[[#This Row],['# Units]]</f>
        <v>8.3999999999999986</v>
      </c>
      <c r="G3035" s="8">
        <f>_xlfn.RANK.EQ(inventory[[#This Row],[Total Cost]],inventory[Total Cost],0)</f>
        <v>3450</v>
      </c>
      <c r="H3035" s="8">
        <f>SUMIFS(inventory['# Units],inventory[Rank],"&lt;="&amp;inventory[[#This Row],['#]])</f>
        <v>72408</v>
      </c>
      <c r="I3035" s="9">
        <f>inventory[[#This Row],[c Units]]/MAX(inventory[c Units])</f>
        <v>0.8789725412124596</v>
      </c>
      <c r="J3035" s="10">
        <f>SUMIFS(inventory[Total Cost],inventory[Rank],"&lt;="&amp;inventory[[#This Row],['#]])</f>
        <v>2638518.199999996</v>
      </c>
      <c r="K3035" s="9">
        <f>inventory[[#This Row],[c Cost]]/MAX(inventory[c Cost])</f>
        <v>0.99668062500981747</v>
      </c>
      <c r="L3035" s="11" t="str">
        <f>IF(inventory[[#This Row],[c Units %]]&lt;=$O$7,$N$7,IF(inventory[[#This Row],[c Units %]]&lt;=$O$8,$N$8,$N$9))</f>
        <v>C</v>
      </c>
    </row>
    <row r="3036" spans="2:12" x14ac:dyDescent="0.25">
      <c r="B3036" s="1">
        <v>3030</v>
      </c>
      <c r="C3036" t="s">
        <v>3030</v>
      </c>
      <c r="D3036" s="2">
        <v>1.3</v>
      </c>
      <c r="E3036" s="15">
        <v>14</v>
      </c>
      <c r="F3036" s="14">
        <f>inventory[[#This Row],[Unit Cost]]*inventory[[#This Row],['# Units]]</f>
        <v>18.2</v>
      </c>
      <c r="G3036" s="8">
        <f>_xlfn.RANK.EQ(inventory[[#This Row],[Total Cost]],inventory[Total Cost],0)</f>
        <v>2788</v>
      </c>
      <c r="H3036" s="8">
        <f>SUMIFS(inventory['# Units],inventory[Rank],"&lt;="&amp;inventory[[#This Row],['#]])</f>
        <v>72408</v>
      </c>
      <c r="I3036" s="9">
        <f>inventory[[#This Row],[c Units]]/MAX(inventory[c Units])</f>
        <v>0.8789725412124596</v>
      </c>
      <c r="J3036" s="10">
        <f>SUMIFS(inventory[Total Cost],inventory[Rank],"&lt;="&amp;inventory[[#This Row],['#]])</f>
        <v>2638518.199999996</v>
      </c>
      <c r="K3036" s="9">
        <f>inventory[[#This Row],[c Cost]]/MAX(inventory[c Cost])</f>
        <v>0.99668062500981747</v>
      </c>
      <c r="L3036" s="11" t="str">
        <f>IF(inventory[[#This Row],[c Units %]]&lt;=$O$7,$N$7,IF(inventory[[#This Row],[c Units %]]&lt;=$O$8,$N$8,$N$9))</f>
        <v>C</v>
      </c>
    </row>
    <row r="3037" spans="2:12" x14ac:dyDescent="0.25">
      <c r="B3037" s="1">
        <v>3031</v>
      </c>
      <c r="C3037" t="s">
        <v>3031</v>
      </c>
      <c r="D3037" s="2">
        <v>1.1000000000000001</v>
      </c>
      <c r="E3037" s="15">
        <v>21</v>
      </c>
      <c r="F3037" s="14">
        <f>inventory[[#This Row],[Unit Cost]]*inventory[[#This Row],['# Units]]</f>
        <v>23.1</v>
      </c>
      <c r="G3037" s="8">
        <f>_xlfn.RANK.EQ(inventory[[#This Row],[Total Cost]],inventory[Total Cost],0)</f>
        <v>2547</v>
      </c>
      <c r="H3037" s="8">
        <f>SUMIFS(inventory['# Units],inventory[Rank],"&lt;="&amp;inventory[[#This Row],['#]])</f>
        <v>72408</v>
      </c>
      <c r="I3037" s="9">
        <f>inventory[[#This Row],[c Units]]/MAX(inventory[c Units])</f>
        <v>0.8789725412124596</v>
      </c>
      <c r="J3037" s="10">
        <f>SUMIFS(inventory[Total Cost],inventory[Rank],"&lt;="&amp;inventory[[#This Row],['#]])</f>
        <v>2638518.199999996</v>
      </c>
      <c r="K3037" s="9">
        <f>inventory[[#This Row],[c Cost]]/MAX(inventory[c Cost])</f>
        <v>0.99668062500981747</v>
      </c>
      <c r="L3037" s="11" t="str">
        <f>IF(inventory[[#This Row],[c Units %]]&lt;=$O$7,$N$7,IF(inventory[[#This Row],[c Units %]]&lt;=$O$8,$N$8,$N$9))</f>
        <v>C</v>
      </c>
    </row>
    <row r="3038" spans="2:12" x14ac:dyDescent="0.25">
      <c r="B3038" s="1">
        <v>3032</v>
      </c>
      <c r="C3038" t="s">
        <v>3032</v>
      </c>
      <c r="D3038" s="2">
        <v>1.4</v>
      </c>
      <c r="E3038" s="15">
        <v>37</v>
      </c>
      <c r="F3038" s="14">
        <f>inventory[[#This Row],[Unit Cost]]*inventory[[#This Row],['# Units]]</f>
        <v>51.8</v>
      </c>
      <c r="G3038" s="8">
        <f>_xlfn.RANK.EQ(inventory[[#This Row],[Total Cost]],inventory[Total Cost],0)</f>
        <v>1820</v>
      </c>
      <c r="H3038" s="8">
        <f>SUMIFS(inventory['# Units],inventory[Rank],"&lt;="&amp;inventory[[#This Row],['#]])</f>
        <v>72408</v>
      </c>
      <c r="I3038" s="9">
        <f>inventory[[#This Row],[c Units]]/MAX(inventory[c Units])</f>
        <v>0.8789725412124596</v>
      </c>
      <c r="J3038" s="10">
        <f>SUMIFS(inventory[Total Cost],inventory[Rank],"&lt;="&amp;inventory[[#This Row],['#]])</f>
        <v>2638518.199999996</v>
      </c>
      <c r="K3038" s="9">
        <f>inventory[[#This Row],[c Cost]]/MAX(inventory[c Cost])</f>
        <v>0.99668062500981747</v>
      </c>
      <c r="L3038" s="11" t="str">
        <f>IF(inventory[[#This Row],[c Units %]]&lt;=$O$7,$N$7,IF(inventory[[#This Row],[c Units %]]&lt;=$O$8,$N$8,$N$9))</f>
        <v>C</v>
      </c>
    </row>
    <row r="3039" spans="2:12" x14ac:dyDescent="0.25">
      <c r="B3039" s="1">
        <v>3033</v>
      </c>
      <c r="C3039" t="s">
        <v>3033</v>
      </c>
      <c r="D3039" s="2">
        <v>1</v>
      </c>
      <c r="E3039" s="15">
        <v>4</v>
      </c>
      <c r="F3039" s="14">
        <f>inventory[[#This Row],[Unit Cost]]*inventory[[#This Row],['# Units]]</f>
        <v>4</v>
      </c>
      <c r="G3039" s="8">
        <f>_xlfn.RANK.EQ(inventory[[#This Row],[Total Cost]],inventory[Total Cost],0)</f>
        <v>3898</v>
      </c>
      <c r="H3039" s="8">
        <f>SUMIFS(inventory['# Units],inventory[Rank],"&lt;="&amp;inventory[[#This Row],['#]])</f>
        <v>72408</v>
      </c>
      <c r="I3039" s="9">
        <f>inventory[[#This Row],[c Units]]/MAX(inventory[c Units])</f>
        <v>0.8789725412124596</v>
      </c>
      <c r="J3039" s="10">
        <f>SUMIFS(inventory[Total Cost],inventory[Rank],"&lt;="&amp;inventory[[#This Row],['#]])</f>
        <v>2638518.199999996</v>
      </c>
      <c r="K3039" s="9">
        <f>inventory[[#This Row],[c Cost]]/MAX(inventory[c Cost])</f>
        <v>0.99668062500981747</v>
      </c>
      <c r="L3039" s="11" t="str">
        <f>IF(inventory[[#This Row],[c Units %]]&lt;=$O$7,$N$7,IF(inventory[[#This Row],[c Units %]]&lt;=$O$8,$N$8,$N$9))</f>
        <v>C</v>
      </c>
    </row>
    <row r="3040" spans="2:12" x14ac:dyDescent="0.25">
      <c r="B3040" s="1">
        <v>3034</v>
      </c>
      <c r="C3040" t="s">
        <v>3034</v>
      </c>
      <c r="D3040" s="2">
        <v>1.2</v>
      </c>
      <c r="E3040" s="15">
        <v>24</v>
      </c>
      <c r="F3040" s="14">
        <f>inventory[[#This Row],[Unit Cost]]*inventory[[#This Row],['# Units]]</f>
        <v>28.799999999999997</v>
      </c>
      <c r="G3040" s="8">
        <f>_xlfn.RANK.EQ(inventory[[#This Row],[Total Cost]],inventory[Total Cost],0)</f>
        <v>2338</v>
      </c>
      <c r="H3040" s="8">
        <f>SUMIFS(inventory['# Units],inventory[Rank],"&lt;="&amp;inventory[[#This Row],['#]])</f>
        <v>72408</v>
      </c>
      <c r="I3040" s="9">
        <f>inventory[[#This Row],[c Units]]/MAX(inventory[c Units])</f>
        <v>0.8789725412124596</v>
      </c>
      <c r="J3040" s="10">
        <f>SUMIFS(inventory[Total Cost],inventory[Rank],"&lt;="&amp;inventory[[#This Row],['#]])</f>
        <v>2638518.199999996</v>
      </c>
      <c r="K3040" s="9">
        <f>inventory[[#This Row],[c Cost]]/MAX(inventory[c Cost])</f>
        <v>0.99668062500981747</v>
      </c>
      <c r="L3040" s="11" t="str">
        <f>IF(inventory[[#This Row],[c Units %]]&lt;=$O$7,$N$7,IF(inventory[[#This Row],[c Units %]]&lt;=$O$8,$N$8,$N$9))</f>
        <v>C</v>
      </c>
    </row>
    <row r="3041" spans="2:12" x14ac:dyDescent="0.25">
      <c r="B3041" s="1">
        <v>3035</v>
      </c>
      <c r="C3041" t="s">
        <v>3035</v>
      </c>
      <c r="D3041" s="2">
        <v>1.2</v>
      </c>
      <c r="E3041" s="15">
        <v>11</v>
      </c>
      <c r="F3041" s="14">
        <f>inventory[[#This Row],[Unit Cost]]*inventory[[#This Row],['# Units]]</f>
        <v>13.2</v>
      </c>
      <c r="G3041" s="8">
        <f>_xlfn.RANK.EQ(inventory[[#This Row],[Total Cost]],inventory[Total Cost],0)</f>
        <v>3081</v>
      </c>
      <c r="H3041" s="8">
        <f>SUMIFS(inventory['# Units],inventory[Rank],"&lt;="&amp;inventory[[#This Row],['#]])</f>
        <v>72408</v>
      </c>
      <c r="I3041" s="9">
        <f>inventory[[#This Row],[c Units]]/MAX(inventory[c Units])</f>
        <v>0.8789725412124596</v>
      </c>
      <c r="J3041" s="10">
        <f>SUMIFS(inventory[Total Cost],inventory[Rank],"&lt;="&amp;inventory[[#This Row],['#]])</f>
        <v>2638518.199999996</v>
      </c>
      <c r="K3041" s="9">
        <f>inventory[[#This Row],[c Cost]]/MAX(inventory[c Cost])</f>
        <v>0.99668062500981747</v>
      </c>
      <c r="L3041" s="11" t="str">
        <f>IF(inventory[[#This Row],[c Units %]]&lt;=$O$7,$N$7,IF(inventory[[#This Row],[c Units %]]&lt;=$O$8,$N$8,$N$9))</f>
        <v>C</v>
      </c>
    </row>
    <row r="3042" spans="2:12" x14ac:dyDescent="0.25">
      <c r="B3042" s="1">
        <v>3036</v>
      </c>
      <c r="C3042" t="s">
        <v>3036</v>
      </c>
      <c r="D3042" s="2">
        <v>1.3</v>
      </c>
      <c r="E3042" s="15">
        <v>21</v>
      </c>
      <c r="F3042" s="14">
        <f>inventory[[#This Row],[Unit Cost]]*inventory[[#This Row],['# Units]]</f>
        <v>27.3</v>
      </c>
      <c r="G3042" s="8">
        <f>_xlfn.RANK.EQ(inventory[[#This Row],[Total Cost]],inventory[Total Cost],0)</f>
        <v>2382</v>
      </c>
      <c r="H3042" s="8">
        <f>SUMIFS(inventory['# Units],inventory[Rank],"&lt;="&amp;inventory[[#This Row],['#]])</f>
        <v>72408</v>
      </c>
      <c r="I3042" s="9">
        <f>inventory[[#This Row],[c Units]]/MAX(inventory[c Units])</f>
        <v>0.8789725412124596</v>
      </c>
      <c r="J3042" s="10">
        <f>SUMIFS(inventory[Total Cost],inventory[Rank],"&lt;="&amp;inventory[[#This Row],['#]])</f>
        <v>2638518.199999996</v>
      </c>
      <c r="K3042" s="9">
        <f>inventory[[#This Row],[c Cost]]/MAX(inventory[c Cost])</f>
        <v>0.99668062500981747</v>
      </c>
      <c r="L3042" s="11" t="str">
        <f>IF(inventory[[#This Row],[c Units %]]&lt;=$O$7,$N$7,IF(inventory[[#This Row],[c Units %]]&lt;=$O$8,$N$8,$N$9))</f>
        <v>C</v>
      </c>
    </row>
    <row r="3043" spans="2:12" x14ac:dyDescent="0.25">
      <c r="B3043" s="1">
        <v>3037</v>
      </c>
      <c r="C3043" t="s">
        <v>3037</v>
      </c>
      <c r="D3043" s="2">
        <v>1.3</v>
      </c>
      <c r="E3043" s="15">
        <v>9</v>
      </c>
      <c r="F3043" s="14">
        <f>inventory[[#This Row],[Unit Cost]]*inventory[[#This Row],['# Units]]</f>
        <v>11.700000000000001</v>
      </c>
      <c r="G3043" s="8">
        <f>_xlfn.RANK.EQ(inventory[[#This Row],[Total Cost]],inventory[Total Cost],0)</f>
        <v>3194</v>
      </c>
      <c r="H3043" s="8">
        <f>SUMIFS(inventory['# Units],inventory[Rank],"&lt;="&amp;inventory[[#This Row],['#]])</f>
        <v>72408</v>
      </c>
      <c r="I3043" s="9">
        <f>inventory[[#This Row],[c Units]]/MAX(inventory[c Units])</f>
        <v>0.8789725412124596</v>
      </c>
      <c r="J3043" s="10">
        <f>SUMIFS(inventory[Total Cost],inventory[Rank],"&lt;="&amp;inventory[[#This Row],['#]])</f>
        <v>2638518.199999996</v>
      </c>
      <c r="K3043" s="9">
        <f>inventory[[#This Row],[c Cost]]/MAX(inventory[c Cost])</f>
        <v>0.99668062500981747</v>
      </c>
      <c r="L3043" s="11" t="str">
        <f>IF(inventory[[#This Row],[c Units %]]&lt;=$O$7,$N$7,IF(inventory[[#This Row],[c Units %]]&lt;=$O$8,$N$8,$N$9))</f>
        <v>C</v>
      </c>
    </row>
    <row r="3044" spans="2:12" x14ac:dyDescent="0.25">
      <c r="B3044" s="1">
        <v>3038</v>
      </c>
      <c r="C3044" t="s">
        <v>3038</v>
      </c>
      <c r="D3044" s="2">
        <v>1.3</v>
      </c>
      <c r="E3044" s="15">
        <v>7</v>
      </c>
      <c r="F3044" s="14">
        <f>inventory[[#This Row],[Unit Cost]]*inventory[[#This Row],['# Units]]</f>
        <v>9.1</v>
      </c>
      <c r="G3044" s="8">
        <f>_xlfn.RANK.EQ(inventory[[#This Row],[Total Cost]],inventory[Total Cost],0)</f>
        <v>3382</v>
      </c>
      <c r="H3044" s="8">
        <f>SUMIFS(inventory['# Units],inventory[Rank],"&lt;="&amp;inventory[[#This Row],['#]])</f>
        <v>72408</v>
      </c>
      <c r="I3044" s="9">
        <f>inventory[[#This Row],[c Units]]/MAX(inventory[c Units])</f>
        <v>0.8789725412124596</v>
      </c>
      <c r="J3044" s="10">
        <f>SUMIFS(inventory[Total Cost],inventory[Rank],"&lt;="&amp;inventory[[#This Row],['#]])</f>
        <v>2638518.199999996</v>
      </c>
      <c r="K3044" s="9">
        <f>inventory[[#This Row],[c Cost]]/MAX(inventory[c Cost])</f>
        <v>0.99668062500981747</v>
      </c>
      <c r="L3044" s="11" t="str">
        <f>IF(inventory[[#This Row],[c Units %]]&lt;=$O$7,$N$7,IF(inventory[[#This Row],[c Units %]]&lt;=$O$8,$N$8,$N$9))</f>
        <v>C</v>
      </c>
    </row>
    <row r="3045" spans="2:12" x14ac:dyDescent="0.25">
      <c r="B3045" s="1">
        <v>3039</v>
      </c>
      <c r="C3045" t="s">
        <v>3039</v>
      </c>
      <c r="D3045" s="2">
        <v>0.6</v>
      </c>
      <c r="E3045" s="15">
        <v>13</v>
      </c>
      <c r="F3045" s="14">
        <f>inventory[[#This Row],[Unit Cost]]*inventory[[#This Row],['# Units]]</f>
        <v>7.8</v>
      </c>
      <c r="G3045" s="8">
        <f>_xlfn.RANK.EQ(inventory[[#This Row],[Total Cost]],inventory[Total Cost],0)</f>
        <v>3497</v>
      </c>
      <c r="H3045" s="8">
        <f>SUMIFS(inventory['# Units],inventory[Rank],"&lt;="&amp;inventory[[#This Row],['#]])</f>
        <v>72408</v>
      </c>
      <c r="I3045" s="9">
        <f>inventory[[#This Row],[c Units]]/MAX(inventory[c Units])</f>
        <v>0.8789725412124596</v>
      </c>
      <c r="J3045" s="10">
        <f>SUMIFS(inventory[Total Cost],inventory[Rank],"&lt;="&amp;inventory[[#This Row],['#]])</f>
        <v>2638518.199999996</v>
      </c>
      <c r="K3045" s="9">
        <f>inventory[[#This Row],[c Cost]]/MAX(inventory[c Cost])</f>
        <v>0.99668062500981747</v>
      </c>
      <c r="L3045" s="11" t="str">
        <f>IF(inventory[[#This Row],[c Units %]]&lt;=$O$7,$N$7,IF(inventory[[#This Row],[c Units %]]&lt;=$O$8,$N$8,$N$9))</f>
        <v>C</v>
      </c>
    </row>
    <row r="3046" spans="2:12" x14ac:dyDescent="0.25">
      <c r="B3046" s="1">
        <v>3040</v>
      </c>
      <c r="C3046" t="s">
        <v>3040</v>
      </c>
      <c r="D3046" s="2">
        <v>1.4</v>
      </c>
      <c r="E3046" s="15">
        <v>11</v>
      </c>
      <c r="F3046" s="14">
        <f>inventory[[#This Row],[Unit Cost]]*inventory[[#This Row],['# Units]]</f>
        <v>15.399999999999999</v>
      </c>
      <c r="G3046" s="8">
        <f>_xlfn.RANK.EQ(inventory[[#This Row],[Total Cost]],inventory[Total Cost],0)</f>
        <v>2950</v>
      </c>
      <c r="H3046" s="8">
        <f>SUMIFS(inventory['# Units],inventory[Rank],"&lt;="&amp;inventory[[#This Row],['#]])</f>
        <v>72408</v>
      </c>
      <c r="I3046" s="9">
        <f>inventory[[#This Row],[c Units]]/MAX(inventory[c Units])</f>
        <v>0.8789725412124596</v>
      </c>
      <c r="J3046" s="10">
        <f>SUMIFS(inventory[Total Cost],inventory[Rank],"&lt;="&amp;inventory[[#This Row],['#]])</f>
        <v>2638518.199999996</v>
      </c>
      <c r="K3046" s="9">
        <f>inventory[[#This Row],[c Cost]]/MAX(inventory[c Cost])</f>
        <v>0.99668062500981747</v>
      </c>
      <c r="L3046" s="11" t="str">
        <f>IF(inventory[[#This Row],[c Units %]]&lt;=$O$7,$N$7,IF(inventory[[#This Row],[c Units %]]&lt;=$O$8,$N$8,$N$9))</f>
        <v>C</v>
      </c>
    </row>
    <row r="3047" spans="2:12" x14ac:dyDescent="0.25">
      <c r="B3047" s="1">
        <v>3041</v>
      </c>
      <c r="C3047" t="s">
        <v>3041</v>
      </c>
      <c r="D3047" s="2">
        <v>1.2</v>
      </c>
      <c r="E3047" s="15">
        <v>36</v>
      </c>
      <c r="F3047" s="14">
        <f>inventory[[#This Row],[Unit Cost]]*inventory[[#This Row],['# Units]]</f>
        <v>43.199999999999996</v>
      </c>
      <c r="G3047" s="8">
        <f>_xlfn.RANK.EQ(inventory[[#This Row],[Total Cost]],inventory[Total Cost],0)</f>
        <v>1979</v>
      </c>
      <c r="H3047" s="8">
        <f>SUMIFS(inventory['# Units],inventory[Rank],"&lt;="&amp;inventory[[#This Row],['#]])</f>
        <v>72408</v>
      </c>
      <c r="I3047" s="9">
        <f>inventory[[#This Row],[c Units]]/MAX(inventory[c Units])</f>
        <v>0.8789725412124596</v>
      </c>
      <c r="J3047" s="10">
        <f>SUMIFS(inventory[Total Cost],inventory[Rank],"&lt;="&amp;inventory[[#This Row],['#]])</f>
        <v>2638518.199999996</v>
      </c>
      <c r="K3047" s="9">
        <f>inventory[[#This Row],[c Cost]]/MAX(inventory[c Cost])</f>
        <v>0.99668062500981747</v>
      </c>
      <c r="L3047" s="11" t="str">
        <f>IF(inventory[[#This Row],[c Units %]]&lt;=$O$7,$N$7,IF(inventory[[#This Row],[c Units %]]&lt;=$O$8,$N$8,$N$9))</f>
        <v>C</v>
      </c>
    </row>
    <row r="3048" spans="2:12" x14ac:dyDescent="0.25">
      <c r="B3048" s="1">
        <v>3042</v>
      </c>
      <c r="C3048" t="s">
        <v>3042</v>
      </c>
      <c r="D3048" s="2">
        <v>1.2</v>
      </c>
      <c r="E3048" s="15">
        <v>32</v>
      </c>
      <c r="F3048" s="14">
        <f>inventory[[#This Row],[Unit Cost]]*inventory[[#This Row],['# Units]]</f>
        <v>38.4</v>
      </c>
      <c r="G3048" s="8">
        <f>_xlfn.RANK.EQ(inventory[[#This Row],[Total Cost]],inventory[Total Cost],0)</f>
        <v>2080</v>
      </c>
      <c r="H3048" s="8">
        <f>SUMIFS(inventory['# Units],inventory[Rank],"&lt;="&amp;inventory[[#This Row],['#]])</f>
        <v>72408</v>
      </c>
      <c r="I3048" s="9">
        <f>inventory[[#This Row],[c Units]]/MAX(inventory[c Units])</f>
        <v>0.8789725412124596</v>
      </c>
      <c r="J3048" s="10">
        <f>SUMIFS(inventory[Total Cost],inventory[Rank],"&lt;="&amp;inventory[[#This Row],['#]])</f>
        <v>2638518.199999996</v>
      </c>
      <c r="K3048" s="9">
        <f>inventory[[#This Row],[c Cost]]/MAX(inventory[c Cost])</f>
        <v>0.99668062500981747</v>
      </c>
      <c r="L3048" s="11" t="str">
        <f>IF(inventory[[#This Row],[c Units %]]&lt;=$O$7,$N$7,IF(inventory[[#This Row],[c Units %]]&lt;=$O$8,$N$8,$N$9))</f>
        <v>C</v>
      </c>
    </row>
    <row r="3049" spans="2:12" x14ac:dyDescent="0.25">
      <c r="B3049" s="1">
        <v>3043</v>
      </c>
      <c r="C3049" t="s">
        <v>3043</v>
      </c>
      <c r="D3049" s="2">
        <v>1.3</v>
      </c>
      <c r="E3049" s="15">
        <v>13</v>
      </c>
      <c r="F3049" s="14">
        <f>inventory[[#This Row],[Unit Cost]]*inventory[[#This Row],['# Units]]</f>
        <v>16.900000000000002</v>
      </c>
      <c r="G3049" s="8">
        <f>_xlfn.RANK.EQ(inventory[[#This Row],[Total Cost]],inventory[Total Cost],0)</f>
        <v>2855</v>
      </c>
      <c r="H3049" s="8">
        <f>SUMIFS(inventory['# Units],inventory[Rank],"&lt;="&amp;inventory[[#This Row],['#]])</f>
        <v>72408</v>
      </c>
      <c r="I3049" s="9">
        <f>inventory[[#This Row],[c Units]]/MAX(inventory[c Units])</f>
        <v>0.8789725412124596</v>
      </c>
      <c r="J3049" s="10">
        <f>SUMIFS(inventory[Total Cost],inventory[Rank],"&lt;="&amp;inventory[[#This Row],['#]])</f>
        <v>2638518.199999996</v>
      </c>
      <c r="K3049" s="9">
        <f>inventory[[#This Row],[c Cost]]/MAX(inventory[c Cost])</f>
        <v>0.99668062500981747</v>
      </c>
      <c r="L3049" s="11" t="str">
        <f>IF(inventory[[#This Row],[c Units %]]&lt;=$O$7,$N$7,IF(inventory[[#This Row],[c Units %]]&lt;=$O$8,$N$8,$N$9))</f>
        <v>C</v>
      </c>
    </row>
    <row r="3050" spans="2:12" x14ac:dyDescent="0.25">
      <c r="B3050" s="1">
        <v>3044</v>
      </c>
      <c r="C3050" t="s">
        <v>3044</v>
      </c>
      <c r="D3050" s="2">
        <v>1.3</v>
      </c>
      <c r="E3050" s="15">
        <v>2</v>
      </c>
      <c r="F3050" s="14">
        <f>inventory[[#This Row],[Unit Cost]]*inventory[[#This Row],['# Units]]</f>
        <v>2.6</v>
      </c>
      <c r="G3050" s="8">
        <f>_xlfn.RANK.EQ(inventory[[#This Row],[Total Cost]],inventory[Total Cost],0)</f>
        <v>4181</v>
      </c>
      <c r="H3050" s="8">
        <f>SUMIFS(inventory['# Units],inventory[Rank],"&lt;="&amp;inventory[[#This Row],['#]])</f>
        <v>72408</v>
      </c>
      <c r="I3050" s="9">
        <f>inventory[[#This Row],[c Units]]/MAX(inventory[c Units])</f>
        <v>0.8789725412124596</v>
      </c>
      <c r="J3050" s="10">
        <f>SUMIFS(inventory[Total Cost],inventory[Rank],"&lt;="&amp;inventory[[#This Row],['#]])</f>
        <v>2638518.199999996</v>
      </c>
      <c r="K3050" s="9">
        <f>inventory[[#This Row],[c Cost]]/MAX(inventory[c Cost])</f>
        <v>0.99668062500981747</v>
      </c>
      <c r="L3050" s="11" t="str">
        <f>IF(inventory[[#This Row],[c Units %]]&lt;=$O$7,$N$7,IF(inventory[[#This Row],[c Units %]]&lt;=$O$8,$N$8,$N$9))</f>
        <v>C</v>
      </c>
    </row>
    <row r="3051" spans="2:12" x14ac:dyDescent="0.25">
      <c r="B3051" s="1">
        <v>3045</v>
      </c>
      <c r="C3051" t="s">
        <v>3045</v>
      </c>
      <c r="D3051" s="2">
        <v>1.1000000000000001</v>
      </c>
      <c r="E3051" s="15">
        <v>38</v>
      </c>
      <c r="F3051" s="14">
        <f>inventory[[#This Row],[Unit Cost]]*inventory[[#This Row],['# Units]]</f>
        <v>41.800000000000004</v>
      </c>
      <c r="G3051" s="8">
        <f>_xlfn.RANK.EQ(inventory[[#This Row],[Total Cost]],inventory[Total Cost],0)</f>
        <v>2011</v>
      </c>
      <c r="H3051" s="8">
        <f>SUMIFS(inventory['# Units],inventory[Rank],"&lt;="&amp;inventory[[#This Row],['#]])</f>
        <v>72500</v>
      </c>
      <c r="I3051" s="9">
        <f>inventory[[#This Row],[c Units]]/MAX(inventory[c Units])</f>
        <v>0.88008934424239482</v>
      </c>
      <c r="J3051" s="10">
        <f>SUMIFS(inventory[Total Cost],inventory[Rank],"&lt;="&amp;inventory[[#This Row],['#]])</f>
        <v>2638573.3999999953</v>
      </c>
      <c r="K3051" s="9">
        <f>inventory[[#This Row],[c Cost]]/MAX(inventory[c Cost])</f>
        <v>0.996701476399245</v>
      </c>
      <c r="L3051" s="11" t="str">
        <f>IF(inventory[[#This Row],[c Units %]]&lt;=$O$7,$N$7,IF(inventory[[#This Row],[c Units %]]&lt;=$O$8,$N$8,$N$9))</f>
        <v>C</v>
      </c>
    </row>
    <row r="3052" spans="2:12" x14ac:dyDescent="0.25">
      <c r="B3052" s="1">
        <v>3046</v>
      </c>
      <c r="C3052" t="s">
        <v>3046</v>
      </c>
      <c r="D3052" s="2">
        <v>1.1000000000000001</v>
      </c>
      <c r="E3052" s="15">
        <v>17</v>
      </c>
      <c r="F3052" s="14">
        <f>inventory[[#This Row],[Unit Cost]]*inventory[[#This Row],['# Units]]</f>
        <v>18.700000000000003</v>
      </c>
      <c r="G3052" s="8">
        <f>_xlfn.RANK.EQ(inventory[[#This Row],[Total Cost]],inventory[Total Cost],0)</f>
        <v>2770</v>
      </c>
      <c r="H3052" s="8">
        <f>SUMIFS(inventory['# Units],inventory[Rank],"&lt;="&amp;inventory[[#This Row],['#]])</f>
        <v>72500</v>
      </c>
      <c r="I3052" s="9">
        <f>inventory[[#This Row],[c Units]]/MAX(inventory[c Units])</f>
        <v>0.88008934424239482</v>
      </c>
      <c r="J3052" s="10">
        <f>SUMIFS(inventory[Total Cost],inventory[Rank],"&lt;="&amp;inventory[[#This Row],['#]])</f>
        <v>2638573.3999999953</v>
      </c>
      <c r="K3052" s="9">
        <f>inventory[[#This Row],[c Cost]]/MAX(inventory[c Cost])</f>
        <v>0.996701476399245</v>
      </c>
      <c r="L3052" s="11" t="str">
        <f>IF(inventory[[#This Row],[c Units %]]&lt;=$O$7,$N$7,IF(inventory[[#This Row],[c Units %]]&lt;=$O$8,$N$8,$N$9))</f>
        <v>C</v>
      </c>
    </row>
    <row r="3053" spans="2:12" x14ac:dyDescent="0.25">
      <c r="B3053" s="1">
        <v>3047</v>
      </c>
      <c r="C3053" t="s">
        <v>3047</v>
      </c>
      <c r="D3053" s="2">
        <v>1.2</v>
      </c>
      <c r="E3053" s="15">
        <v>13</v>
      </c>
      <c r="F3053" s="14">
        <f>inventory[[#This Row],[Unit Cost]]*inventory[[#This Row],['# Units]]</f>
        <v>15.6</v>
      </c>
      <c r="G3053" s="8">
        <f>_xlfn.RANK.EQ(inventory[[#This Row],[Total Cost]],inventory[Total Cost],0)</f>
        <v>2930</v>
      </c>
      <c r="H3053" s="8">
        <f>SUMIFS(inventory['# Units],inventory[Rank],"&lt;="&amp;inventory[[#This Row],['#]])</f>
        <v>72500</v>
      </c>
      <c r="I3053" s="9">
        <f>inventory[[#This Row],[c Units]]/MAX(inventory[c Units])</f>
        <v>0.88008934424239482</v>
      </c>
      <c r="J3053" s="10">
        <f>SUMIFS(inventory[Total Cost],inventory[Rank],"&lt;="&amp;inventory[[#This Row],['#]])</f>
        <v>2638573.3999999953</v>
      </c>
      <c r="K3053" s="9">
        <f>inventory[[#This Row],[c Cost]]/MAX(inventory[c Cost])</f>
        <v>0.996701476399245</v>
      </c>
      <c r="L3053" s="11" t="str">
        <f>IF(inventory[[#This Row],[c Units %]]&lt;=$O$7,$N$7,IF(inventory[[#This Row],[c Units %]]&lt;=$O$8,$N$8,$N$9))</f>
        <v>C</v>
      </c>
    </row>
    <row r="3054" spans="2:12" x14ac:dyDescent="0.25">
      <c r="B3054" s="1">
        <v>3048</v>
      </c>
      <c r="C3054" t="s">
        <v>3048</v>
      </c>
      <c r="D3054" s="2">
        <v>1.1000000000000001</v>
      </c>
      <c r="E3054" s="15">
        <v>7</v>
      </c>
      <c r="F3054" s="14">
        <f>inventory[[#This Row],[Unit Cost]]*inventory[[#This Row],['# Units]]</f>
        <v>7.7000000000000011</v>
      </c>
      <c r="G3054" s="8">
        <f>_xlfn.RANK.EQ(inventory[[#This Row],[Total Cost]],inventory[Total Cost],0)</f>
        <v>3501</v>
      </c>
      <c r="H3054" s="8">
        <f>SUMIFS(inventory['# Units],inventory[Rank],"&lt;="&amp;inventory[[#This Row],['#]])</f>
        <v>72500</v>
      </c>
      <c r="I3054" s="9">
        <f>inventory[[#This Row],[c Units]]/MAX(inventory[c Units])</f>
        <v>0.88008934424239482</v>
      </c>
      <c r="J3054" s="10">
        <f>SUMIFS(inventory[Total Cost],inventory[Rank],"&lt;="&amp;inventory[[#This Row],['#]])</f>
        <v>2638573.3999999953</v>
      </c>
      <c r="K3054" s="9">
        <f>inventory[[#This Row],[c Cost]]/MAX(inventory[c Cost])</f>
        <v>0.996701476399245</v>
      </c>
      <c r="L3054" s="11" t="str">
        <f>IF(inventory[[#This Row],[c Units %]]&lt;=$O$7,$N$7,IF(inventory[[#This Row],[c Units %]]&lt;=$O$8,$N$8,$N$9))</f>
        <v>C</v>
      </c>
    </row>
    <row r="3055" spans="2:12" x14ac:dyDescent="0.25">
      <c r="B3055" s="1">
        <v>3049</v>
      </c>
      <c r="C3055" t="s">
        <v>3049</v>
      </c>
      <c r="D3055" s="2">
        <v>0.9</v>
      </c>
      <c r="E3055" s="15">
        <v>17</v>
      </c>
      <c r="F3055" s="14">
        <f>inventory[[#This Row],[Unit Cost]]*inventory[[#This Row],['# Units]]</f>
        <v>15.3</v>
      </c>
      <c r="G3055" s="8">
        <f>_xlfn.RANK.EQ(inventory[[#This Row],[Total Cost]],inventory[Total Cost],0)</f>
        <v>2959</v>
      </c>
      <c r="H3055" s="8">
        <f>SUMIFS(inventory['# Units],inventory[Rank],"&lt;="&amp;inventory[[#This Row],['#]])</f>
        <v>72568</v>
      </c>
      <c r="I3055" s="9">
        <f>inventory[[#This Row],[c Units]]/MAX(inventory[c Units])</f>
        <v>0.88091480735147731</v>
      </c>
      <c r="J3055" s="10">
        <f>SUMIFS(inventory[Total Cost],inventory[Rank],"&lt;="&amp;inventory[[#This Row],['#]])</f>
        <v>2638627.7999999956</v>
      </c>
      <c r="K3055" s="9">
        <f>inventory[[#This Row],[c Cost]]/MAX(inventory[c Cost])</f>
        <v>0.99672202559462331</v>
      </c>
      <c r="L3055" s="11" t="str">
        <f>IF(inventory[[#This Row],[c Units %]]&lt;=$O$7,$N$7,IF(inventory[[#This Row],[c Units %]]&lt;=$O$8,$N$8,$N$9))</f>
        <v>C</v>
      </c>
    </row>
    <row r="3056" spans="2:12" x14ac:dyDescent="0.25">
      <c r="B3056" s="1">
        <v>3050</v>
      </c>
      <c r="C3056" t="s">
        <v>3050</v>
      </c>
      <c r="D3056" s="2">
        <v>1.1000000000000001</v>
      </c>
      <c r="E3056" s="15">
        <v>1</v>
      </c>
      <c r="F3056" s="14">
        <f>inventory[[#This Row],[Unit Cost]]*inventory[[#This Row],['# Units]]</f>
        <v>1.1000000000000001</v>
      </c>
      <c r="G3056" s="8">
        <f>_xlfn.RANK.EQ(inventory[[#This Row],[Total Cost]],inventory[Total Cost],0)</f>
        <v>4473</v>
      </c>
      <c r="H3056" s="8">
        <f>SUMIFS(inventory['# Units],inventory[Rank],"&lt;="&amp;inventory[[#This Row],['#]])</f>
        <v>72568</v>
      </c>
      <c r="I3056" s="9">
        <f>inventory[[#This Row],[c Units]]/MAX(inventory[c Units])</f>
        <v>0.88091480735147731</v>
      </c>
      <c r="J3056" s="10">
        <f>SUMIFS(inventory[Total Cost],inventory[Rank],"&lt;="&amp;inventory[[#This Row],['#]])</f>
        <v>2638627.7999999956</v>
      </c>
      <c r="K3056" s="9">
        <f>inventory[[#This Row],[c Cost]]/MAX(inventory[c Cost])</f>
        <v>0.99672202559462331</v>
      </c>
      <c r="L3056" s="11" t="str">
        <f>IF(inventory[[#This Row],[c Units %]]&lt;=$O$7,$N$7,IF(inventory[[#This Row],[c Units %]]&lt;=$O$8,$N$8,$N$9))</f>
        <v>C</v>
      </c>
    </row>
    <row r="3057" spans="2:12" x14ac:dyDescent="0.25">
      <c r="B3057" s="1">
        <v>3051</v>
      </c>
      <c r="C3057" t="s">
        <v>3051</v>
      </c>
      <c r="D3057" s="2">
        <v>1.2</v>
      </c>
      <c r="E3057" s="15">
        <v>5</v>
      </c>
      <c r="F3057" s="14">
        <f>inventory[[#This Row],[Unit Cost]]*inventory[[#This Row],['# Units]]</f>
        <v>6</v>
      </c>
      <c r="G3057" s="8">
        <f>_xlfn.RANK.EQ(inventory[[#This Row],[Total Cost]],inventory[Total Cost],0)</f>
        <v>3649</v>
      </c>
      <c r="H3057" s="8">
        <f>SUMIFS(inventory['# Units],inventory[Rank],"&lt;="&amp;inventory[[#This Row],['#]])</f>
        <v>72568</v>
      </c>
      <c r="I3057" s="9">
        <f>inventory[[#This Row],[c Units]]/MAX(inventory[c Units])</f>
        <v>0.88091480735147731</v>
      </c>
      <c r="J3057" s="10">
        <f>SUMIFS(inventory[Total Cost],inventory[Rank],"&lt;="&amp;inventory[[#This Row],['#]])</f>
        <v>2638627.7999999956</v>
      </c>
      <c r="K3057" s="9">
        <f>inventory[[#This Row],[c Cost]]/MAX(inventory[c Cost])</f>
        <v>0.99672202559462331</v>
      </c>
      <c r="L3057" s="11" t="str">
        <f>IF(inventory[[#This Row],[c Units %]]&lt;=$O$7,$N$7,IF(inventory[[#This Row],[c Units %]]&lt;=$O$8,$N$8,$N$9))</f>
        <v>C</v>
      </c>
    </row>
    <row r="3058" spans="2:12" x14ac:dyDescent="0.25">
      <c r="B3058" s="1">
        <v>3052</v>
      </c>
      <c r="C3058" t="s">
        <v>3052</v>
      </c>
      <c r="D3058" s="2">
        <v>1.4</v>
      </c>
      <c r="E3058" s="15">
        <v>3</v>
      </c>
      <c r="F3058" s="14">
        <f>inventory[[#This Row],[Unit Cost]]*inventory[[#This Row],['# Units]]</f>
        <v>4.1999999999999993</v>
      </c>
      <c r="G3058" s="8">
        <f>_xlfn.RANK.EQ(inventory[[#This Row],[Total Cost]],inventory[Total Cost],0)</f>
        <v>3874</v>
      </c>
      <c r="H3058" s="8">
        <f>SUMIFS(inventory['# Units],inventory[Rank],"&lt;="&amp;inventory[[#This Row],['#]])</f>
        <v>72568</v>
      </c>
      <c r="I3058" s="9">
        <f>inventory[[#This Row],[c Units]]/MAX(inventory[c Units])</f>
        <v>0.88091480735147731</v>
      </c>
      <c r="J3058" s="10">
        <f>SUMIFS(inventory[Total Cost],inventory[Rank],"&lt;="&amp;inventory[[#This Row],['#]])</f>
        <v>2638627.7999999956</v>
      </c>
      <c r="K3058" s="9">
        <f>inventory[[#This Row],[c Cost]]/MAX(inventory[c Cost])</f>
        <v>0.99672202559462331</v>
      </c>
      <c r="L3058" s="11" t="str">
        <f>IF(inventory[[#This Row],[c Units %]]&lt;=$O$7,$N$7,IF(inventory[[#This Row],[c Units %]]&lt;=$O$8,$N$8,$N$9))</f>
        <v>C</v>
      </c>
    </row>
    <row r="3059" spans="2:12" x14ac:dyDescent="0.25">
      <c r="B3059" s="1">
        <v>3053</v>
      </c>
      <c r="C3059" t="s">
        <v>3053</v>
      </c>
      <c r="D3059" s="2">
        <v>1.4</v>
      </c>
      <c r="E3059" s="15">
        <v>15</v>
      </c>
      <c r="F3059" s="14">
        <f>inventory[[#This Row],[Unit Cost]]*inventory[[#This Row],['# Units]]</f>
        <v>21</v>
      </c>
      <c r="G3059" s="8">
        <f>_xlfn.RANK.EQ(inventory[[#This Row],[Total Cost]],inventory[Total Cost],0)</f>
        <v>2629</v>
      </c>
      <c r="H3059" s="8">
        <f>SUMIFS(inventory['# Units],inventory[Rank],"&lt;="&amp;inventory[[#This Row],['#]])</f>
        <v>72604</v>
      </c>
      <c r="I3059" s="9">
        <f>inventory[[#This Row],[c Units]]/MAX(inventory[c Units])</f>
        <v>0.88135181723275635</v>
      </c>
      <c r="J3059" s="10">
        <f>SUMIFS(inventory[Total Cost],inventory[Rank],"&lt;="&amp;inventory[[#This Row],['#]])</f>
        <v>2638695.7999999961</v>
      </c>
      <c r="K3059" s="9">
        <f>inventory[[#This Row],[c Cost]]/MAX(inventory[c Cost])</f>
        <v>0.99674771208884605</v>
      </c>
      <c r="L3059" s="11" t="str">
        <f>IF(inventory[[#This Row],[c Units %]]&lt;=$O$7,$N$7,IF(inventory[[#This Row],[c Units %]]&lt;=$O$8,$N$8,$N$9))</f>
        <v>C</v>
      </c>
    </row>
    <row r="3060" spans="2:12" x14ac:dyDescent="0.25">
      <c r="B3060" s="1">
        <v>3054</v>
      </c>
      <c r="C3060" t="s">
        <v>3054</v>
      </c>
      <c r="D3060" s="2">
        <v>1.2</v>
      </c>
      <c r="E3060" s="15">
        <v>23</v>
      </c>
      <c r="F3060" s="14">
        <f>inventory[[#This Row],[Unit Cost]]*inventory[[#This Row],['# Units]]</f>
        <v>27.599999999999998</v>
      </c>
      <c r="G3060" s="8">
        <f>_xlfn.RANK.EQ(inventory[[#This Row],[Total Cost]],inventory[Total Cost],0)</f>
        <v>2374</v>
      </c>
      <c r="H3060" s="8">
        <f>SUMIFS(inventory['# Units],inventory[Rank],"&lt;="&amp;inventory[[#This Row],['#]])</f>
        <v>72604</v>
      </c>
      <c r="I3060" s="9">
        <f>inventory[[#This Row],[c Units]]/MAX(inventory[c Units])</f>
        <v>0.88135181723275635</v>
      </c>
      <c r="J3060" s="10">
        <f>SUMIFS(inventory[Total Cost],inventory[Rank],"&lt;="&amp;inventory[[#This Row],['#]])</f>
        <v>2638695.7999999961</v>
      </c>
      <c r="K3060" s="9">
        <f>inventory[[#This Row],[c Cost]]/MAX(inventory[c Cost])</f>
        <v>0.99674771208884605</v>
      </c>
      <c r="L3060" s="11" t="str">
        <f>IF(inventory[[#This Row],[c Units %]]&lt;=$O$7,$N$7,IF(inventory[[#This Row],[c Units %]]&lt;=$O$8,$N$8,$N$9))</f>
        <v>C</v>
      </c>
    </row>
    <row r="3061" spans="2:12" x14ac:dyDescent="0.25">
      <c r="B3061" s="1">
        <v>3055</v>
      </c>
      <c r="C3061" t="s">
        <v>3055</v>
      </c>
      <c r="D3061" s="2">
        <v>1.1000000000000001</v>
      </c>
      <c r="E3061" s="15">
        <v>9</v>
      </c>
      <c r="F3061" s="14">
        <f>inventory[[#This Row],[Unit Cost]]*inventory[[#This Row],['# Units]]</f>
        <v>9.9</v>
      </c>
      <c r="G3061" s="8">
        <f>_xlfn.RANK.EQ(inventory[[#This Row],[Total Cost]],inventory[Total Cost],0)</f>
        <v>3319</v>
      </c>
      <c r="H3061" s="8">
        <f>SUMIFS(inventory['# Units],inventory[Rank],"&lt;="&amp;inventory[[#This Row],['#]])</f>
        <v>72604</v>
      </c>
      <c r="I3061" s="9">
        <f>inventory[[#This Row],[c Units]]/MAX(inventory[c Units])</f>
        <v>0.88135181723275635</v>
      </c>
      <c r="J3061" s="10">
        <f>SUMIFS(inventory[Total Cost],inventory[Rank],"&lt;="&amp;inventory[[#This Row],['#]])</f>
        <v>2638695.7999999961</v>
      </c>
      <c r="K3061" s="9">
        <f>inventory[[#This Row],[c Cost]]/MAX(inventory[c Cost])</f>
        <v>0.99674771208884605</v>
      </c>
      <c r="L3061" s="11" t="str">
        <f>IF(inventory[[#This Row],[c Units %]]&lt;=$O$7,$N$7,IF(inventory[[#This Row],[c Units %]]&lt;=$O$8,$N$8,$N$9))</f>
        <v>C</v>
      </c>
    </row>
    <row r="3062" spans="2:12" x14ac:dyDescent="0.25">
      <c r="B3062" s="1">
        <v>3056</v>
      </c>
      <c r="C3062" t="s">
        <v>3056</v>
      </c>
      <c r="D3062" s="2">
        <v>1.3</v>
      </c>
      <c r="E3062" s="15">
        <v>7</v>
      </c>
      <c r="F3062" s="14">
        <f>inventory[[#This Row],[Unit Cost]]*inventory[[#This Row],['# Units]]</f>
        <v>9.1</v>
      </c>
      <c r="G3062" s="8">
        <f>_xlfn.RANK.EQ(inventory[[#This Row],[Total Cost]],inventory[Total Cost],0)</f>
        <v>3382</v>
      </c>
      <c r="H3062" s="8">
        <f>SUMIFS(inventory['# Units],inventory[Rank],"&lt;="&amp;inventory[[#This Row],['#]])</f>
        <v>72604</v>
      </c>
      <c r="I3062" s="9">
        <f>inventory[[#This Row],[c Units]]/MAX(inventory[c Units])</f>
        <v>0.88135181723275635</v>
      </c>
      <c r="J3062" s="10">
        <f>SUMIFS(inventory[Total Cost],inventory[Rank],"&lt;="&amp;inventory[[#This Row],['#]])</f>
        <v>2638695.7999999961</v>
      </c>
      <c r="K3062" s="9">
        <f>inventory[[#This Row],[c Cost]]/MAX(inventory[c Cost])</f>
        <v>0.99674771208884605</v>
      </c>
      <c r="L3062" s="11" t="str">
        <f>IF(inventory[[#This Row],[c Units %]]&lt;=$O$7,$N$7,IF(inventory[[#This Row],[c Units %]]&lt;=$O$8,$N$8,$N$9))</f>
        <v>C</v>
      </c>
    </row>
    <row r="3063" spans="2:12" x14ac:dyDescent="0.25">
      <c r="B3063" s="1">
        <v>3057</v>
      </c>
      <c r="C3063" t="s">
        <v>3057</v>
      </c>
      <c r="D3063" s="2">
        <v>1</v>
      </c>
      <c r="E3063" s="15">
        <v>30</v>
      </c>
      <c r="F3063" s="14">
        <f>inventory[[#This Row],[Unit Cost]]*inventory[[#This Row],['# Units]]</f>
        <v>30</v>
      </c>
      <c r="G3063" s="8">
        <f>_xlfn.RANK.EQ(inventory[[#This Row],[Total Cost]],inventory[Total Cost],0)</f>
        <v>2292</v>
      </c>
      <c r="H3063" s="8">
        <f>SUMIFS(inventory['# Units],inventory[Rank],"&lt;="&amp;inventory[[#This Row],['#]])</f>
        <v>72604</v>
      </c>
      <c r="I3063" s="9">
        <f>inventory[[#This Row],[c Units]]/MAX(inventory[c Units])</f>
        <v>0.88135181723275635</v>
      </c>
      <c r="J3063" s="10">
        <f>SUMIFS(inventory[Total Cost],inventory[Rank],"&lt;="&amp;inventory[[#This Row],['#]])</f>
        <v>2638695.7999999961</v>
      </c>
      <c r="K3063" s="9">
        <f>inventory[[#This Row],[c Cost]]/MAX(inventory[c Cost])</f>
        <v>0.99674771208884605</v>
      </c>
      <c r="L3063" s="11" t="str">
        <f>IF(inventory[[#This Row],[c Units %]]&lt;=$O$7,$N$7,IF(inventory[[#This Row],[c Units %]]&lt;=$O$8,$N$8,$N$9))</f>
        <v>C</v>
      </c>
    </row>
    <row r="3064" spans="2:12" x14ac:dyDescent="0.25">
      <c r="B3064" s="1">
        <v>3058</v>
      </c>
      <c r="C3064" t="s">
        <v>3058</v>
      </c>
      <c r="D3064" s="2">
        <v>1.4</v>
      </c>
      <c r="E3064" s="15">
        <v>3</v>
      </c>
      <c r="F3064" s="14">
        <f>inventory[[#This Row],[Unit Cost]]*inventory[[#This Row],['# Units]]</f>
        <v>4.1999999999999993</v>
      </c>
      <c r="G3064" s="8">
        <f>_xlfn.RANK.EQ(inventory[[#This Row],[Total Cost]],inventory[Total Cost],0)</f>
        <v>3874</v>
      </c>
      <c r="H3064" s="8">
        <f>SUMIFS(inventory['# Units],inventory[Rank],"&lt;="&amp;inventory[[#This Row],['#]])</f>
        <v>72679</v>
      </c>
      <c r="I3064" s="9">
        <f>inventory[[#This Row],[c Units]]/MAX(inventory[c Units])</f>
        <v>0.88226225448542084</v>
      </c>
      <c r="J3064" s="10">
        <f>SUMIFS(inventory[Total Cost],inventory[Rank],"&lt;="&amp;inventory[[#This Row],['#]])</f>
        <v>2638790.2999999961</v>
      </c>
      <c r="K3064" s="9">
        <f>inventory[[#This Row],[c Cost]]/MAX(inventory[c Cost])</f>
        <v>0.99678340876096438</v>
      </c>
      <c r="L3064" s="11" t="str">
        <f>IF(inventory[[#This Row],[c Units %]]&lt;=$O$7,$N$7,IF(inventory[[#This Row],[c Units %]]&lt;=$O$8,$N$8,$N$9))</f>
        <v>C</v>
      </c>
    </row>
    <row r="3065" spans="2:12" x14ac:dyDescent="0.25">
      <c r="B3065" s="1">
        <v>3059</v>
      </c>
      <c r="C3065" t="s">
        <v>3059</v>
      </c>
      <c r="D3065" s="2">
        <v>1.2</v>
      </c>
      <c r="E3065" s="15">
        <v>10</v>
      </c>
      <c r="F3065" s="14">
        <f>inventory[[#This Row],[Unit Cost]]*inventory[[#This Row],['# Units]]</f>
        <v>12</v>
      </c>
      <c r="G3065" s="8">
        <f>_xlfn.RANK.EQ(inventory[[#This Row],[Total Cost]],inventory[Total Cost],0)</f>
        <v>3144</v>
      </c>
      <c r="H3065" s="8">
        <f>SUMIFS(inventory['# Units],inventory[Rank],"&lt;="&amp;inventory[[#This Row],['#]])</f>
        <v>72679</v>
      </c>
      <c r="I3065" s="9">
        <f>inventory[[#This Row],[c Units]]/MAX(inventory[c Units])</f>
        <v>0.88226225448542084</v>
      </c>
      <c r="J3065" s="10">
        <f>SUMIFS(inventory[Total Cost],inventory[Rank],"&lt;="&amp;inventory[[#This Row],['#]])</f>
        <v>2638790.2999999961</v>
      </c>
      <c r="K3065" s="9">
        <f>inventory[[#This Row],[c Cost]]/MAX(inventory[c Cost])</f>
        <v>0.99678340876096438</v>
      </c>
      <c r="L3065" s="11" t="str">
        <f>IF(inventory[[#This Row],[c Units %]]&lt;=$O$7,$N$7,IF(inventory[[#This Row],[c Units %]]&lt;=$O$8,$N$8,$N$9))</f>
        <v>C</v>
      </c>
    </row>
    <row r="3066" spans="2:12" x14ac:dyDescent="0.25">
      <c r="B3066" s="1">
        <v>3060</v>
      </c>
      <c r="C3066" t="s">
        <v>3060</v>
      </c>
      <c r="D3066" s="2">
        <v>1.1000000000000001</v>
      </c>
      <c r="E3066" s="15">
        <v>10</v>
      </c>
      <c r="F3066" s="14">
        <f>inventory[[#This Row],[Unit Cost]]*inventory[[#This Row],['# Units]]</f>
        <v>11</v>
      </c>
      <c r="G3066" s="8">
        <f>_xlfn.RANK.EQ(inventory[[#This Row],[Total Cost]],inventory[Total Cost],0)</f>
        <v>3234</v>
      </c>
      <c r="H3066" s="8">
        <f>SUMIFS(inventory['# Units],inventory[Rank],"&lt;="&amp;inventory[[#This Row],['#]])</f>
        <v>72679</v>
      </c>
      <c r="I3066" s="9">
        <f>inventory[[#This Row],[c Units]]/MAX(inventory[c Units])</f>
        <v>0.88226225448542084</v>
      </c>
      <c r="J3066" s="10">
        <f>SUMIFS(inventory[Total Cost],inventory[Rank],"&lt;="&amp;inventory[[#This Row],['#]])</f>
        <v>2638790.2999999961</v>
      </c>
      <c r="K3066" s="9">
        <f>inventory[[#This Row],[c Cost]]/MAX(inventory[c Cost])</f>
        <v>0.99678340876096438</v>
      </c>
      <c r="L3066" s="11" t="str">
        <f>IF(inventory[[#This Row],[c Units %]]&lt;=$O$7,$N$7,IF(inventory[[#This Row],[c Units %]]&lt;=$O$8,$N$8,$N$9))</f>
        <v>C</v>
      </c>
    </row>
    <row r="3067" spans="2:12" x14ac:dyDescent="0.25">
      <c r="B3067" s="1">
        <v>3061</v>
      </c>
      <c r="C3067" t="s">
        <v>3061</v>
      </c>
      <c r="D3067" s="2">
        <v>1.3</v>
      </c>
      <c r="E3067" s="15">
        <v>1</v>
      </c>
      <c r="F3067" s="14">
        <f>inventory[[#This Row],[Unit Cost]]*inventory[[#This Row],['# Units]]</f>
        <v>1.3</v>
      </c>
      <c r="G3067" s="8">
        <f>_xlfn.RANK.EQ(inventory[[#This Row],[Total Cost]],inventory[Total Cost],0)</f>
        <v>4430</v>
      </c>
      <c r="H3067" s="8">
        <f>SUMIFS(inventory['# Units],inventory[Rank],"&lt;="&amp;inventory[[#This Row],['#]])</f>
        <v>72679</v>
      </c>
      <c r="I3067" s="9">
        <f>inventory[[#This Row],[c Units]]/MAX(inventory[c Units])</f>
        <v>0.88226225448542084</v>
      </c>
      <c r="J3067" s="10">
        <f>SUMIFS(inventory[Total Cost],inventory[Rank],"&lt;="&amp;inventory[[#This Row],['#]])</f>
        <v>2638790.2999999961</v>
      </c>
      <c r="K3067" s="9">
        <f>inventory[[#This Row],[c Cost]]/MAX(inventory[c Cost])</f>
        <v>0.99678340876096438</v>
      </c>
      <c r="L3067" s="11" t="str">
        <f>IF(inventory[[#This Row],[c Units %]]&lt;=$O$7,$N$7,IF(inventory[[#This Row],[c Units %]]&lt;=$O$8,$N$8,$N$9))</f>
        <v>C</v>
      </c>
    </row>
    <row r="3068" spans="2:12" x14ac:dyDescent="0.25">
      <c r="B3068" s="1">
        <v>3062</v>
      </c>
      <c r="C3068" t="s">
        <v>3062</v>
      </c>
      <c r="D3068" s="2">
        <v>1.4</v>
      </c>
      <c r="E3068" s="15">
        <v>4</v>
      </c>
      <c r="F3068" s="14">
        <f>inventory[[#This Row],[Unit Cost]]*inventory[[#This Row],['# Units]]</f>
        <v>5.6</v>
      </c>
      <c r="G3068" s="8">
        <f>_xlfn.RANK.EQ(inventory[[#This Row],[Total Cost]],inventory[Total Cost],0)</f>
        <v>3697</v>
      </c>
      <c r="H3068" s="8">
        <f>SUMIFS(inventory['# Units],inventory[Rank],"&lt;="&amp;inventory[[#This Row],['#]])</f>
        <v>72679</v>
      </c>
      <c r="I3068" s="9">
        <f>inventory[[#This Row],[c Units]]/MAX(inventory[c Units])</f>
        <v>0.88226225448542084</v>
      </c>
      <c r="J3068" s="10">
        <f>SUMIFS(inventory[Total Cost],inventory[Rank],"&lt;="&amp;inventory[[#This Row],['#]])</f>
        <v>2638790.2999999961</v>
      </c>
      <c r="K3068" s="9">
        <f>inventory[[#This Row],[c Cost]]/MAX(inventory[c Cost])</f>
        <v>0.99678340876096438</v>
      </c>
      <c r="L3068" s="11" t="str">
        <f>IF(inventory[[#This Row],[c Units %]]&lt;=$O$7,$N$7,IF(inventory[[#This Row],[c Units %]]&lt;=$O$8,$N$8,$N$9))</f>
        <v>C</v>
      </c>
    </row>
    <row r="3069" spans="2:12" x14ac:dyDescent="0.25">
      <c r="B3069" s="1">
        <v>3063</v>
      </c>
      <c r="C3069" t="s">
        <v>3063</v>
      </c>
      <c r="D3069" s="2">
        <v>1.1000000000000001</v>
      </c>
      <c r="E3069" s="15">
        <v>10</v>
      </c>
      <c r="F3069" s="14">
        <f>inventory[[#This Row],[Unit Cost]]*inventory[[#This Row],['# Units]]</f>
        <v>11</v>
      </c>
      <c r="G3069" s="8">
        <f>_xlfn.RANK.EQ(inventory[[#This Row],[Total Cost]],inventory[Total Cost],0)</f>
        <v>3234</v>
      </c>
      <c r="H3069" s="8">
        <f>SUMIFS(inventory['# Units],inventory[Rank],"&lt;="&amp;inventory[[#This Row],['#]])</f>
        <v>72679</v>
      </c>
      <c r="I3069" s="9">
        <f>inventory[[#This Row],[c Units]]/MAX(inventory[c Units])</f>
        <v>0.88226225448542084</v>
      </c>
      <c r="J3069" s="10">
        <f>SUMIFS(inventory[Total Cost],inventory[Rank],"&lt;="&amp;inventory[[#This Row],['#]])</f>
        <v>2638790.2999999961</v>
      </c>
      <c r="K3069" s="9">
        <f>inventory[[#This Row],[c Cost]]/MAX(inventory[c Cost])</f>
        <v>0.99678340876096438</v>
      </c>
      <c r="L3069" s="11" t="str">
        <f>IF(inventory[[#This Row],[c Units %]]&lt;=$O$7,$N$7,IF(inventory[[#This Row],[c Units %]]&lt;=$O$8,$N$8,$N$9))</f>
        <v>C</v>
      </c>
    </row>
    <row r="3070" spans="2:12" x14ac:dyDescent="0.25">
      <c r="B3070" s="1">
        <v>3064</v>
      </c>
      <c r="C3070" t="s">
        <v>3064</v>
      </c>
      <c r="D3070" s="2">
        <v>0.9</v>
      </c>
      <c r="E3070" s="15">
        <v>1</v>
      </c>
      <c r="F3070" s="14">
        <f>inventory[[#This Row],[Unit Cost]]*inventory[[#This Row],['# Units]]</f>
        <v>0.9</v>
      </c>
      <c r="G3070" s="8">
        <f>_xlfn.RANK.EQ(inventory[[#This Row],[Total Cost]],inventory[Total Cost],0)</f>
        <v>4511</v>
      </c>
      <c r="H3070" s="8">
        <f>SUMIFS(inventory['# Units],inventory[Rank],"&lt;="&amp;inventory[[#This Row],['#]])</f>
        <v>72679</v>
      </c>
      <c r="I3070" s="9">
        <f>inventory[[#This Row],[c Units]]/MAX(inventory[c Units])</f>
        <v>0.88226225448542084</v>
      </c>
      <c r="J3070" s="10">
        <f>SUMIFS(inventory[Total Cost],inventory[Rank],"&lt;="&amp;inventory[[#This Row],['#]])</f>
        <v>2638790.2999999961</v>
      </c>
      <c r="K3070" s="9">
        <f>inventory[[#This Row],[c Cost]]/MAX(inventory[c Cost])</f>
        <v>0.99678340876096438</v>
      </c>
      <c r="L3070" s="11" t="str">
        <f>IF(inventory[[#This Row],[c Units %]]&lt;=$O$7,$N$7,IF(inventory[[#This Row],[c Units %]]&lt;=$O$8,$N$8,$N$9))</f>
        <v>C</v>
      </c>
    </row>
    <row r="3071" spans="2:12" x14ac:dyDescent="0.25">
      <c r="B3071" s="1">
        <v>3065</v>
      </c>
      <c r="C3071" t="s">
        <v>3065</v>
      </c>
      <c r="D3071" s="2">
        <v>0.8</v>
      </c>
      <c r="E3071" s="15">
        <v>19</v>
      </c>
      <c r="F3071" s="14">
        <f>inventory[[#This Row],[Unit Cost]]*inventory[[#This Row],['# Units]]</f>
        <v>15.200000000000001</v>
      </c>
      <c r="G3071" s="8">
        <f>_xlfn.RANK.EQ(inventory[[#This Row],[Total Cost]],inventory[Total Cost],0)</f>
        <v>2967</v>
      </c>
      <c r="H3071" s="8">
        <f>SUMIFS(inventory['# Units],inventory[Rank],"&lt;="&amp;inventory[[#This Row],['#]])</f>
        <v>72769</v>
      </c>
      <c r="I3071" s="9">
        <f>inventory[[#This Row],[c Units]]/MAX(inventory[c Units])</f>
        <v>0.88335477918861827</v>
      </c>
      <c r="J3071" s="10">
        <f>SUMIFS(inventory[Total Cost],inventory[Rank],"&lt;="&amp;inventory[[#This Row],['#]])</f>
        <v>2638870.099999995</v>
      </c>
      <c r="K3071" s="9">
        <f>inventory[[#This Row],[c Cost]]/MAX(inventory[c Cost])</f>
        <v>0.99681355261741933</v>
      </c>
      <c r="L3071" s="11" t="str">
        <f>IF(inventory[[#This Row],[c Units %]]&lt;=$O$7,$N$7,IF(inventory[[#This Row],[c Units %]]&lt;=$O$8,$N$8,$N$9))</f>
        <v>C</v>
      </c>
    </row>
    <row r="3072" spans="2:12" x14ac:dyDescent="0.25">
      <c r="B3072" s="1">
        <v>3066</v>
      </c>
      <c r="C3072" t="s">
        <v>3066</v>
      </c>
      <c r="D3072" s="2">
        <v>1.4</v>
      </c>
      <c r="E3072" s="15">
        <v>16</v>
      </c>
      <c r="F3072" s="14">
        <f>inventory[[#This Row],[Unit Cost]]*inventory[[#This Row],['# Units]]</f>
        <v>22.4</v>
      </c>
      <c r="G3072" s="8">
        <f>_xlfn.RANK.EQ(inventory[[#This Row],[Total Cost]],inventory[Total Cost],0)</f>
        <v>2574</v>
      </c>
      <c r="H3072" s="8">
        <f>SUMIFS(inventory['# Units],inventory[Rank],"&lt;="&amp;inventory[[#This Row],['#]])</f>
        <v>72769</v>
      </c>
      <c r="I3072" s="9">
        <f>inventory[[#This Row],[c Units]]/MAX(inventory[c Units])</f>
        <v>0.88335477918861827</v>
      </c>
      <c r="J3072" s="10">
        <f>SUMIFS(inventory[Total Cost],inventory[Rank],"&lt;="&amp;inventory[[#This Row],['#]])</f>
        <v>2638870.099999995</v>
      </c>
      <c r="K3072" s="9">
        <f>inventory[[#This Row],[c Cost]]/MAX(inventory[c Cost])</f>
        <v>0.99681355261741933</v>
      </c>
      <c r="L3072" s="11" t="str">
        <f>IF(inventory[[#This Row],[c Units %]]&lt;=$O$7,$N$7,IF(inventory[[#This Row],[c Units %]]&lt;=$O$8,$N$8,$N$9))</f>
        <v>C</v>
      </c>
    </row>
    <row r="3073" spans="2:12" x14ac:dyDescent="0.25">
      <c r="B3073" s="1">
        <v>3067</v>
      </c>
      <c r="C3073" t="s">
        <v>3067</v>
      </c>
      <c r="D3073" s="2">
        <v>1.4</v>
      </c>
      <c r="E3073" s="15">
        <v>70</v>
      </c>
      <c r="F3073" s="14">
        <f>inventory[[#This Row],[Unit Cost]]*inventory[[#This Row],['# Units]]</f>
        <v>98</v>
      </c>
      <c r="G3073" s="8">
        <f>_xlfn.RANK.EQ(inventory[[#This Row],[Total Cost]],inventory[Total Cost],0)</f>
        <v>1363</v>
      </c>
      <c r="H3073" s="8">
        <f>SUMIFS(inventory['# Units],inventory[Rank],"&lt;="&amp;inventory[[#This Row],['#]])</f>
        <v>72769</v>
      </c>
      <c r="I3073" s="9">
        <f>inventory[[#This Row],[c Units]]/MAX(inventory[c Units])</f>
        <v>0.88335477918861827</v>
      </c>
      <c r="J3073" s="10">
        <f>SUMIFS(inventory[Total Cost],inventory[Rank],"&lt;="&amp;inventory[[#This Row],['#]])</f>
        <v>2638870.099999995</v>
      </c>
      <c r="K3073" s="9">
        <f>inventory[[#This Row],[c Cost]]/MAX(inventory[c Cost])</f>
        <v>0.99681355261741933</v>
      </c>
      <c r="L3073" s="11" t="str">
        <f>IF(inventory[[#This Row],[c Units %]]&lt;=$O$7,$N$7,IF(inventory[[#This Row],[c Units %]]&lt;=$O$8,$N$8,$N$9))</f>
        <v>C</v>
      </c>
    </row>
    <row r="3074" spans="2:12" x14ac:dyDescent="0.25">
      <c r="B3074" s="1">
        <v>3068</v>
      </c>
      <c r="C3074" t="s">
        <v>3068</v>
      </c>
      <c r="D3074" s="2">
        <v>0.9</v>
      </c>
      <c r="E3074" s="15">
        <v>12</v>
      </c>
      <c r="F3074" s="14">
        <f>inventory[[#This Row],[Unit Cost]]*inventory[[#This Row],['# Units]]</f>
        <v>10.8</v>
      </c>
      <c r="G3074" s="8">
        <f>_xlfn.RANK.EQ(inventory[[#This Row],[Total Cost]],inventory[Total Cost],0)</f>
        <v>3250</v>
      </c>
      <c r="H3074" s="8">
        <f>SUMIFS(inventory['# Units],inventory[Rank],"&lt;="&amp;inventory[[#This Row],['#]])</f>
        <v>72769</v>
      </c>
      <c r="I3074" s="9">
        <f>inventory[[#This Row],[c Units]]/MAX(inventory[c Units])</f>
        <v>0.88335477918861827</v>
      </c>
      <c r="J3074" s="10">
        <f>SUMIFS(inventory[Total Cost],inventory[Rank],"&lt;="&amp;inventory[[#This Row],['#]])</f>
        <v>2638870.099999995</v>
      </c>
      <c r="K3074" s="9">
        <f>inventory[[#This Row],[c Cost]]/MAX(inventory[c Cost])</f>
        <v>0.99681355261741933</v>
      </c>
      <c r="L3074" s="11" t="str">
        <f>IF(inventory[[#This Row],[c Units %]]&lt;=$O$7,$N$7,IF(inventory[[#This Row],[c Units %]]&lt;=$O$8,$N$8,$N$9))</f>
        <v>C</v>
      </c>
    </row>
    <row r="3075" spans="2:12" x14ac:dyDescent="0.25">
      <c r="B3075" s="1">
        <v>3069</v>
      </c>
      <c r="C3075" t="s">
        <v>3069</v>
      </c>
      <c r="D3075" s="2">
        <v>1.3</v>
      </c>
      <c r="E3075" s="15">
        <v>38</v>
      </c>
      <c r="F3075" s="14">
        <f>inventory[[#This Row],[Unit Cost]]*inventory[[#This Row],['# Units]]</f>
        <v>49.4</v>
      </c>
      <c r="G3075" s="8">
        <f>_xlfn.RANK.EQ(inventory[[#This Row],[Total Cost]],inventory[Total Cost],0)</f>
        <v>1858</v>
      </c>
      <c r="H3075" s="8">
        <f>SUMIFS(inventory['# Units],inventory[Rank],"&lt;="&amp;inventory[[#This Row],['#]])</f>
        <v>72769</v>
      </c>
      <c r="I3075" s="9">
        <f>inventory[[#This Row],[c Units]]/MAX(inventory[c Units])</f>
        <v>0.88335477918861827</v>
      </c>
      <c r="J3075" s="10">
        <f>SUMIFS(inventory[Total Cost],inventory[Rank],"&lt;="&amp;inventory[[#This Row],['#]])</f>
        <v>2638870.099999995</v>
      </c>
      <c r="K3075" s="9">
        <f>inventory[[#This Row],[c Cost]]/MAX(inventory[c Cost])</f>
        <v>0.99681355261741933</v>
      </c>
      <c r="L3075" s="11" t="str">
        <f>IF(inventory[[#This Row],[c Units %]]&lt;=$O$7,$N$7,IF(inventory[[#This Row],[c Units %]]&lt;=$O$8,$N$8,$N$9))</f>
        <v>C</v>
      </c>
    </row>
    <row r="3076" spans="2:12" x14ac:dyDescent="0.25">
      <c r="B3076" s="1">
        <v>3070</v>
      </c>
      <c r="C3076" t="s">
        <v>3070</v>
      </c>
      <c r="D3076" s="2">
        <v>1.4</v>
      </c>
      <c r="E3076" s="15">
        <v>12</v>
      </c>
      <c r="F3076" s="14">
        <f>inventory[[#This Row],[Unit Cost]]*inventory[[#This Row],['# Units]]</f>
        <v>16.799999999999997</v>
      </c>
      <c r="G3076" s="8">
        <f>_xlfn.RANK.EQ(inventory[[#This Row],[Total Cost]],inventory[Total Cost],0)</f>
        <v>2874</v>
      </c>
      <c r="H3076" s="8">
        <f>SUMIFS(inventory['# Units],inventory[Rank],"&lt;="&amp;inventory[[#This Row],['#]])</f>
        <v>72769</v>
      </c>
      <c r="I3076" s="9">
        <f>inventory[[#This Row],[c Units]]/MAX(inventory[c Units])</f>
        <v>0.88335477918861827</v>
      </c>
      <c r="J3076" s="10">
        <f>SUMIFS(inventory[Total Cost],inventory[Rank],"&lt;="&amp;inventory[[#This Row],['#]])</f>
        <v>2638870.099999995</v>
      </c>
      <c r="K3076" s="9">
        <f>inventory[[#This Row],[c Cost]]/MAX(inventory[c Cost])</f>
        <v>0.99681355261741933</v>
      </c>
      <c r="L3076" s="11" t="str">
        <f>IF(inventory[[#This Row],[c Units %]]&lt;=$O$7,$N$7,IF(inventory[[#This Row],[c Units %]]&lt;=$O$8,$N$8,$N$9))</f>
        <v>C</v>
      </c>
    </row>
    <row r="3077" spans="2:12" x14ac:dyDescent="0.25">
      <c r="B3077" s="1">
        <v>3071</v>
      </c>
      <c r="C3077" t="s">
        <v>3071</v>
      </c>
      <c r="D3077" s="2">
        <v>1.3</v>
      </c>
      <c r="E3077" s="15">
        <v>29</v>
      </c>
      <c r="F3077" s="14">
        <f>inventory[[#This Row],[Unit Cost]]*inventory[[#This Row],['# Units]]</f>
        <v>37.700000000000003</v>
      </c>
      <c r="G3077" s="8">
        <f>_xlfn.RANK.EQ(inventory[[#This Row],[Total Cost]],inventory[Total Cost],0)</f>
        <v>2096</v>
      </c>
      <c r="H3077" s="8">
        <f>SUMIFS(inventory['# Units],inventory[Rank],"&lt;="&amp;inventory[[#This Row],['#]])</f>
        <v>72859</v>
      </c>
      <c r="I3077" s="9">
        <f>inventory[[#This Row],[c Units]]/MAX(inventory[c Units])</f>
        <v>0.88444730389181581</v>
      </c>
      <c r="J3077" s="10">
        <f>SUMIFS(inventory[Total Cost],inventory[Rank],"&lt;="&amp;inventory[[#This Row],['#]])</f>
        <v>2639002.0999999968</v>
      </c>
      <c r="K3077" s="9">
        <f>inventory[[#This Row],[c Cost]]/MAX(inventory[c Cost])</f>
        <v>0.9968634146356169</v>
      </c>
      <c r="L3077" s="11" t="str">
        <f>IF(inventory[[#This Row],[c Units %]]&lt;=$O$7,$N$7,IF(inventory[[#This Row],[c Units %]]&lt;=$O$8,$N$8,$N$9))</f>
        <v>C</v>
      </c>
    </row>
    <row r="3078" spans="2:12" x14ac:dyDescent="0.25">
      <c r="B3078" s="1">
        <v>3072</v>
      </c>
      <c r="C3078" t="s">
        <v>3072</v>
      </c>
      <c r="D3078" s="2">
        <v>1.2</v>
      </c>
      <c r="E3078" s="15">
        <v>16</v>
      </c>
      <c r="F3078" s="14">
        <f>inventory[[#This Row],[Unit Cost]]*inventory[[#This Row],['# Units]]</f>
        <v>19.2</v>
      </c>
      <c r="G3078" s="8">
        <f>_xlfn.RANK.EQ(inventory[[#This Row],[Total Cost]],inventory[Total Cost],0)</f>
        <v>2745</v>
      </c>
      <c r="H3078" s="8">
        <f>SUMIFS(inventory['# Units],inventory[Rank],"&lt;="&amp;inventory[[#This Row],['#]])</f>
        <v>72859</v>
      </c>
      <c r="I3078" s="9">
        <f>inventory[[#This Row],[c Units]]/MAX(inventory[c Units])</f>
        <v>0.88444730389181581</v>
      </c>
      <c r="J3078" s="10">
        <f>SUMIFS(inventory[Total Cost],inventory[Rank],"&lt;="&amp;inventory[[#This Row],['#]])</f>
        <v>2639002.0999999968</v>
      </c>
      <c r="K3078" s="9">
        <f>inventory[[#This Row],[c Cost]]/MAX(inventory[c Cost])</f>
        <v>0.9968634146356169</v>
      </c>
      <c r="L3078" s="11" t="str">
        <f>IF(inventory[[#This Row],[c Units %]]&lt;=$O$7,$N$7,IF(inventory[[#This Row],[c Units %]]&lt;=$O$8,$N$8,$N$9))</f>
        <v>C</v>
      </c>
    </row>
    <row r="3079" spans="2:12" x14ac:dyDescent="0.25">
      <c r="B3079" s="1">
        <v>3073</v>
      </c>
      <c r="C3079" t="s">
        <v>3073</v>
      </c>
      <c r="D3079" s="2">
        <v>1.2</v>
      </c>
      <c r="E3079" s="15">
        <v>35</v>
      </c>
      <c r="F3079" s="14">
        <f>inventory[[#This Row],[Unit Cost]]*inventory[[#This Row],['# Units]]</f>
        <v>42</v>
      </c>
      <c r="G3079" s="8">
        <f>_xlfn.RANK.EQ(inventory[[#This Row],[Total Cost]],inventory[Total Cost],0)</f>
        <v>1994</v>
      </c>
      <c r="H3079" s="8">
        <f>SUMIFS(inventory['# Units],inventory[Rank],"&lt;="&amp;inventory[[#This Row],['#]])</f>
        <v>72859</v>
      </c>
      <c r="I3079" s="9">
        <f>inventory[[#This Row],[c Units]]/MAX(inventory[c Units])</f>
        <v>0.88444730389181581</v>
      </c>
      <c r="J3079" s="10">
        <f>SUMIFS(inventory[Total Cost],inventory[Rank],"&lt;="&amp;inventory[[#This Row],['#]])</f>
        <v>2639002.0999999968</v>
      </c>
      <c r="K3079" s="9">
        <f>inventory[[#This Row],[c Cost]]/MAX(inventory[c Cost])</f>
        <v>0.9968634146356169</v>
      </c>
      <c r="L3079" s="11" t="str">
        <f>IF(inventory[[#This Row],[c Units %]]&lt;=$O$7,$N$7,IF(inventory[[#This Row],[c Units %]]&lt;=$O$8,$N$8,$N$9))</f>
        <v>C</v>
      </c>
    </row>
    <row r="3080" spans="2:12" x14ac:dyDescent="0.25">
      <c r="B3080" s="1">
        <v>3074</v>
      </c>
      <c r="C3080" t="s">
        <v>3074</v>
      </c>
      <c r="D3080" s="2">
        <v>1.4</v>
      </c>
      <c r="E3080" s="15">
        <v>2</v>
      </c>
      <c r="F3080" s="14">
        <f>inventory[[#This Row],[Unit Cost]]*inventory[[#This Row],['# Units]]</f>
        <v>2.8</v>
      </c>
      <c r="G3080" s="8">
        <f>_xlfn.RANK.EQ(inventory[[#This Row],[Total Cost]],inventory[Total Cost],0)</f>
        <v>4130</v>
      </c>
      <c r="H3080" s="8">
        <f>SUMIFS(inventory['# Units],inventory[Rank],"&lt;="&amp;inventory[[#This Row],['#]])</f>
        <v>72859</v>
      </c>
      <c r="I3080" s="9">
        <f>inventory[[#This Row],[c Units]]/MAX(inventory[c Units])</f>
        <v>0.88444730389181581</v>
      </c>
      <c r="J3080" s="10">
        <f>SUMIFS(inventory[Total Cost],inventory[Rank],"&lt;="&amp;inventory[[#This Row],['#]])</f>
        <v>2639002.0999999968</v>
      </c>
      <c r="K3080" s="9">
        <f>inventory[[#This Row],[c Cost]]/MAX(inventory[c Cost])</f>
        <v>0.9968634146356169</v>
      </c>
      <c r="L3080" s="11" t="str">
        <f>IF(inventory[[#This Row],[c Units %]]&lt;=$O$7,$N$7,IF(inventory[[#This Row],[c Units %]]&lt;=$O$8,$N$8,$N$9))</f>
        <v>C</v>
      </c>
    </row>
    <row r="3081" spans="2:12" x14ac:dyDescent="0.25">
      <c r="B3081" s="1">
        <v>3075</v>
      </c>
      <c r="C3081" t="s">
        <v>3075</v>
      </c>
      <c r="D3081" s="2">
        <v>1.2</v>
      </c>
      <c r="E3081" s="15">
        <v>27</v>
      </c>
      <c r="F3081" s="14">
        <f>inventory[[#This Row],[Unit Cost]]*inventory[[#This Row],['# Units]]</f>
        <v>32.4</v>
      </c>
      <c r="G3081" s="8">
        <f>_xlfn.RANK.EQ(inventory[[#This Row],[Total Cost]],inventory[Total Cost],0)</f>
        <v>2224</v>
      </c>
      <c r="H3081" s="8">
        <f>SUMIFS(inventory['# Units],inventory[Rank],"&lt;="&amp;inventory[[#This Row],['#]])</f>
        <v>72859</v>
      </c>
      <c r="I3081" s="9">
        <f>inventory[[#This Row],[c Units]]/MAX(inventory[c Units])</f>
        <v>0.88444730389181581</v>
      </c>
      <c r="J3081" s="10">
        <f>SUMIFS(inventory[Total Cost],inventory[Rank],"&lt;="&amp;inventory[[#This Row],['#]])</f>
        <v>2639002.0999999968</v>
      </c>
      <c r="K3081" s="9">
        <f>inventory[[#This Row],[c Cost]]/MAX(inventory[c Cost])</f>
        <v>0.9968634146356169</v>
      </c>
      <c r="L3081" s="11" t="str">
        <f>IF(inventory[[#This Row],[c Units %]]&lt;=$O$7,$N$7,IF(inventory[[#This Row],[c Units %]]&lt;=$O$8,$N$8,$N$9))</f>
        <v>C</v>
      </c>
    </row>
    <row r="3082" spans="2:12" x14ac:dyDescent="0.25">
      <c r="B3082" s="1">
        <v>3076</v>
      </c>
      <c r="C3082" t="s">
        <v>3076</v>
      </c>
      <c r="D3082" s="2">
        <v>0.8</v>
      </c>
      <c r="E3082" s="15">
        <v>12</v>
      </c>
      <c r="F3082" s="14">
        <f>inventory[[#This Row],[Unit Cost]]*inventory[[#This Row],['# Units]]</f>
        <v>9.6000000000000014</v>
      </c>
      <c r="G3082" s="8">
        <f>_xlfn.RANK.EQ(inventory[[#This Row],[Total Cost]],inventory[Total Cost],0)</f>
        <v>3343</v>
      </c>
      <c r="H3082" s="8">
        <f>SUMIFS(inventory['# Units],inventory[Rank],"&lt;="&amp;inventory[[#This Row],['#]])</f>
        <v>72859</v>
      </c>
      <c r="I3082" s="9">
        <f>inventory[[#This Row],[c Units]]/MAX(inventory[c Units])</f>
        <v>0.88444730389181581</v>
      </c>
      <c r="J3082" s="10">
        <f>SUMIFS(inventory[Total Cost],inventory[Rank],"&lt;="&amp;inventory[[#This Row],['#]])</f>
        <v>2639002.0999999968</v>
      </c>
      <c r="K3082" s="9">
        <f>inventory[[#This Row],[c Cost]]/MAX(inventory[c Cost])</f>
        <v>0.9968634146356169</v>
      </c>
      <c r="L3082" s="11" t="str">
        <f>IF(inventory[[#This Row],[c Units %]]&lt;=$O$7,$N$7,IF(inventory[[#This Row],[c Units %]]&lt;=$O$8,$N$8,$N$9))</f>
        <v>C</v>
      </c>
    </row>
    <row r="3083" spans="2:12" x14ac:dyDescent="0.25">
      <c r="B3083" s="1">
        <v>3077</v>
      </c>
      <c r="C3083" t="s">
        <v>3077</v>
      </c>
      <c r="D3083" s="2">
        <v>1.2</v>
      </c>
      <c r="E3083" s="15">
        <v>9</v>
      </c>
      <c r="F3083" s="14">
        <f>inventory[[#This Row],[Unit Cost]]*inventory[[#This Row],['# Units]]</f>
        <v>10.799999999999999</v>
      </c>
      <c r="G3083" s="8">
        <f>_xlfn.RANK.EQ(inventory[[#This Row],[Total Cost]],inventory[Total Cost],0)</f>
        <v>3259</v>
      </c>
      <c r="H3083" s="8">
        <f>SUMIFS(inventory['# Units],inventory[Rank],"&lt;="&amp;inventory[[#This Row],['#]])</f>
        <v>72859</v>
      </c>
      <c r="I3083" s="9">
        <f>inventory[[#This Row],[c Units]]/MAX(inventory[c Units])</f>
        <v>0.88444730389181581</v>
      </c>
      <c r="J3083" s="10">
        <f>SUMIFS(inventory[Total Cost],inventory[Rank],"&lt;="&amp;inventory[[#This Row],['#]])</f>
        <v>2639002.0999999968</v>
      </c>
      <c r="K3083" s="9">
        <f>inventory[[#This Row],[c Cost]]/MAX(inventory[c Cost])</f>
        <v>0.9968634146356169</v>
      </c>
      <c r="L3083" s="11" t="str">
        <f>IF(inventory[[#This Row],[c Units %]]&lt;=$O$7,$N$7,IF(inventory[[#This Row],[c Units %]]&lt;=$O$8,$N$8,$N$9))</f>
        <v>C</v>
      </c>
    </row>
    <row r="3084" spans="2:12" x14ac:dyDescent="0.25">
      <c r="B3084" s="1">
        <v>3078</v>
      </c>
      <c r="C3084" t="s">
        <v>3078</v>
      </c>
      <c r="D3084" s="2">
        <v>1.3</v>
      </c>
      <c r="E3084" s="15">
        <v>11</v>
      </c>
      <c r="F3084" s="14">
        <f>inventory[[#This Row],[Unit Cost]]*inventory[[#This Row],['# Units]]</f>
        <v>14.3</v>
      </c>
      <c r="G3084" s="8">
        <f>_xlfn.RANK.EQ(inventory[[#This Row],[Total Cost]],inventory[Total Cost],0)</f>
        <v>3019</v>
      </c>
      <c r="H3084" s="8">
        <f>SUMIFS(inventory['# Units],inventory[Rank],"&lt;="&amp;inventory[[#This Row],['#]])</f>
        <v>72859</v>
      </c>
      <c r="I3084" s="9">
        <f>inventory[[#This Row],[c Units]]/MAX(inventory[c Units])</f>
        <v>0.88444730389181581</v>
      </c>
      <c r="J3084" s="10">
        <f>SUMIFS(inventory[Total Cost],inventory[Rank],"&lt;="&amp;inventory[[#This Row],['#]])</f>
        <v>2639002.0999999968</v>
      </c>
      <c r="K3084" s="9">
        <f>inventory[[#This Row],[c Cost]]/MAX(inventory[c Cost])</f>
        <v>0.9968634146356169</v>
      </c>
      <c r="L3084" s="11" t="str">
        <f>IF(inventory[[#This Row],[c Units %]]&lt;=$O$7,$N$7,IF(inventory[[#This Row],[c Units %]]&lt;=$O$8,$N$8,$N$9))</f>
        <v>C</v>
      </c>
    </row>
    <row r="3085" spans="2:12" x14ac:dyDescent="0.25">
      <c r="B3085" s="1">
        <v>3079</v>
      </c>
      <c r="C3085" t="s">
        <v>3079</v>
      </c>
      <c r="D3085" s="2">
        <v>1</v>
      </c>
      <c r="E3085" s="15">
        <v>4</v>
      </c>
      <c r="F3085" s="14">
        <f>inventory[[#This Row],[Unit Cost]]*inventory[[#This Row],['# Units]]</f>
        <v>4</v>
      </c>
      <c r="G3085" s="8">
        <f>_xlfn.RANK.EQ(inventory[[#This Row],[Total Cost]],inventory[Total Cost],0)</f>
        <v>3898</v>
      </c>
      <c r="H3085" s="8">
        <f>SUMIFS(inventory['# Units],inventory[Rank],"&lt;="&amp;inventory[[#This Row],['#]])</f>
        <v>72859</v>
      </c>
      <c r="I3085" s="9">
        <f>inventory[[#This Row],[c Units]]/MAX(inventory[c Units])</f>
        <v>0.88444730389181581</v>
      </c>
      <c r="J3085" s="10">
        <f>SUMIFS(inventory[Total Cost],inventory[Rank],"&lt;="&amp;inventory[[#This Row],['#]])</f>
        <v>2639002.0999999968</v>
      </c>
      <c r="K3085" s="9">
        <f>inventory[[#This Row],[c Cost]]/MAX(inventory[c Cost])</f>
        <v>0.9968634146356169</v>
      </c>
      <c r="L3085" s="11" t="str">
        <f>IF(inventory[[#This Row],[c Units %]]&lt;=$O$7,$N$7,IF(inventory[[#This Row],[c Units %]]&lt;=$O$8,$N$8,$N$9))</f>
        <v>C</v>
      </c>
    </row>
    <row r="3086" spans="2:12" x14ac:dyDescent="0.25">
      <c r="B3086" s="1">
        <v>3080</v>
      </c>
      <c r="C3086" t="s">
        <v>3080</v>
      </c>
      <c r="D3086" s="2">
        <v>1.2</v>
      </c>
      <c r="E3086" s="15">
        <v>18</v>
      </c>
      <c r="F3086" s="14">
        <f>inventory[[#This Row],[Unit Cost]]*inventory[[#This Row],['# Units]]</f>
        <v>21.599999999999998</v>
      </c>
      <c r="G3086" s="8">
        <f>_xlfn.RANK.EQ(inventory[[#This Row],[Total Cost]],inventory[Total Cost],0)</f>
        <v>2621</v>
      </c>
      <c r="H3086" s="8">
        <f>SUMIFS(inventory['# Units],inventory[Rank],"&lt;="&amp;inventory[[#This Row],['#]])</f>
        <v>72859</v>
      </c>
      <c r="I3086" s="9">
        <f>inventory[[#This Row],[c Units]]/MAX(inventory[c Units])</f>
        <v>0.88444730389181581</v>
      </c>
      <c r="J3086" s="10">
        <f>SUMIFS(inventory[Total Cost],inventory[Rank],"&lt;="&amp;inventory[[#This Row],['#]])</f>
        <v>2639002.0999999968</v>
      </c>
      <c r="K3086" s="9">
        <f>inventory[[#This Row],[c Cost]]/MAX(inventory[c Cost])</f>
        <v>0.9968634146356169</v>
      </c>
      <c r="L3086" s="11" t="str">
        <f>IF(inventory[[#This Row],[c Units %]]&lt;=$O$7,$N$7,IF(inventory[[#This Row],[c Units %]]&lt;=$O$8,$N$8,$N$9))</f>
        <v>C</v>
      </c>
    </row>
    <row r="3087" spans="2:12" x14ac:dyDescent="0.25">
      <c r="B3087" s="1">
        <v>3081</v>
      </c>
      <c r="C3087" t="s">
        <v>3081</v>
      </c>
      <c r="D3087" s="2">
        <v>1.4</v>
      </c>
      <c r="E3087" s="15">
        <v>4</v>
      </c>
      <c r="F3087" s="14">
        <f>inventory[[#This Row],[Unit Cost]]*inventory[[#This Row],['# Units]]</f>
        <v>5.6</v>
      </c>
      <c r="G3087" s="8">
        <f>_xlfn.RANK.EQ(inventory[[#This Row],[Total Cost]],inventory[Total Cost],0)</f>
        <v>3697</v>
      </c>
      <c r="H3087" s="8">
        <f>SUMIFS(inventory['# Units],inventory[Rank],"&lt;="&amp;inventory[[#This Row],['#]])</f>
        <v>72881</v>
      </c>
      <c r="I3087" s="9">
        <f>inventory[[#This Row],[c Units]]/MAX(inventory[c Units])</f>
        <v>0.88471436548593074</v>
      </c>
      <c r="J3087" s="10">
        <f>SUMIFS(inventory[Total Cost],inventory[Rank],"&lt;="&amp;inventory[[#This Row],['#]])</f>
        <v>2639028.4999999972</v>
      </c>
      <c r="K3087" s="9">
        <f>inventory[[#This Row],[c Cost]]/MAX(inventory[c Cost])</f>
        <v>0.99687338703925643</v>
      </c>
      <c r="L3087" s="11" t="str">
        <f>IF(inventory[[#This Row],[c Units %]]&lt;=$O$7,$N$7,IF(inventory[[#This Row],[c Units %]]&lt;=$O$8,$N$8,$N$9))</f>
        <v>C</v>
      </c>
    </row>
    <row r="3088" spans="2:12" x14ac:dyDescent="0.25">
      <c r="B3088" s="1">
        <v>3082</v>
      </c>
      <c r="C3088" t="s">
        <v>3082</v>
      </c>
      <c r="D3088" s="2">
        <v>1</v>
      </c>
      <c r="E3088" s="15">
        <v>4</v>
      </c>
      <c r="F3088" s="14">
        <f>inventory[[#This Row],[Unit Cost]]*inventory[[#This Row],['# Units]]</f>
        <v>4</v>
      </c>
      <c r="G3088" s="8">
        <f>_xlfn.RANK.EQ(inventory[[#This Row],[Total Cost]],inventory[Total Cost],0)</f>
        <v>3898</v>
      </c>
      <c r="H3088" s="8">
        <f>SUMIFS(inventory['# Units],inventory[Rank],"&lt;="&amp;inventory[[#This Row],['#]])</f>
        <v>72881</v>
      </c>
      <c r="I3088" s="9">
        <f>inventory[[#This Row],[c Units]]/MAX(inventory[c Units])</f>
        <v>0.88471436548593074</v>
      </c>
      <c r="J3088" s="10">
        <f>SUMIFS(inventory[Total Cost],inventory[Rank],"&lt;="&amp;inventory[[#This Row],['#]])</f>
        <v>2639028.4999999972</v>
      </c>
      <c r="K3088" s="9">
        <f>inventory[[#This Row],[c Cost]]/MAX(inventory[c Cost])</f>
        <v>0.99687338703925643</v>
      </c>
      <c r="L3088" s="11" t="str">
        <f>IF(inventory[[#This Row],[c Units %]]&lt;=$O$7,$N$7,IF(inventory[[#This Row],[c Units %]]&lt;=$O$8,$N$8,$N$9))</f>
        <v>C</v>
      </c>
    </row>
    <row r="3089" spans="2:12" x14ac:dyDescent="0.25">
      <c r="B3089" s="1">
        <v>3083</v>
      </c>
      <c r="C3089" t="s">
        <v>3083</v>
      </c>
      <c r="D3089" s="2">
        <v>1.3</v>
      </c>
      <c r="E3089" s="15">
        <v>27</v>
      </c>
      <c r="F3089" s="14">
        <f>inventory[[#This Row],[Unit Cost]]*inventory[[#This Row],['# Units]]</f>
        <v>35.1</v>
      </c>
      <c r="G3089" s="8">
        <f>_xlfn.RANK.EQ(inventory[[#This Row],[Total Cost]],inventory[Total Cost],0)</f>
        <v>2162</v>
      </c>
      <c r="H3089" s="8">
        <f>SUMIFS(inventory['# Units],inventory[Rank],"&lt;="&amp;inventory[[#This Row],['#]])</f>
        <v>73097</v>
      </c>
      <c r="I3089" s="9">
        <f>inventory[[#This Row],[c Units]]/MAX(inventory[c Units])</f>
        <v>0.88733642477360464</v>
      </c>
      <c r="J3089" s="10">
        <f>SUMIFS(inventory[Total Cost],inventory[Rank],"&lt;="&amp;inventory[[#This Row],['#]])</f>
        <v>2639262.4999999972</v>
      </c>
      <c r="K3089" s="9">
        <f>inventory[[#This Row],[c Cost]]/MAX(inventory[c Cost])</f>
        <v>0.99696177879878733</v>
      </c>
      <c r="L3089" s="11" t="str">
        <f>IF(inventory[[#This Row],[c Units %]]&lt;=$O$7,$N$7,IF(inventory[[#This Row],[c Units %]]&lt;=$O$8,$N$8,$N$9))</f>
        <v>C</v>
      </c>
    </row>
    <row r="3090" spans="2:12" x14ac:dyDescent="0.25">
      <c r="B3090" s="1">
        <v>3084</v>
      </c>
      <c r="C3090" t="s">
        <v>3084</v>
      </c>
      <c r="D3090" s="2">
        <v>1.3</v>
      </c>
      <c r="E3090" s="15">
        <v>2</v>
      </c>
      <c r="F3090" s="14">
        <f>inventory[[#This Row],[Unit Cost]]*inventory[[#This Row],['# Units]]</f>
        <v>2.6</v>
      </c>
      <c r="G3090" s="8">
        <f>_xlfn.RANK.EQ(inventory[[#This Row],[Total Cost]],inventory[Total Cost],0)</f>
        <v>4181</v>
      </c>
      <c r="H3090" s="8">
        <f>SUMIFS(inventory['# Units],inventory[Rank],"&lt;="&amp;inventory[[#This Row],['#]])</f>
        <v>73097</v>
      </c>
      <c r="I3090" s="9">
        <f>inventory[[#This Row],[c Units]]/MAX(inventory[c Units])</f>
        <v>0.88733642477360464</v>
      </c>
      <c r="J3090" s="10">
        <f>SUMIFS(inventory[Total Cost],inventory[Rank],"&lt;="&amp;inventory[[#This Row],['#]])</f>
        <v>2639262.4999999972</v>
      </c>
      <c r="K3090" s="9">
        <f>inventory[[#This Row],[c Cost]]/MAX(inventory[c Cost])</f>
        <v>0.99696177879878733</v>
      </c>
      <c r="L3090" s="11" t="str">
        <f>IF(inventory[[#This Row],[c Units %]]&lt;=$O$7,$N$7,IF(inventory[[#This Row],[c Units %]]&lt;=$O$8,$N$8,$N$9))</f>
        <v>C</v>
      </c>
    </row>
    <row r="3091" spans="2:12" x14ac:dyDescent="0.25">
      <c r="B3091" s="1">
        <v>3085</v>
      </c>
      <c r="C3091" t="s">
        <v>3085</v>
      </c>
      <c r="D3091" s="2">
        <v>1.2</v>
      </c>
      <c r="E3091" s="15">
        <v>18</v>
      </c>
      <c r="F3091" s="14">
        <f>inventory[[#This Row],[Unit Cost]]*inventory[[#This Row],['# Units]]</f>
        <v>21.599999999999998</v>
      </c>
      <c r="G3091" s="8">
        <f>_xlfn.RANK.EQ(inventory[[#This Row],[Total Cost]],inventory[Total Cost],0)</f>
        <v>2621</v>
      </c>
      <c r="H3091" s="8">
        <f>SUMIFS(inventory['# Units],inventory[Rank],"&lt;="&amp;inventory[[#This Row],['#]])</f>
        <v>73097</v>
      </c>
      <c r="I3091" s="9">
        <f>inventory[[#This Row],[c Units]]/MAX(inventory[c Units])</f>
        <v>0.88733642477360464</v>
      </c>
      <c r="J3091" s="10">
        <f>SUMIFS(inventory[Total Cost],inventory[Rank],"&lt;="&amp;inventory[[#This Row],['#]])</f>
        <v>2639262.4999999972</v>
      </c>
      <c r="K3091" s="9">
        <f>inventory[[#This Row],[c Cost]]/MAX(inventory[c Cost])</f>
        <v>0.99696177879878733</v>
      </c>
      <c r="L3091" s="11" t="str">
        <f>IF(inventory[[#This Row],[c Units %]]&lt;=$O$7,$N$7,IF(inventory[[#This Row],[c Units %]]&lt;=$O$8,$N$8,$N$9))</f>
        <v>C</v>
      </c>
    </row>
    <row r="3092" spans="2:12" x14ac:dyDescent="0.25">
      <c r="B3092" s="1">
        <v>3086</v>
      </c>
      <c r="C3092" t="s">
        <v>3086</v>
      </c>
      <c r="D3092" s="2">
        <v>1.3</v>
      </c>
      <c r="E3092" s="15">
        <v>37</v>
      </c>
      <c r="F3092" s="14">
        <f>inventory[[#This Row],[Unit Cost]]*inventory[[#This Row],['# Units]]</f>
        <v>48.1</v>
      </c>
      <c r="G3092" s="8">
        <f>_xlfn.RANK.EQ(inventory[[#This Row],[Total Cost]],inventory[Total Cost],0)</f>
        <v>1880</v>
      </c>
      <c r="H3092" s="8">
        <f>SUMIFS(inventory['# Units],inventory[Rank],"&lt;="&amp;inventory[[#This Row],['#]])</f>
        <v>73097</v>
      </c>
      <c r="I3092" s="9">
        <f>inventory[[#This Row],[c Units]]/MAX(inventory[c Units])</f>
        <v>0.88733642477360464</v>
      </c>
      <c r="J3092" s="10">
        <f>SUMIFS(inventory[Total Cost],inventory[Rank],"&lt;="&amp;inventory[[#This Row],['#]])</f>
        <v>2639262.4999999972</v>
      </c>
      <c r="K3092" s="9">
        <f>inventory[[#This Row],[c Cost]]/MAX(inventory[c Cost])</f>
        <v>0.99696177879878733</v>
      </c>
      <c r="L3092" s="11" t="str">
        <f>IF(inventory[[#This Row],[c Units %]]&lt;=$O$7,$N$7,IF(inventory[[#This Row],[c Units %]]&lt;=$O$8,$N$8,$N$9))</f>
        <v>C</v>
      </c>
    </row>
    <row r="3093" spans="2:12" x14ac:dyDescent="0.25">
      <c r="B3093" s="1">
        <v>3087</v>
      </c>
      <c r="C3093" t="s">
        <v>3087</v>
      </c>
      <c r="D3093" s="2">
        <v>1.3</v>
      </c>
      <c r="E3093" s="15">
        <v>10</v>
      </c>
      <c r="F3093" s="14">
        <f>inventory[[#This Row],[Unit Cost]]*inventory[[#This Row],['# Units]]</f>
        <v>13</v>
      </c>
      <c r="G3093" s="8">
        <f>_xlfn.RANK.EQ(inventory[[#This Row],[Total Cost]],inventory[Total Cost],0)</f>
        <v>3083</v>
      </c>
      <c r="H3093" s="8">
        <f>SUMIFS(inventory['# Units],inventory[Rank],"&lt;="&amp;inventory[[#This Row],['#]])</f>
        <v>73097</v>
      </c>
      <c r="I3093" s="9">
        <f>inventory[[#This Row],[c Units]]/MAX(inventory[c Units])</f>
        <v>0.88733642477360464</v>
      </c>
      <c r="J3093" s="10">
        <f>SUMIFS(inventory[Total Cost],inventory[Rank],"&lt;="&amp;inventory[[#This Row],['#]])</f>
        <v>2639262.4999999972</v>
      </c>
      <c r="K3093" s="9">
        <f>inventory[[#This Row],[c Cost]]/MAX(inventory[c Cost])</f>
        <v>0.99696177879878733</v>
      </c>
      <c r="L3093" s="11" t="str">
        <f>IF(inventory[[#This Row],[c Units %]]&lt;=$O$7,$N$7,IF(inventory[[#This Row],[c Units %]]&lt;=$O$8,$N$8,$N$9))</f>
        <v>C</v>
      </c>
    </row>
    <row r="3094" spans="2:12" x14ac:dyDescent="0.25">
      <c r="B3094" s="1">
        <v>3088</v>
      </c>
      <c r="C3094" t="s">
        <v>3088</v>
      </c>
      <c r="D3094" s="2">
        <v>1.1000000000000001</v>
      </c>
      <c r="E3094" s="15">
        <v>97</v>
      </c>
      <c r="F3094" s="14">
        <f>inventory[[#This Row],[Unit Cost]]*inventory[[#This Row],['# Units]]</f>
        <v>106.7</v>
      </c>
      <c r="G3094" s="8">
        <f>_xlfn.RANK.EQ(inventory[[#This Row],[Total Cost]],inventory[Total Cost],0)</f>
        <v>1310</v>
      </c>
      <c r="H3094" s="8">
        <f>SUMIFS(inventory['# Units],inventory[Rank],"&lt;="&amp;inventory[[#This Row],['#]])</f>
        <v>73097</v>
      </c>
      <c r="I3094" s="9">
        <f>inventory[[#This Row],[c Units]]/MAX(inventory[c Units])</f>
        <v>0.88733642477360464</v>
      </c>
      <c r="J3094" s="10">
        <f>SUMIFS(inventory[Total Cost],inventory[Rank],"&lt;="&amp;inventory[[#This Row],['#]])</f>
        <v>2639262.4999999972</v>
      </c>
      <c r="K3094" s="9">
        <f>inventory[[#This Row],[c Cost]]/MAX(inventory[c Cost])</f>
        <v>0.99696177879878733</v>
      </c>
      <c r="L3094" s="11" t="str">
        <f>IF(inventory[[#This Row],[c Units %]]&lt;=$O$7,$N$7,IF(inventory[[#This Row],[c Units %]]&lt;=$O$8,$N$8,$N$9))</f>
        <v>C</v>
      </c>
    </row>
    <row r="3095" spans="2:12" x14ac:dyDescent="0.25">
      <c r="B3095" s="1">
        <v>3089</v>
      </c>
      <c r="C3095" t="s">
        <v>3089</v>
      </c>
      <c r="D3095" s="2">
        <v>1.4</v>
      </c>
      <c r="E3095" s="15">
        <v>3</v>
      </c>
      <c r="F3095" s="14">
        <f>inventory[[#This Row],[Unit Cost]]*inventory[[#This Row],['# Units]]</f>
        <v>4.1999999999999993</v>
      </c>
      <c r="G3095" s="8">
        <f>_xlfn.RANK.EQ(inventory[[#This Row],[Total Cost]],inventory[Total Cost],0)</f>
        <v>3874</v>
      </c>
      <c r="H3095" s="8">
        <f>SUMIFS(inventory['# Units],inventory[Rank],"&lt;="&amp;inventory[[#This Row],['#]])</f>
        <v>73097</v>
      </c>
      <c r="I3095" s="9">
        <f>inventory[[#This Row],[c Units]]/MAX(inventory[c Units])</f>
        <v>0.88733642477360464</v>
      </c>
      <c r="J3095" s="10">
        <f>SUMIFS(inventory[Total Cost],inventory[Rank],"&lt;="&amp;inventory[[#This Row],['#]])</f>
        <v>2639262.4999999972</v>
      </c>
      <c r="K3095" s="9">
        <f>inventory[[#This Row],[c Cost]]/MAX(inventory[c Cost])</f>
        <v>0.99696177879878733</v>
      </c>
      <c r="L3095" s="11" t="str">
        <f>IF(inventory[[#This Row],[c Units %]]&lt;=$O$7,$N$7,IF(inventory[[#This Row],[c Units %]]&lt;=$O$8,$N$8,$N$9))</f>
        <v>C</v>
      </c>
    </row>
    <row r="3096" spans="2:12" x14ac:dyDescent="0.25">
      <c r="B3096" s="1">
        <v>3090</v>
      </c>
      <c r="C3096" t="s">
        <v>3090</v>
      </c>
      <c r="D3096" s="2">
        <v>1.2</v>
      </c>
      <c r="E3096" s="15">
        <v>74</v>
      </c>
      <c r="F3096" s="14">
        <f>inventory[[#This Row],[Unit Cost]]*inventory[[#This Row],['# Units]]</f>
        <v>88.8</v>
      </c>
      <c r="G3096" s="8">
        <f>_xlfn.RANK.EQ(inventory[[#This Row],[Total Cost]],inventory[Total Cost],0)</f>
        <v>1414</v>
      </c>
      <c r="H3096" s="8">
        <f>SUMIFS(inventory['# Units],inventory[Rank],"&lt;="&amp;inventory[[#This Row],['#]])</f>
        <v>73097</v>
      </c>
      <c r="I3096" s="9">
        <f>inventory[[#This Row],[c Units]]/MAX(inventory[c Units])</f>
        <v>0.88733642477360464</v>
      </c>
      <c r="J3096" s="10">
        <f>SUMIFS(inventory[Total Cost],inventory[Rank],"&lt;="&amp;inventory[[#This Row],['#]])</f>
        <v>2639262.4999999972</v>
      </c>
      <c r="K3096" s="9">
        <f>inventory[[#This Row],[c Cost]]/MAX(inventory[c Cost])</f>
        <v>0.99696177879878733</v>
      </c>
      <c r="L3096" s="11" t="str">
        <f>IF(inventory[[#This Row],[c Units %]]&lt;=$O$7,$N$7,IF(inventory[[#This Row],[c Units %]]&lt;=$O$8,$N$8,$N$9))</f>
        <v>C</v>
      </c>
    </row>
    <row r="3097" spans="2:12" x14ac:dyDescent="0.25">
      <c r="B3097" s="1">
        <v>3091</v>
      </c>
      <c r="C3097" t="s">
        <v>3091</v>
      </c>
      <c r="D3097" s="2">
        <v>1.4</v>
      </c>
      <c r="E3097" s="15">
        <v>75</v>
      </c>
      <c r="F3097" s="14">
        <f>inventory[[#This Row],[Unit Cost]]*inventory[[#This Row],['# Units]]</f>
        <v>105</v>
      </c>
      <c r="G3097" s="8">
        <f>_xlfn.RANK.EQ(inventory[[#This Row],[Total Cost]],inventory[Total Cost],0)</f>
        <v>1320</v>
      </c>
      <c r="H3097" s="8">
        <f>SUMIFS(inventory['# Units],inventory[Rank],"&lt;="&amp;inventory[[#This Row],['#]])</f>
        <v>73097</v>
      </c>
      <c r="I3097" s="9">
        <f>inventory[[#This Row],[c Units]]/MAX(inventory[c Units])</f>
        <v>0.88733642477360464</v>
      </c>
      <c r="J3097" s="10">
        <f>SUMIFS(inventory[Total Cost],inventory[Rank],"&lt;="&amp;inventory[[#This Row],['#]])</f>
        <v>2639262.4999999972</v>
      </c>
      <c r="K3097" s="9">
        <f>inventory[[#This Row],[c Cost]]/MAX(inventory[c Cost])</f>
        <v>0.99696177879878733</v>
      </c>
      <c r="L3097" s="11" t="str">
        <f>IF(inventory[[#This Row],[c Units %]]&lt;=$O$7,$N$7,IF(inventory[[#This Row],[c Units %]]&lt;=$O$8,$N$8,$N$9))</f>
        <v>C</v>
      </c>
    </row>
    <row r="3098" spans="2:12" x14ac:dyDescent="0.25">
      <c r="B3098" s="1">
        <v>3092</v>
      </c>
      <c r="C3098" t="s">
        <v>3092</v>
      </c>
      <c r="D3098" s="2">
        <v>1.2</v>
      </c>
      <c r="E3098" s="15">
        <v>21</v>
      </c>
      <c r="F3098" s="14">
        <f>inventory[[#This Row],[Unit Cost]]*inventory[[#This Row],['# Units]]</f>
        <v>25.2</v>
      </c>
      <c r="G3098" s="8">
        <f>_xlfn.RANK.EQ(inventory[[#This Row],[Total Cost]],inventory[Total Cost],0)</f>
        <v>2460</v>
      </c>
      <c r="H3098" s="8">
        <f>SUMIFS(inventory['# Units],inventory[Rank],"&lt;="&amp;inventory[[#This Row],['#]])</f>
        <v>73097</v>
      </c>
      <c r="I3098" s="9">
        <f>inventory[[#This Row],[c Units]]/MAX(inventory[c Units])</f>
        <v>0.88733642477360464</v>
      </c>
      <c r="J3098" s="10">
        <f>SUMIFS(inventory[Total Cost],inventory[Rank],"&lt;="&amp;inventory[[#This Row],['#]])</f>
        <v>2639262.4999999972</v>
      </c>
      <c r="K3098" s="9">
        <f>inventory[[#This Row],[c Cost]]/MAX(inventory[c Cost])</f>
        <v>0.99696177879878733</v>
      </c>
      <c r="L3098" s="11" t="str">
        <f>IF(inventory[[#This Row],[c Units %]]&lt;=$O$7,$N$7,IF(inventory[[#This Row],[c Units %]]&lt;=$O$8,$N$8,$N$9))</f>
        <v>C</v>
      </c>
    </row>
    <row r="3099" spans="2:12" x14ac:dyDescent="0.25">
      <c r="B3099" s="1">
        <v>3093</v>
      </c>
      <c r="C3099" t="s">
        <v>3093</v>
      </c>
      <c r="D3099" s="2">
        <v>1.3</v>
      </c>
      <c r="E3099" s="15">
        <v>9</v>
      </c>
      <c r="F3099" s="14">
        <f>inventory[[#This Row],[Unit Cost]]*inventory[[#This Row],['# Units]]</f>
        <v>11.700000000000001</v>
      </c>
      <c r="G3099" s="8">
        <f>_xlfn.RANK.EQ(inventory[[#This Row],[Total Cost]],inventory[Total Cost],0)</f>
        <v>3194</v>
      </c>
      <c r="H3099" s="8">
        <f>SUMIFS(inventory['# Units],inventory[Rank],"&lt;="&amp;inventory[[#This Row],['#]])</f>
        <v>73097</v>
      </c>
      <c r="I3099" s="9">
        <f>inventory[[#This Row],[c Units]]/MAX(inventory[c Units])</f>
        <v>0.88733642477360464</v>
      </c>
      <c r="J3099" s="10">
        <f>SUMIFS(inventory[Total Cost],inventory[Rank],"&lt;="&amp;inventory[[#This Row],['#]])</f>
        <v>2639262.4999999972</v>
      </c>
      <c r="K3099" s="9">
        <f>inventory[[#This Row],[c Cost]]/MAX(inventory[c Cost])</f>
        <v>0.99696177879878733</v>
      </c>
      <c r="L3099" s="11" t="str">
        <f>IF(inventory[[#This Row],[c Units %]]&lt;=$O$7,$N$7,IF(inventory[[#This Row],[c Units %]]&lt;=$O$8,$N$8,$N$9))</f>
        <v>C</v>
      </c>
    </row>
    <row r="3100" spans="2:12" x14ac:dyDescent="0.25">
      <c r="B3100" s="1">
        <v>3094</v>
      </c>
      <c r="C3100" t="s">
        <v>3094</v>
      </c>
      <c r="D3100" s="2">
        <v>1.3</v>
      </c>
      <c r="E3100" s="15">
        <v>150</v>
      </c>
      <c r="F3100" s="14">
        <f>inventory[[#This Row],[Unit Cost]]*inventory[[#This Row],['# Units]]</f>
        <v>195</v>
      </c>
      <c r="G3100" s="8">
        <f>_xlfn.RANK.EQ(inventory[[#This Row],[Total Cost]],inventory[Total Cost],0)</f>
        <v>1034</v>
      </c>
      <c r="H3100" s="8">
        <f>SUMIFS(inventory['# Units],inventory[Rank],"&lt;="&amp;inventory[[#This Row],['#]])</f>
        <v>73097</v>
      </c>
      <c r="I3100" s="9">
        <f>inventory[[#This Row],[c Units]]/MAX(inventory[c Units])</f>
        <v>0.88733642477360464</v>
      </c>
      <c r="J3100" s="10">
        <f>SUMIFS(inventory[Total Cost],inventory[Rank],"&lt;="&amp;inventory[[#This Row],['#]])</f>
        <v>2639262.4999999972</v>
      </c>
      <c r="K3100" s="9">
        <f>inventory[[#This Row],[c Cost]]/MAX(inventory[c Cost])</f>
        <v>0.99696177879878733</v>
      </c>
      <c r="L3100" s="11" t="str">
        <f>IF(inventory[[#This Row],[c Units %]]&lt;=$O$7,$N$7,IF(inventory[[#This Row],[c Units %]]&lt;=$O$8,$N$8,$N$9))</f>
        <v>C</v>
      </c>
    </row>
    <row r="3101" spans="2:12" x14ac:dyDescent="0.25">
      <c r="B3101" s="1">
        <v>3095</v>
      </c>
      <c r="C3101" t="s">
        <v>3095</v>
      </c>
      <c r="D3101" s="2">
        <v>1.4</v>
      </c>
      <c r="E3101" s="15">
        <v>5</v>
      </c>
      <c r="F3101" s="14">
        <f>inventory[[#This Row],[Unit Cost]]*inventory[[#This Row],['# Units]]</f>
        <v>7</v>
      </c>
      <c r="G3101" s="8">
        <f>_xlfn.RANK.EQ(inventory[[#This Row],[Total Cost]],inventory[Total Cost],0)</f>
        <v>3570</v>
      </c>
      <c r="H3101" s="8">
        <f>SUMIFS(inventory['# Units],inventory[Rank],"&lt;="&amp;inventory[[#This Row],['#]])</f>
        <v>73097</v>
      </c>
      <c r="I3101" s="9">
        <f>inventory[[#This Row],[c Units]]/MAX(inventory[c Units])</f>
        <v>0.88733642477360464</v>
      </c>
      <c r="J3101" s="10">
        <f>SUMIFS(inventory[Total Cost],inventory[Rank],"&lt;="&amp;inventory[[#This Row],['#]])</f>
        <v>2639262.4999999972</v>
      </c>
      <c r="K3101" s="9">
        <f>inventory[[#This Row],[c Cost]]/MAX(inventory[c Cost])</f>
        <v>0.99696177879878733</v>
      </c>
      <c r="L3101" s="11" t="str">
        <f>IF(inventory[[#This Row],[c Units %]]&lt;=$O$7,$N$7,IF(inventory[[#This Row],[c Units %]]&lt;=$O$8,$N$8,$N$9))</f>
        <v>C</v>
      </c>
    </row>
    <row r="3102" spans="2:12" x14ac:dyDescent="0.25">
      <c r="B3102" s="1">
        <v>3096</v>
      </c>
      <c r="C3102" t="s">
        <v>3096</v>
      </c>
      <c r="D3102" s="2">
        <v>1.2</v>
      </c>
      <c r="E3102" s="15">
        <v>7</v>
      </c>
      <c r="F3102" s="14">
        <f>inventory[[#This Row],[Unit Cost]]*inventory[[#This Row],['# Units]]</f>
        <v>8.4</v>
      </c>
      <c r="G3102" s="8">
        <f>_xlfn.RANK.EQ(inventory[[#This Row],[Total Cost]],inventory[Total Cost],0)</f>
        <v>3440</v>
      </c>
      <c r="H3102" s="8">
        <f>SUMIFS(inventory['# Units],inventory[Rank],"&lt;="&amp;inventory[[#This Row],['#]])</f>
        <v>73097</v>
      </c>
      <c r="I3102" s="9">
        <f>inventory[[#This Row],[c Units]]/MAX(inventory[c Units])</f>
        <v>0.88733642477360464</v>
      </c>
      <c r="J3102" s="10">
        <f>SUMIFS(inventory[Total Cost],inventory[Rank],"&lt;="&amp;inventory[[#This Row],['#]])</f>
        <v>2639262.4999999972</v>
      </c>
      <c r="K3102" s="9">
        <f>inventory[[#This Row],[c Cost]]/MAX(inventory[c Cost])</f>
        <v>0.99696177879878733</v>
      </c>
      <c r="L3102" s="11" t="str">
        <f>IF(inventory[[#This Row],[c Units %]]&lt;=$O$7,$N$7,IF(inventory[[#This Row],[c Units %]]&lt;=$O$8,$N$8,$N$9))</f>
        <v>C</v>
      </c>
    </row>
    <row r="3103" spans="2:12" x14ac:dyDescent="0.25">
      <c r="B3103" s="1">
        <v>3097</v>
      </c>
      <c r="C3103" t="s">
        <v>3097</v>
      </c>
      <c r="D3103" s="2">
        <v>0.8</v>
      </c>
      <c r="E3103" s="15">
        <v>4</v>
      </c>
      <c r="F3103" s="14">
        <f>inventory[[#This Row],[Unit Cost]]*inventory[[#This Row],['# Units]]</f>
        <v>3.2</v>
      </c>
      <c r="G3103" s="8">
        <f>_xlfn.RANK.EQ(inventory[[#This Row],[Total Cost]],inventory[Total Cost],0)</f>
        <v>4049</v>
      </c>
      <c r="H3103" s="8">
        <f>SUMIFS(inventory['# Units],inventory[Rank],"&lt;="&amp;inventory[[#This Row],['#]])</f>
        <v>73097</v>
      </c>
      <c r="I3103" s="9">
        <f>inventory[[#This Row],[c Units]]/MAX(inventory[c Units])</f>
        <v>0.88733642477360464</v>
      </c>
      <c r="J3103" s="10">
        <f>SUMIFS(inventory[Total Cost],inventory[Rank],"&lt;="&amp;inventory[[#This Row],['#]])</f>
        <v>2639262.4999999972</v>
      </c>
      <c r="K3103" s="9">
        <f>inventory[[#This Row],[c Cost]]/MAX(inventory[c Cost])</f>
        <v>0.99696177879878733</v>
      </c>
      <c r="L3103" s="11" t="str">
        <f>IF(inventory[[#This Row],[c Units %]]&lt;=$O$7,$N$7,IF(inventory[[#This Row],[c Units %]]&lt;=$O$8,$N$8,$N$9))</f>
        <v>C</v>
      </c>
    </row>
    <row r="3104" spans="2:12" x14ac:dyDescent="0.25">
      <c r="B3104" s="1">
        <v>3098</v>
      </c>
      <c r="C3104" t="s">
        <v>3098</v>
      </c>
      <c r="D3104" s="2">
        <v>1.3</v>
      </c>
      <c r="E3104" s="15">
        <v>10</v>
      </c>
      <c r="F3104" s="14">
        <f>inventory[[#This Row],[Unit Cost]]*inventory[[#This Row],['# Units]]</f>
        <v>13</v>
      </c>
      <c r="G3104" s="8">
        <f>_xlfn.RANK.EQ(inventory[[#This Row],[Total Cost]],inventory[Total Cost],0)</f>
        <v>3083</v>
      </c>
      <c r="H3104" s="8">
        <f>SUMIFS(inventory['# Units],inventory[Rank],"&lt;="&amp;inventory[[#This Row],['#]])</f>
        <v>73097</v>
      </c>
      <c r="I3104" s="9">
        <f>inventory[[#This Row],[c Units]]/MAX(inventory[c Units])</f>
        <v>0.88733642477360464</v>
      </c>
      <c r="J3104" s="10">
        <f>SUMIFS(inventory[Total Cost],inventory[Rank],"&lt;="&amp;inventory[[#This Row],['#]])</f>
        <v>2639262.4999999972</v>
      </c>
      <c r="K3104" s="9">
        <f>inventory[[#This Row],[c Cost]]/MAX(inventory[c Cost])</f>
        <v>0.99696177879878733</v>
      </c>
      <c r="L3104" s="11" t="str">
        <f>IF(inventory[[#This Row],[c Units %]]&lt;=$O$7,$N$7,IF(inventory[[#This Row],[c Units %]]&lt;=$O$8,$N$8,$N$9))</f>
        <v>C</v>
      </c>
    </row>
    <row r="3105" spans="2:12" x14ac:dyDescent="0.25">
      <c r="B3105" s="1">
        <v>3099</v>
      </c>
      <c r="C3105" t="s">
        <v>3099</v>
      </c>
      <c r="D3105" s="2">
        <v>1.2</v>
      </c>
      <c r="E3105" s="15">
        <v>3</v>
      </c>
      <c r="F3105" s="14">
        <f>inventory[[#This Row],[Unit Cost]]*inventory[[#This Row],['# Units]]</f>
        <v>3.5999999999999996</v>
      </c>
      <c r="G3105" s="8">
        <f>_xlfn.RANK.EQ(inventory[[#This Row],[Total Cost]],inventory[Total Cost],0)</f>
        <v>3980</v>
      </c>
      <c r="H3105" s="8">
        <f>SUMIFS(inventory['# Units],inventory[Rank],"&lt;="&amp;inventory[[#This Row],['#]])</f>
        <v>73097</v>
      </c>
      <c r="I3105" s="9">
        <f>inventory[[#This Row],[c Units]]/MAX(inventory[c Units])</f>
        <v>0.88733642477360464</v>
      </c>
      <c r="J3105" s="10">
        <f>SUMIFS(inventory[Total Cost],inventory[Rank],"&lt;="&amp;inventory[[#This Row],['#]])</f>
        <v>2639262.4999999972</v>
      </c>
      <c r="K3105" s="9">
        <f>inventory[[#This Row],[c Cost]]/MAX(inventory[c Cost])</f>
        <v>0.99696177879878733</v>
      </c>
      <c r="L3105" s="11" t="str">
        <f>IF(inventory[[#This Row],[c Units %]]&lt;=$O$7,$N$7,IF(inventory[[#This Row],[c Units %]]&lt;=$O$8,$N$8,$N$9))</f>
        <v>C</v>
      </c>
    </row>
    <row r="3106" spans="2:12" x14ac:dyDescent="0.25">
      <c r="B3106" s="1">
        <v>3100</v>
      </c>
      <c r="C3106" t="s">
        <v>3100</v>
      </c>
      <c r="D3106" s="2">
        <v>1.4</v>
      </c>
      <c r="E3106" s="15">
        <v>48</v>
      </c>
      <c r="F3106" s="14">
        <f>inventory[[#This Row],[Unit Cost]]*inventory[[#This Row],['# Units]]</f>
        <v>67.199999999999989</v>
      </c>
      <c r="G3106" s="8">
        <f>_xlfn.RANK.EQ(inventory[[#This Row],[Total Cost]],inventory[Total Cost],0)</f>
        <v>1606</v>
      </c>
      <c r="H3106" s="8">
        <f>SUMIFS(inventory['# Units],inventory[Rank],"&lt;="&amp;inventory[[#This Row],['#]])</f>
        <v>73097</v>
      </c>
      <c r="I3106" s="9">
        <f>inventory[[#This Row],[c Units]]/MAX(inventory[c Units])</f>
        <v>0.88733642477360464</v>
      </c>
      <c r="J3106" s="10">
        <f>SUMIFS(inventory[Total Cost],inventory[Rank],"&lt;="&amp;inventory[[#This Row],['#]])</f>
        <v>2639262.4999999972</v>
      </c>
      <c r="K3106" s="9">
        <f>inventory[[#This Row],[c Cost]]/MAX(inventory[c Cost])</f>
        <v>0.99696177879878733</v>
      </c>
      <c r="L3106" s="11" t="str">
        <f>IF(inventory[[#This Row],[c Units %]]&lt;=$O$7,$N$7,IF(inventory[[#This Row],[c Units %]]&lt;=$O$8,$N$8,$N$9))</f>
        <v>C</v>
      </c>
    </row>
    <row r="3107" spans="2:12" x14ac:dyDescent="0.25">
      <c r="B3107" s="1">
        <v>3101</v>
      </c>
      <c r="C3107" t="s">
        <v>3101</v>
      </c>
      <c r="D3107" s="2">
        <v>1.4</v>
      </c>
      <c r="E3107" s="15">
        <v>3</v>
      </c>
      <c r="F3107" s="14">
        <f>inventory[[#This Row],[Unit Cost]]*inventory[[#This Row],['# Units]]</f>
        <v>4.1999999999999993</v>
      </c>
      <c r="G3107" s="8">
        <f>_xlfn.RANK.EQ(inventory[[#This Row],[Total Cost]],inventory[Total Cost],0)</f>
        <v>3874</v>
      </c>
      <c r="H3107" s="8">
        <f>SUMIFS(inventory['# Units],inventory[Rank],"&lt;="&amp;inventory[[#This Row],['#]])</f>
        <v>73100</v>
      </c>
      <c r="I3107" s="9">
        <f>inventory[[#This Row],[c Units]]/MAX(inventory[c Units])</f>
        <v>0.88737284226371116</v>
      </c>
      <c r="J3107" s="10">
        <f>SUMIFS(inventory[Total Cost],inventory[Rank],"&lt;="&amp;inventory[[#This Row],['#]])</f>
        <v>2639275.3999999971</v>
      </c>
      <c r="K3107" s="9">
        <f>inventory[[#This Row],[c Cost]]/MAX(inventory[c Cost])</f>
        <v>0.99696665167783838</v>
      </c>
      <c r="L3107" s="11" t="str">
        <f>IF(inventory[[#This Row],[c Units %]]&lt;=$O$7,$N$7,IF(inventory[[#This Row],[c Units %]]&lt;=$O$8,$N$8,$N$9))</f>
        <v>C</v>
      </c>
    </row>
    <row r="3108" spans="2:12" x14ac:dyDescent="0.25">
      <c r="B3108" s="1">
        <v>3102</v>
      </c>
      <c r="C3108" t="s">
        <v>3102</v>
      </c>
      <c r="D3108" s="2">
        <v>1.1000000000000001</v>
      </c>
      <c r="E3108" s="15">
        <v>3</v>
      </c>
      <c r="F3108" s="14">
        <f>inventory[[#This Row],[Unit Cost]]*inventory[[#This Row],['# Units]]</f>
        <v>3.3000000000000003</v>
      </c>
      <c r="G3108" s="8">
        <f>_xlfn.RANK.EQ(inventory[[#This Row],[Total Cost]],inventory[Total Cost],0)</f>
        <v>4028</v>
      </c>
      <c r="H3108" s="8">
        <f>SUMIFS(inventory['# Units],inventory[Rank],"&lt;="&amp;inventory[[#This Row],['#]])</f>
        <v>73220</v>
      </c>
      <c r="I3108" s="9">
        <f>inventory[[#This Row],[c Units]]/MAX(inventory[c Units])</f>
        <v>0.88882954186797447</v>
      </c>
      <c r="J3108" s="10">
        <f>SUMIFS(inventory[Total Cost],inventory[Rank],"&lt;="&amp;inventory[[#This Row],['#]])</f>
        <v>2639377.7999999956</v>
      </c>
      <c r="K3108" s="9">
        <f>inventory[[#This Row],[c Cost]]/MAX(inventory[c Cost])</f>
        <v>0.99700533251619661</v>
      </c>
      <c r="L3108" s="11" t="str">
        <f>IF(inventory[[#This Row],[c Units %]]&lt;=$O$7,$N$7,IF(inventory[[#This Row],[c Units %]]&lt;=$O$8,$N$8,$N$9))</f>
        <v>C</v>
      </c>
    </row>
    <row r="3109" spans="2:12" x14ac:dyDescent="0.25">
      <c r="B3109" s="1">
        <v>3103</v>
      </c>
      <c r="C3109" t="s">
        <v>3103</v>
      </c>
      <c r="D3109" s="2">
        <v>1.3</v>
      </c>
      <c r="E3109" s="15">
        <v>7</v>
      </c>
      <c r="F3109" s="14">
        <f>inventory[[#This Row],[Unit Cost]]*inventory[[#This Row],['# Units]]</f>
        <v>9.1</v>
      </c>
      <c r="G3109" s="8">
        <f>_xlfn.RANK.EQ(inventory[[#This Row],[Total Cost]],inventory[Total Cost],0)</f>
        <v>3382</v>
      </c>
      <c r="H3109" s="8">
        <f>SUMIFS(inventory['# Units],inventory[Rank],"&lt;="&amp;inventory[[#This Row],['#]])</f>
        <v>73220</v>
      </c>
      <c r="I3109" s="9">
        <f>inventory[[#This Row],[c Units]]/MAX(inventory[c Units])</f>
        <v>0.88882954186797447</v>
      </c>
      <c r="J3109" s="10">
        <f>SUMIFS(inventory[Total Cost],inventory[Rank],"&lt;="&amp;inventory[[#This Row],['#]])</f>
        <v>2639377.7999999956</v>
      </c>
      <c r="K3109" s="9">
        <f>inventory[[#This Row],[c Cost]]/MAX(inventory[c Cost])</f>
        <v>0.99700533251619661</v>
      </c>
      <c r="L3109" s="11" t="str">
        <f>IF(inventory[[#This Row],[c Units %]]&lt;=$O$7,$N$7,IF(inventory[[#This Row],[c Units %]]&lt;=$O$8,$N$8,$N$9))</f>
        <v>C</v>
      </c>
    </row>
    <row r="3110" spans="2:12" x14ac:dyDescent="0.25">
      <c r="B3110" s="1">
        <v>3104</v>
      </c>
      <c r="C3110" t="s">
        <v>3104</v>
      </c>
      <c r="D3110" s="2">
        <v>1.4</v>
      </c>
      <c r="E3110" s="15">
        <v>14</v>
      </c>
      <c r="F3110" s="14">
        <f>inventory[[#This Row],[Unit Cost]]*inventory[[#This Row],['# Units]]</f>
        <v>19.599999999999998</v>
      </c>
      <c r="G3110" s="8">
        <f>_xlfn.RANK.EQ(inventory[[#This Row],[Total Cost]],inventory[Total Cost],0)</f>
        <v>2720</v>
      </c>
      <c r="H3110" s="8">
        <f>SUMIFS(inventory['# Units],inventory[Rank],"&lt;="&amp;inventory[[#This Row],['#]])</f>
        <v>73220</v>
      </c>
      <c r="I3110" s="9">
        <f>inventory[[#This Row],[c Units]]/MAX(inventory[c Units])</f>
        <v>0.88882954186797447</v>
      </c>
      <c r="J3110" s="10">
        <f>SUMIFS(inventory[Total Cost],inventory[Rank],"&lt;="&amp;inventory[[#This Row],['#]])</f>
        <v>2639377.7999999956</v>
      </c>
      <c r="K3110" s="9">
        <f>inventory[[#This Row],[c Cost]]/MAX(inventory[c Cost])</f>
        <v>0.99700533251619661</v>
      </c>
      <c r="L3110" s="11" t="str">
        <f>IF(inventory[[#This Row],[c Units %]]&lt;=$O$7,$N$7,IF(inventory[[#This Row],[c Units %]]&lt;=$O$8,$N$8,$N$9))</f>
        <v>C</v>
      </c>
    </row>
    <row r="3111" spans="2:12" x14ac:dyDescent="0.25">
      <c r="B3111" s="1">
        <v>3105</v>
      </c>
      <c r="C3111" t="s">
        <v>3105</v>
      </c>
      <c r="D3111" s="2">
        <v>0.1</v>
      </c>
      <c r="E3111" s="15">
        <v>5</v>
      </c>
      <c r="F3111" s="14">
        <f>inventory[[#This Row],[Unit Cost]]*inventory[[#This Row],['# Units]]</f>
        <v>0.5</v>
      </c>
      <c r="G3111" s="8">
        <f>_xlfn.RANK.EQ(inventory[[#This Row],[Total Cost]],inventory[Total Cost],0)</f>
        <v>4622</v>
      </c>
      <c r="H3111" s="8">
        <f>SUMIFS(inventory['# Units],inventory[Rank],"&lt;="&amp;inventory[[#This Row],['#]])</f>
        <v>73220</v>
      </c>
      <c r="I3111" s="9">
        <f>inventory[[#This Row],[c Units]]/MAX(inventory[c Units])</f>
        <v>0.88882954186797447</v>
      </c>
      <c r="J3111" s="10">
        <f>SUMIFS(inventory[Total Cost],inventory[Rank],"&lt;="&amp;inventory[[#This Row],['#]])</f>
        <v>2639377.7999999956</v>
      </c>
      <c r="K3111" s="9">
        <f>inventory[[#This Row],[c Cost]]/MAX(inventory[c Cost])</f>
        <v>0.99700533251619661</v>
      </c>
      <c r="L3111" s="11" t="str">
        <f>IF(inventory[[#This Row],[c Units %]]&lt;=$O$7,$N$7,IF(inventory[[#This Row],[c Units %]]&lt;=$O$8,$N$8,$N$9))</f>
        <v>C</v>
      </c>
    </row>
    <row r="3112" spans="2:12" x14ac:dyDescent="0.25">
      <c r="B3112" s="1">
        <v>3106</v>
      </c>
      <c r="C3112" t="s">
        <v>3106</v>
      </c>
      <c r="D3112" s="2">
        <v>1</v>
      </c>
      <c r="E3112" s="15">
        <v>2</v>
      </c>
      <c r="F3112" s="14">
        <f>inventory[[#This Row],[Unit Cost]]*inventory[[#This Row],['# Units]]</f>
        <v>2</v>
      </c>
      <c r="G3112" s="8">
        <f>_xlfn.RANK.EQ(inventory[[#This Row],[Total Cost]],inventory[Total Cost],0)</f>
        <v>4294</v>
      </c>
      <c r="H3112" s="8">
        <f>SUMIFS(inventory['# Units],inventory[Rank],"&lt;="&amp;inventory[[#This Row],['#]])</f>
        <v>73220</v>
      </c>
      <c r="I3112" s="9">
        <f>inventory[[#This Row],[c Units]]/MAX(inventory[c Units])</f>
        <v>0.88882954186797447</v>
      </c>
      <c r="J3112" s="10">
        <f>SUMIFS(inventory[Total Cost],inventory[Rank],"&lt;="&amp;inventory[[#This Row],['#]])</f>
        <v>2639377.7999999956</v>
      </c>
      <c r="K3112" s="9">
        <f>inventory[[#This Row],[c Cost]]/MAX(inventory[c Cost])</f>
        <v>0.99700533251619661</v>
      </c>
      <c r="L3112" s="11" t="str">
        <f>IF(inventory[[#This Row],[c Units %]]&lt;=$O$7,$N$7,IF(inventory[[#This Row],[c Units %]]&lt;=$O$8,$N$8,$N$9))</f>
        <v>C</v>
      </c>
    </row>
    <row r="3113" spans="2:12" x14ac:dyDescent="0.25">
      <c r="B3113" s="1">
        <v>3107</v>
      </c>
      <c r="C3113" t="s">
        <v>3107</v>
      </c>
      <c r="D3113" s="2">
        <v>1.1000000000000001</v>
      </c>
      <c r="E3113" s="15">
        <v>7</v>
      </c>
      <c r="F3113" s="14">
        <f>inventory[[#This Row],[Unit Cost]]*inventory[[#This Row],['# Units]]</f>
        <v>7.7000000000000011</v>
      </c>
      <c r="G3113" s="8">
        <f>_xlfn.RANK.EQ(inventory[[#This Row],[Total Cost]],inventory[Total Cost],0)</f>
        <v>3501</v>
      </c>
      <c r="H3113" s="8">
        <f>SUMIFS(inventory['# Units],inventory[Rank],"&lt;="&amp;inventory[[#This Row],['#]])</f>
        <v>73220</v>
      </c>
      <c r="I3113" s="9">
        <f>inventory[[#This Row],[c Units]]/MAX(inventory[c Units])</f>
        <v>0.88882954186797447</v>
      </c>
      <c r="J3113" s="10">
        <f>SUMIFS(inventory[Total Cost],inventory[Rank],"&lt;="&amp;inventory[[#This Row],['#]])</f>
        <v>2639377.7999999956</v>
      </c>
      <c r="K3113" s="9">
        <f>inventory[[#This Row],[c Cost]]/MAX(inventory[c Cost])</f>
        <v>0.99700533251619661</v>
      </c>
      <c r="L3113" s="11" t="str">
        <f>IF(inventory[[#This Row],[c Units %]]&lt;=$O$7,$N$7,IF(inventory[[#This Row],[c Units %]]&lt;=$O$8,$N$8,$N$9))</f>
        <v>C</v>
      </c>
    </row>
    <row r="3114" spans="2:12" x14ac:dyDescent="0.25">
      <c r="B3114" s="1">
        <v>3108</v>
      </c>
      <c r="C3114" t="s">
        <v>3108</v>
      </c>
      <c r="D3114" s="2">
        <v>1.3</v>
      </c>
      <c r="E3114" s="15">
        <v>3</v>
      </c>
      <c r="F3114" s="14">
        <f>inventory[[#This Row],[Unit Cost]]*inventory[[#This Row],['# Units]]</f>
        <v>3.9000000000000004</v>
      </c>
      <c r="G3114" s="8">
        <f>_xlfn.RANK.EQ(inventory[[#This Row],[Total Cost]],inventory[Total Cost],0)</f>
        <v>3941</v>
      </c>
      <c r="H3114" s="8">
        <f>SUMIFS(inventory['# Units],inventory[Rank],"&lt;="&amp;inventory[[#This Row],['#]])</f>
        <v>73220</v>
      </c>
      <c r="I3114" s="9">
        <f>inventory[[#This Row],[c Units]]/MAX(inventory[c Units])</f>
        <v>0.88882954186797447</v>
      </c>
      <c r="J3114" s="10">
        <f>SUMIFS(inventory[Total Cost],inventory[Rank],"&lt;="&amp;inventory[[#This Row],['#]])</f>
        <v>2639377.7999999956</v>
      </c>
      <c r="K3114" s="9">
        <f>inventory[[#This Row],[c Cost]]/MAX(inventory[c Cost])</f>
        <v>0.99700533251619661</v>
      </c>
      <c r="L3114" s="11" t="str">
        <f>IF(inventory[[#This Row],[c Units %]]&lt;=$O$7,$N$7,IF(inventory[[#This Row],[c Units %]]&lt;=$O$8,$N$8,$N$9))</f>
        <v>C</v>
      </c>
    </row>
    <row r="3115" spans="2:12" x14ac:dyDescent="0.25">
      <c r="B3115" s="1">
        <v>3109</v>
      </c>
      <c r="C3115" t="s">
        <v>3109</v>
      </c>
      <c r="D3115" s="2">
        <v>1.3</v>
      </c>
      <c r="E3115" s="15">
        <v>4</v>
      </c>
      <c r="F3115" s="14">
        <f>inventory[[#This Row],[Unit Cost]]*inventory[[#This Row],['# Units]]</f>
        <v>5.2</v>
      </c>
      <c r="G3115" s="8">
        <f>_xlfn.RANK.EQ(inventory[[#This Row],[Total Cost]],inventory[Total Cost],0)</f>
        <v>3755</v>
      </c>
      <c r="H3115" s="8">
        <f>SUMIFS(inventory['# Units],inventory[Rank],"&lt;="&amp;inventory[[#This Row],['#]])</f>
        <v>73220</v>
      </c>
      <c r="I3115" s="9">
        <f>inventory[[#This Row],[c Units]]/MAX(inventory[c Units])</f>
        <v>0.88882954186797447</v>
      </c>
      <c r="J3115" s="10">
        <f>SUMIFS(inventory[Total Cost],inventory[Rank],"&lt;="&amp;inventory[[#This Row],['#]])</f>
        <v>2639377.7999999956</v>
      </c>
      <c r="K3115" s="9">
        <f>inventory[[#This Row],[c Cost]]/MAX(inventory[c Cost])</f>
        <v>0.99700533251619661</v>
      </c>
      <c r="L3115" s="11" t="str">
        <f>IF(inventory[[#This Row],[c Units %]]&lt;=$O$7,$N$7,IF(inventory[[#This Row],[c Units %]]&lt;=$O$8,$N$8,$N$9))</f>
        <v>C</v>
      </c>
    </row>
    <row r="3116" spans="2:12" x14ac:dyDescent="0.25">
      <c r="B3116" s="1">
        <v>3110</v>
      </c>
      <c r="C3116" t="s">
        <v>3110</v>
      </c>
      <c r="D3116" s="2">
        <v>1.4</v>
      </c>
      <c r="E3116" s="15">
        <v>7</v>
      </c>
      <c r="F3116" s="14">
        <f>inventory[[#This Row],[Unit Cost]]*inventory[[#This Row],['# Units]]</f>
        <v>9.7999999999999989</v>
      </c>
      <c r="G3116" s="8">
        <f>_xlfn.RANK.EQ(inventory[[#This Row],[Total Cost]],inventory[Total Cost],0)</f>
        <v>3331</v>
      </c>
      <c r="H3116" s="8">
        <f>SUMIFS(inventory['# Units],inventory[Rank],"&lt;="&amp;inventory[[#This Row],['#]])</f>
        <v>73232</v>
      </c>
      <c r="I3116" s="9">
        <f>inventory[[#This Row],[c Units]]/MAX(inventory[c Units])</f>
        <v>0.88897521182840078</v>
      </c>
      <c r="J3116" s="10">
        <f>SUMIFS(inventory[Total Cost],inventory[Rank],"&lt;="&amp;inventory[[#This Row],['#]])</f>
        <v>2639402.9999999958</v>
      </c>
      <c r="K3116" s="9">
        <f>inventory[[#This Row],[c Cost]]/MAX(inventory[c Cost])</f>
        <v>0.99701485162876158</v>
      </c>
      <c r="L3116" s="11" t="str">
        <f>IF(inventory[[#This Row],[c Units %]]&lt;=$O$7,$N$7,IF(inventory[[#This Row],[c Units %]]&lt;=$O$8,$N$8,$N$9))</f>
        <v>C</v>
      </c>
    </row>
    <row r="3117" spans="2:12" x14ac:dyDescent="0.25">
      <c r="B3117" s="1">
        <v>3111</v>
      </c>
      <c r="C3117" t="s">
        <v>3111</v>
      </c>
      <c r="D3117" s="2">
        <v>1.2</v>
      </c>
      <c r="E3117" s="15">
        <v>1</v>
      </c>
      <c r="F3117" s="14">
        <f>inventory[[#This Row],[Unit Cost]]*inventory[[#This Row],['# Units]]</f>
        <v>1.2</v>
      </c>
      <c r="G3117" s="8">
        <f>_xlfn.RANK.EQ(inventory[[#This Row],[Total Cost]],inventory[Total Cost],0)</f>
        <v>4445</v>
      </c>
      <c r="H3117" s="8">
        <f>SUMIFS(inventory['# Units],inventory[Rank],"&lt;="&amp;inventory[[#This Row],['#]])</f>
        <v>73232</v>
      </c>
      <c r="I3117" s="9">
        <f>inventory[[#This Row],[c Units]]/MAX(inventory[c Units])</f>
        <v>0.88897521182840078</v>
      </c>
      <c r="J3117" s="10">
        <f>SUMIFS(inventory[Total Cost],inventory[Rank],"&lt;="&amp;inventory[[#This Row],['#]])</f>
        <v>2639402.9999999958</v>
      </c>
      <c r="K3117" s="9">
        <f>inventory[[#This Row],[c Cost]]/MAX(inventory[c Cost])</f>
        <v>0.99701485162876158</v>
      </c>
      <c r="L3117" s="11" t="str">
        <f>IF(inventory[[#This Row],[c Units %]]&lt;=$O$7,$N$7,IF(inventory[[#This Row],[c Units %]]&lt;=$O$8,$N$8,$N$9))</f>
        <v>C</v>
      </c>
    </row>
    <row r="3118" spans="2:12" x14ac:dyDescent="0.25">
      <c r="B3118" s="1">
        <v>3112</v>
      </c>
      <c r="C3118" t="s">
        <v>3112</v>
      </c>
      <c r="D3118" s="2">
        <v>1.3</v>
      </c>
      <c r="E3118" s="15">
        <v>11</v>
      </c>
      <c r="F3118" s="14">
        <f>inventory[[#This Row],[Unit Cost]]*inventory[[#This Row],['# Units]]</f>
        <v>14.3</v>
      </c>
      <c r="G3118" s="8">
        <f>_xlfn.RANK.EQ(inventory[[#This Row],[Total Cost]],inventory[Total Cost],0)</f>
        <v>3019</v>
      </c>
      <c r="H3118" s="8">
        <f>SUMIFS(inventory['# Units],inventory[Rank],"&lt;="&amp;inventory[[#This Row],['#]])</f>
        <v>73542</v>
      </c>
      <c r="I3118" s="9">
        <f>inventory[[#This Row],[c Units]]/MAX(inventory[c Units])</f>
        <v>0.89273835247274758</v>
      </c>
      <c r="J3118" s="10">
        <f>SUMIFS(inventory[Total Cost],inventory[Rank],"&lt;="&amp;inventory[[#This Row],['#]])</f>
        <v>2639680.1999999979</v>
      </c>
      <c r="K3118" s="9">
        <f>inventory[[#This Row],[c Cost]]/MAX(inventory[c Cost])</f>
        <v>0.99711956186697592</v>
      </c>
      <c r="L3118" s="11" t="str">
        <f>IF(inventory[[#This Row],[c Units %]]&lt;=$O$7,$N$7,IF(inventory[[#This Row],[c Units %]]&lt;=$O$8,$N$8,$N$9))</f>
        <v>C</v>
      </c>
    </row>
    <row r="3119" spans="2:12" x14ac:dyDescent="0.25">
      <c r="B3119" s="1">
        <v>3113</v>
      </c>
      <c r="C3119" t="s">
        <v>3113</v>
      </c>
      <c r="D3119" s="2">
        <v>1.2</v>
      </c>
      <c r="E3119" s="15">
        <v>1</v>
      </c>
      <c r="F3119" s="14">
        <f>inventory[[#This Row],[Unit Cost]]*inventory[[#This Row],['# Units]]</f>
        <v>1.2</v>
      </c>
      <c r="G3119" s="8">
        <f>_xlfn.RANK.EQ(inventory[[#This Row],[Total Cost]],inventory[Total Cost],0)</f>
        <v>4445</v>
      </c>
      <c r="H3119" s="8">
        <f>SUMIFS(inventory['# Units],inventory[Rank],"&lt;="&amp;inventory[[#This Row],['#]])</f>
        <v>73542</v>
      </c>
      <c r="I3119" s="9">
        <f>inventory[[#This Row],[c Units]]/MAX(inventory[c Units])</f>
        <v>0.89273835247274758</v>
      </c>
      <c r="J3119" s="10">
        <f>SUMIFS(inventory[Total Cost],inventory[Rank],"&lt;="&amp;inventory[[#This Row],['#]])</f>
        <v>2639680.1999999979</v>
      </c>
      <c r="K3119" s="9">
        <f>inventory[[#This Row],[c Cost]]/MAX(inventory[c Cost])</f>
        <v>0.99711956186697592</v>
      </c>
      <c r="L3119" s="11" t="str">
        <f>IF(inventory[[#This Row],[c Units %]]&lt;=$O$7,$N$7,IF(inventory[[#This Row],[c Units %]]&lt;=$O$8,$N$8,$N$9))</f>
        <v>C</v>
      </c>
    </row>
    <row r="3120" spans="2:12" x14ac:dyDescent="0.25">
      <c r="B3120" s="1">
        <v>3114</v>
      </c>
      <c r="C3120" t="s">
        <v>3114</v>
      </c>
      <c r="D3120" s="2">
        <v>1.4</v>
      </c>
      <c r="E3120" s="15">
        <v>2</v>
      </c>
      <c r="F3120" s="14">
        <f>inventory[[#This Row],[Unit Cost]]*inventory[[#This Row],['# Units]]</f>
        <v>2.8</v>
      </c>
      <c r="G3120" s="8">
        <f>_xlfn.RANK.EQ(inventory[[#This Row],[Total Cost]],inventory[Total Cost],0)</f>
        <v>4130</v>
      </c>
      <c r="H3120" s="8">
        <f>SUMIFS(inventory['# Units],inventory[Rank],"&lt;="&amp;inventory[[#This Row],['#]])</f>
        <v>73542</v>
      </c>
      <c r="I3120" s="9">
        <f>inventory[[#This Row],[c Units]]/MAX(inventory[c Units])</f>
        <v>0.89273835247274758</v>
      </c>
      <c r="J3120" s="10">
        <f>SUMIFS(inventory[Total Cost],inventory[Rank],"&lt;="&amp;inventory[[#This Row],['#]])</f>
        <v>2639680.1999999979</v>
      </c>
      <c r="K3120" s="9">
        <f>inventory[[#This Row],[c Cost]]/MAX(inventory[c Cost])</f>
        <v>0.99711956186697592</v>
      </c>
      <c r="L3120" s="11" t="str">
        <f>IF(inventory[[#This Row],[c Units %]]&lt;=$O$7,$N$7,IF(inventory[[#This Row],[c Units %]]&lt;=$O$8,$N$8,$N$9))</f>
        <v>C</v>
      </c>
    </row>
    <row r="3121" spans="2:12" x14ac:dyDescent="0.25">
      <c r="B3121" s="1">
        <v>3115</v>
      </c>
      <c r="C3121" t="s">
        <v>3115</v>
      </c>
      <c r="D3121" s="2">
        <v>1.3</v>
      </c>
      <c r="E3121" s="15">
        <v>6</v>
      </c>
      <c r="F3121" s="14">
        <f>inventory[[#This Row],[Unit Cost]]*inventory[[#This Row],['# Units]]</f>
        <v>7.8000000000000007</v>
      </c>
      <c r="G3121" s="8">
        <f>_xlfn.RANK.EQ(inventory[[#This Row],[Total Cost]],inventory[Total Cost],0)</f>
        <v>3490</v>
      </c>
      <c r="H3121" s="8">
        <f>SUMIFS(inventory['# Units],inventory[Rank],"&lt;="&amp;inventory[[#This Row],['#]])</f>
        <v>73542</v>
      </c>
      <c r="I3121" s="9">
        <f>inventory[[#This Row],[c Units]]/MAX(inventory[c Units])</f>
        <v>0.89273835247274758</v>
      </c>
      <c r="J3121" s="10">
        <f>SUMIFS(inventory[Total Cost],inventory[Rank],"&lt;="&amp;inventory[[#This Row],['#]])</f>
        <v>2639680.1999999979</v>
      </c>
      <c r="K3121" s="9">
        <f>inventory[[#This Row],[c Cost]]/MAX(inventory[c Cost])</f>
        <v>0.99711956186697592</v>
      </c>
      <c r="L3121" s="11" t="str">
        <f>IF(inventory[[#This Row],[c Units %]]&lt;=$O$7,$N$7,IF(inventory[[#This Row],[c Units %]]&lt;=$O$8,$N$8,$N$9))</f>
        <v>C</v>
      </c>
    </row>
    <row r="3122" spans="2:12" x14ac:dyDescent="0.25">
      <c r="B3122" s="1">
        <v>3116</v>
      </c>
      <c r="C3122" t="s">
        <v>3116</v>
      </c>
      <c r="D3122" s="2">
        <v>1.4</v>
      </c>
      <c r="E3122" s="15">
        <v>1</v>
      </c>
      <c r="F3122" s="14">
        <f>inventory[[#This Row],[Unit Cost]]*inventory[[#This Row],['# Units]]</f>
        <v>1.4</v>
      </c>
      <c r="G3122" s="8">
        <f>_xlfn.RANK.EQ(inventory[[#This Row],[Total Cost]],inventory[Total Cost],0)</f>
        <v>4407</v>
      </c>
      <c r="H3122" s="8">
        <f>SUMIFS(inventory['# Units],inventory[Rank],"&lt;="&amp;inventory[[#This Row],['#]])</f>
        <v>73542</v>
      </c>
      <c r="I3122" s="9">
        <f>inventory[[#This Row],[c Units]]/MAX(inventory[c Units])</f>
        <v>0.89273835247274758</v>
      </c>
      <c r="J3122" s="10">
        <f>SUMIFS(inventory[Total Cost],inventory[Rank],"&lt;="&amp;inventory[[#This Row],['#]])</f>
        <v>2639680.1999999979</v>
      </c>
      <c r="K3122" s="9">
        <f>inventory[[#This Row],[c Cost]]/MAX(inventory[c Cost])</f>
        <v>0.99711956186697592</v>
      </c>
      <c r="L3122" s="11" t="str">
        <f>IF(inventory[[#This Row],[c Units %]]&lt;=$O$7,$N$7,IF(inventory[[#This Row],[c Units %]]&lt;=$O$8,$N$8,$N$9))</f>
        <v>C</v>
      </c>
    </row>
    <row r="3123" spans="2:12" x14ac:dyDescent="0.25">
      <c r="B3123" s="1">
        <v>3117</v>
      </c>
      <c r="C3123" t="s">
        <v>3117</v>
      </c>
      <c r="D3123" s="2">
        <v>1.3</v>
      </c>
      <c r="E3123" s="15">
        <v>1</v>
      </c>
      <c r="F3123" s="14">
        <f>inventory[[#This Row],[Unit Cost]]*inventory[[#This Row],['# Units]]</f>
        <v>1.3</v>
      </c>
      <c r="G3123" s="8">
        <f>_xlfn.RANK.EQ(inventory[[#This Row],[Total Cost]],inventory[Total Cost],0)</f>
        <v>4430</v>
      </c>
      <c r="H3123" s="8">
        <f>SUMIFS(inventory['# Units],inventory[Rank],"&lt;="&amp;inventory[[#This Row],['#]])</f>
        <v>73542</v>
      </c>
      <c r="I3123" s="9">
        <f>inventory[[#This Row],[c Units]]/MAX(inventory[c Units])</f>
        <v>0.89273835247274758</v>
      </c>
      <c r="J3123" s="10">
        <f>SUMIFS(inventory[Total Cost],inventory[Rank],"&lt;="&amp;inventory[[#This Row],['#]])</f>
        <v>2639680.1999999979</v>
      </c>
      <c r="K3123" s="9">
        <f>inventory[[#This Row],[c Cost]]/MAX(inventory[c Cost])</f>
        <v>0.99711956186697592</v>
      </c>
      <c r="L3123" s="11" t="str">
        <f>IF(inventory[[#This Row],[c Units %]]&lt;=$O$7,$N$7,IF(inventory[[#This Row],[c Units %]]&lt;=$O$8,$N$8,$N$9))</f>
        <v>C</v>
      </c>
    </row>
    <row r="3124" spans="2:12" x14ac:dyDescent="0.25">
      <c r="B3124" s="1">
        <v>3118</v>
      </c>
      <c r="C3124" t="s">
        <v>3118</v>
      </c>
      <c r="D3124" s="2">
        <v>1.2</v>
      </c>
      <c r="E3124" s="15">
        <v>41</v>
      </c>
      <c r="F3124" s="14">
        <f>inventory[[#This Row],[Unit Cost]]*inventory[[#This Row],['# Units]]</f>
        <v>49.199999999999996</v>
      </c>
      <c r="G3124" s="8">
        <f>_xlfn.RANK.EQ(inventory[[#This Row],[Total Cost]],inventory[Total Cost],0)</f>
        <v>1863</v>
      </c>
      <c r="H3124" s="8">
        <f>SUMIFS(inventory['# Units],inventory[Rank],"&lt;="&amp;inventory[[#This Row],['#]])</f>
        <v>73542</v>
      </c>
      <c r="I3124" s="9">
        <f>inventory[[#This Row],[c Units]]/MAX(inventory[c Units])</f>
        <v>0.89273835247274758</v>
      </c>
      <c r="J3124" s="10">
        <f>SUMIFS(inventory[Total Cost],inventory[Rank],"&lt;="&amp;inventory[[#This Row],['#]])</f>
        <v>2639680.1999999979</v>
      </c>
      <c r="K3124" s="9">
        <f>inventory[[#This Row],[c Cost]]/MAX(inventory[c Cost])</f>
        <v>0.99711956186697592</v>
      </c>
      <c r="L3124" s="11" t="str">
        <f>IF(inventory[[#This Row],[c Units %]]&lt;=$O$7,$N$7,IF(inventory[[#This Row],[c Units %]]&lt;=$O$8,$N$8,$N$9))</f>
        <v>C</v>
      </c>
    </row>
    <row r="3125" spans="2:12" x14ac:dyDescent="0.25">
      <c r="B3125" s="1">
        <v>3119</v>
      </c>
      <c r="C3125" t="s">
        <v>3119</v>
      </c>
      <c r="D3125" s="2">
        <v>1.2</v>
      </c>
      <c r="E3125" s="15">
        <v>4</v>
      </c>
      <c r="F3125" s="14">
        <f>inventory[[#This Row],[Unit Cost]]*inventory[[#This Row],['# Units]]</f>
        <v>4.8</v>
      </c>
      <c r="G3125" s="8">
        <f>_xlfn.RANK.EQ(inventory[[#This Row],[Total Cost]],inventory[Total Cost],0)</f>
        <v>3814</v>
      </c>
      <c r="H3125" s="8">
        <f>SUMIFS(inventory['# Units],inventory[Rank],"&lt;="&amp;inventory[[#This Row],['#]])</f>
        <v>73542</v>
      </c>
      <c r="I3125" s="9">
        <f>inventory[[#This Row],[c Units]]/MAX(inventory[c Units])</f>
        <v>0.89273835247274758</v>
      </c>
      <c r="J3125" s="10">
        <f>SUMIFS(inventory[Total Cost],inventory[Rank],"&lt;="&amp;inventory[[#This Row],['#]])</f>
        <v>2639680.1999999979</v>
      </c>
      <c r="K3125" s="9">
        <f>inventory[[#This Row],[c Cost]]/MAX(inventory[c Cost])</f>
        <v>0.99711956186697592</v>
      </c>
      <c r="L3125" s="11" t="str">
        <f>IF(inventory[[#This Row],[c Units %]]&lt;=$O$7,$N$7,IF(inventory[[#This Row],[c Units %]]&lt;=$O$8,$N$8,$N$9))</f>
        <v>C</v>
      </c>
    </row>
    <row r="3126" spans="2:12" x14ac:dyDescent="0.25">
      <c r="B3126" s="1">
        <v>3120</v>
      </c>
      <c r="C3126" t="s">
        <v>3120</v>
      </c>
      <c r="D3126" s="2">
        <v>1.4</v>
      </c>
      <c r="E3126" s="15">
        <v>9</v>
      </c>
      <c r="F3126" s="14">
        <f>inventory[[#This Row],[Unit Cost]]*inventory[[#This Row],['# Units]]</f>
        <v>12.6</v>
      </c>
      <c r="G3126" s="8">
        <f>_xlfn.RANK.EQ(inventory[[#This Row],[Total Cost]],inventory[Total Cost],0)</f>
        <v>3112</v>
      </c>
      <c r="H3126" s="8">
        <f>SUMIFS(inventory['# Units],inventory[Rank],"&lt;="&amp;inventory[[#This Row],['#]])</f>
        <v>73542</v>
      </c>
      <c r="I3126" s="9">
        <f>inventory[[#This Row],[c Units]]/MAX(inventory[c Units])</f>
        <v>0.89273835247274758</v>
      </c>
      <c r="J3126" s="10">
        <f>SUMIFS(inventory[Total Cost],inventory[Rank],"&lt;="&amp;inventory[[#This Row],['#]])</f>
        <v>2639680.1999999979</v>
      </c>
      <c r="K3126" s="9">
        <f>inventory[[#This Row],[c Cost]]/MAX(inventory[c Cost])</f>
        <v>0.99711956186697592</v>
      </c>
      <c r="L3126" s="11" t="str">
        <f>IF(inventory[[#This Row],[c Units %]]&lt;=$O$7,$N$7,IF(inventory[[#This Row],[c Units %]]&lt;=$O$8,$N$8,$N$9))</f>
        <v>C</v>
      </c>
    </row>
    <row r="3127" spans="2:12" x14ac:dyDescent="0.25">
      <c r="B3127" s="1">
        <v>3121</v>
      </c>
      <c r="C3127" t="s">
        <v>3121</v>
      </c>
      <c r="D3127" s="2">
        <v>1.3</v>
      </c>
      <c r="E3127" s="15">
        <v>3</v>
      </c>
      <c r="F3127" s="14">
        <f>inventory[[#This Row],[Unit Cost]]*inventory[[#This Row],['# Units]]</f>
        <v>3.9000000000000004</v>
      </c>
      <c r="G3127" s="8">
        <f>_xlfn.RANK.EQ(inventory[[#This Row],[Total Cost]],inventory[Total Cost],0)</f>
        <v>3941</v>
      </c>
      <c r="H3127" s="8">
        <f>SUMIFS(inventory['# Units],inventory[Rank],"&lt;="&amp;inventory[[#This Row],['#]])</f>
        <v>73542</v>
      </c>
      <c r="I3127" s="9">
        <f>inventory[[#This Row],[c Units]]/MAX(inventory[c Units])</f>
        <v>0.89273835247274758</v>
      </c>
      <c r="J3127" s="10">
        <f>SUMIFS(inventory[Total Cost],inventory[Rank],"&lt;="&amp;inventory[[#This Row],['#]])</f>
        <v>2639680.1999999979</v>
      </c>
      <c r="K3127" s="9">
        <f>inventory[[#This Row],[c Cost]]/MAX(inventory[c Cost])</f>
        <v>0.99711956186697592</v>
      </c>
      <c r="L3127" s="11" t="str">
        <f>IF(inventory[[#This Row],[c Units %]]&lt;=$O$7,$N$7,IF(inventory[[#This Row],[c Units %]]&lt;=$O$8,$N$8,$N$9))</f>
        <v>C</v>
      </c>
    </row>
    <row r="3128" spans="2:12" x14ac:dyDescent="0.25">
      <c r="B3128" s="1">
        <v>3122</v>
      </c>
      <c r="C3128" t="s">
        <v>3122</v>
      </c>
      <c r="D3128" s="2">
        <v>0.8</v>
      </c>
      <c r="E3128" s="15">
        <v>10</v>
      </c>
      <c r="F3128" s="14">
        <f>inventory[[#This Row],[Unit Cost]]*inventory[[#This Row],['# Units]]</f>
        <v>8</v>
      </c>
      <c r="G3128" s="8">
        <f>_xlfn.RANK.EQ(inventory[[#This Row],[Total Cost]],inventory[Total Cost],0)</f>
        <v>3471</v>
      </c>
      <c r="H3128" s="8">
        <f>SUMIFS(inventory['# Units],inventory[Rank],"&lt;="&amp;inventory[[#This Row],['#]])</f>
        <v>73542</v>
      </c>
      <c r="I3128" s="9">
        <f>inventory[[#This Row],[c Units]]/MAX(inventory[c Units])</f>
        <v>0.89273835247274758</v>
      </c>
      <c r="J3128" s="10">
        <f>SUMIFS(inventory[Total Cost],inventory[Rank],"&lt;="&amp;inventory[[#This Row],['#]])</f>
        <v>2639680.1999999979</v>
      </c>
      <c r="K3128" s="9">
        <f>inventory[[#This Row],[c Cost]]/MAX(inventory[c Cost])</f>
        <v>0.99711956186697592</v>
      </c>
      <c r="L3128" s="11" t="str">
        <f>IF(inventory[[#This Row],[c Units %]]&lt;=$O$7,$N$7,IF(inventory[[#This Row],[c Units %]]&lt;=$O$8,$N$8,$N$9))</f>
        <v>C</v>
      </c>
    </row>
    <row r="3129" spans="2:12" x14ac:dyDescent="0.25">
      <c r="B3129" s="1">
        <v>3123</v>
      </c>
      <c r="C3129" t="s">
        <v>3123</v>
      </c>
      <c r="D3129" s="2">
        <v>0.7</v>
      </c>
      <c r="E3129" s="15">
        <v>11</v>
      </c>
      <c r="F3129" s="14">
        <f>inventory[[#This Row],[Unit Cost]]*inventory[[#This Row],['# Units]]</f>
        <v>7.6999999999999993</v>
      </c>
      <c r="G3129" s="8">
        <f>_xlfn.RANK.EQ(inventory[[#This Row],[Total Cost]],inventory[Total Cost],0)</f>
        <v>3509</v>
      </c>
      <c r="H3129" s="8">
        <f>SUMIFS(inventory['# Units],inventory[Rank],"&lt;="&amp;inventory[[#This Row],['#]])</f>
        <v>73542</v>
      </c>
      <c r="I3129" s="9">
        <f>inventory[[#This Row],[c Units]]/MAX(inventory[c Units])</f>
        <v>0.89273835247274758</v>
      </c>
      <c r="J3129" s="10">
        <f>SUMIFS(inventory[Total Cost],inventory[Rank],"&lt;="&amp;inventory[[#This Row],['#]])</f>
        <v>2639680.1999999979</v>
      </c>
      <c r="K3129" s="9">
        <f>inventory[[#This Row],[c Cost]]/MAX(inventory[c Cost])</f>
        <v>0.99711956186697592</v>
      </c>
      <c r="L3129" s="11" t="str">
        <f>IF(inventory[[#This Row],[c Units %]]&lt;=$O$7,$N$7,IF(inventory[[#This Row],[c Units %]]&lt;=$O$8,$N$8,$N$9))</f>
        <v>C</v>
      </c>
    </row>
    <row r="3130" spans="2:12" x14ac:dyDescent="0.25">
      <c r="B3130" s="1">
        <v>3124</v>
      </c>
      <c r="C3130" t="s">
        <v>3124</v>
      </c>
      <c r="D3130" s="2">
        <v>1</v>
      </c>
      <c r="E3130" s="15">
        <v>4</v>
      </c>
      <c r="F3130" s="14">
        <f>inventory[[#This Row],[Unit Cost]]*inventory[[#This Row],['# Units]]</f>
        <v>4</v>
      </c>
      <c r="G3130" s="8">
        <f>_xlfn.RANK.EQ(inventory[[#This Row],[Total Cost]],inventory[Total Cost],0)</f>
        <v>3898</v>
      </c>
      <c r="H3130" s="8">
        <f>SUMIFS(inventory['# Units],inventory[Rank],"&lt;="&amp;inventory[[#This Row],['#]])</f>
        <v>73542</v>
      </c>
      <c r="I3130" s="9">
        <f>inventory[[#This Row],[c Units]]/MAX(inventory[c Units])</f>
        <v>0.89273835247274758</v>
      </c>
      <c r="J3130" s="10">
        <f>SUMIFS(inventory[Total Cost],inventory[Rank],"&lt;="&amp;inventory[[#This Row],['#]])</f>
        <v>2639680.1999999979</v>
      </c>
      <c r="K3130" s="9">
        <f>inventory[[#This Row],[c Cost]]/MAX(inventory[c Cost])</f>
        <v>0.99711956186697592</v>
      </c>
      <c r="L3130" s="11" t="str">
        <f>IF(inventory[[#This Row],[c Units %]]&lt;=$O$7,$N$7,IF(inventory[[#This Row],[c Units %]]&lt;=$O$8,$N$8,$N$9))</f>
        <v>C</v>
      </c>
    </row>
    <row r="3131" spans="2:12" x14ac:dyDescent="0.25">
      <c r="B3131" s="1">
        <v>3125</v>
      </c>
      <c r="C3131" t="s">
        <v>3125</v>
      </c>
      <c r="D3131" s="2">
        <v>0.9</v>
      </c>
      <c r="E3131" s="15">
        <v>11</v>
      </c>
      <c r="F3131" s="14">
        <f>inventory[[#This Row],[Unit Cost]]*inventory[[#This Row],['# Units]]</f>
        <v>9.9</v>
      </c>
      <c r="G3131" s="8">
        <f>_xlfn.RANK.EQ(inventory[[#This Row],[Total Cost]],inventory[Total Cost],0)</f>
        <v>3319</v>
      </c>
      <c r="H3131" s="8">
        <f>SUMIFS(inventory['# Units],inventory[Rank],"&lt;="&amp;inventory[[#This Row],['#]])</f>
        <v>73542</v>
      </c>
      <c r="I3131" s="9">
        <f>inventory[[#This Row],[c Units]]/MAX(inventory[c Units])</f>
        <v>0.89273835247274758</v>
      </c>
      <c r="J3131" s="10">
        <f>SUMIFS(inventory[Total Cost],inventory[Rank],"&lt;="&amp;inventory[[#This Row],['#]])</f>
        <v>2639680.1999999979</v>
      </c>
      <c r="K3131" s="9">
        <f>inventory[[#This Row],[c Cost]]/MAX(inventory[c Cost])</f>
        <v>0.99711956186697592</v>
      </c>
      <c r="L3131" s="11" t="str">
        <f>IF(inventory[[#This Row],[c Units %]]&lt;=$O$7,$N$7,IF(inventory[[#This Row],[c Units %]]&lt;=$O$8,$N$8,$N$9))</f>
        <v>C</v>
      </c>
    </row>
    <row r="3132" spans="2:12" x14ac:dyDescent="0.25">
      <c r="B3132" s="1">
        <v>3126</v>
      </c>
      <c r="C3132" t="s">
        <v>3126</v>
      </c>
      <c r="D3132" s="2">
        <v>0.9</v>
      </c>
      <c r="E3132" s="15">
        <v>3</v>
      </c>
      <c r="F3132" s="14">
        <f>inventory[[#This Row],[Unit Cost]]*inventory[[#This Row],['# Units]]</f>
        <v>2.7</v>
      </c>
      <c r="G3132" s="8">
        <f>_xlfn.RANK.EQ(inventory[[#This Row],[Total Cost]],inventory[Total Cost],0)</f>
        <v>4161</v>
      </c>
      <c r="H3132" s="8">
        <f>SUMIFS(inventory['# Units],inventory[Rank],"&lt;="&amp;inventory[[#This Row],['#]])</f>
        <v>73542</v>
      </c>
      <c r="I3132" s="9">
        <f>inventory[[#This Row],[c Units]]/MAX(inventory[c Units])</f>
        <v>0.89273835247274758</v>
      </c>
      <c r="J3132" s="10">
        <f>SUMIFS(inventory[Total Cost],inventory[Rank],"&lt;="&amp;inventory[[#This Row],['#]])</f>
        <v>2639680.1999999979</v>
      </c>
      <c r="K3132" s="9">
        <f>inventory[[#This Row],[c Cost]]/MAX(inventory[c Cost])</f>
        <v>0.99711956186697592</v>
      </c>
      <c r="L3132" s="11" t="str">
        <f>IF(inventory[[#This Row],[c Units %]]&lt;=$O$7,$N$7,IF(inventory[[#This Row],[c Units %]]&lt;=$O$8,$N$8,$N$9))</f>
        <v>C</v>
      </c>
    </row>
    <row r="3133" spans="2:12" x14ac:dyDescent="0.25">
      <c r="B3133" s="1">
        <v>3127</v>
      </c>
      <c r="C3133" t="s">
        <v>3127</v>
      </c>
      <c r="D3133" s="2">
        <v>1.2</v>
      </c>
      <c r="E3133" s="15">
        <v>3</v>
      </c>
      <c r="F3133" s="14">
        <f>inventory[[#This Row],[Unit Cost]]*inventory[[#This Row],['# Units]]</f>
        <v>3.5999999999999996</v>
      </c>
      <c r="G3133" s="8">
        <f>_xlfn.RANK.EQ(inventory[[#This Row],[Total Cost]],inventory[Total Cost],0)</f>
        <v>3980</v>
      </c>
      <c r="H3133" s="8">
        <f>SUMIFS(inventory['# Units],inventory[Rank],"&lt;="&amp;inventory[[#This Row],['#]])</f>
        <v>73542</v>
      </c>
      <c r="I3133" s="9">
        <f>inventory[[#This Row],[c Units]]/MAX(inventory[c Units])</f>
        <v>0.89273835247274758</v>
      </c>
      <c r="J3133" s="10">
        <f>SUMIFS(inventory[Total Cost],inventory[Rank],"&lt;="&amp;inventory[[#This Row],['#]])</f>
        <v>2639680.1999999979</v>
      </c>
      <c r="K3133" s="9">
        <f>inventory[[#This Row],[c Cost]]/MAX(inventory[c Cost])</f>
        <v>0.99711956186697592</v>
      </c>
      <c r="L3133" s="11" t="str">
        <f>IF(inventory[[#This Row],[c Units %]]&lt;=$O$7,$N$7,IF(inventory[[#This Row],[c Units %]]&lt;=$O$8,$N$8,$N$9))</f>
        <v>C</v>
      </c>
    </row>
    <row r="3134" spans="2:12" x14ac:dyDescent="0.25">
      <c r="B3134" s="1">
        <v>3128</v>
      </c>
      <c r="C3134" t="s">
        <v>3128</v>
      </c>
      <c r="D3134" s="2">
        <v>1.4</v>
      </c>
      <c r="E3134" s="15">
        <v>8</v>
      </c>
      <c r="F3134" s="14">
        <f>inventory[[#This Row],[Unit Cost]]*inventory[[#This Row],['# Units]]</f>
        <v>11.2</v>
      </c>
      <c r="G3134" s="8">
        <f>_xlfn.RANK.EQ(inventory[[#This Row],[Total Cost]],inventory[Total Cost],0)</f>
        <v>3225</v>
      </c>
      <c r="H3134" s="8">
        <f>SUMIFS(inventory['# Units],inventory[Rank],"&lt;="&amp;inventory[[#This Row],['#]])</f>
        <v>73542</v>
      </c>
      <c r="I3134" s="9">
        <f>inventory[[#This Row],[c Units]]/MAX(inventory[c Units])</f>
        <v>0.89273835247274758</v>
      </c>
      <c r="J3134" s="10">
        <f>SUMIFS(inventory[Total Cost],inventory[Rank],"&lt;="&amp;inventory[[#This Row],['#]])</f>
        <v>2639680.1999999979</v>
      </c>
      <c r="K3134" s="9">
        <f>inventory[[#This Row],[c Cost]]/MAX(inventory[c Cost])</f>
        <v>0.99711956186697592</v>
      </c>
      <c r="L3134" s="11" t="str">
        <f>IF(inventory[[#This Row],[c Units %]]&lt;=$O$7,$N$7,IF(inventory[[#This Row],[c Units %]]&lt;=$O$8,$N$8,$N$9))</f>
        <v>C</v>
      </c>
    </row>
    <row r="3135" spans="2:12" x14ac:dyDescent="0.25">
      <c r="B3135" s="1">
        <v>3129</v>
      </c>
      <c r="C3135" t="s">
        <v>3129</v>
      </c>
      <c r="D3135" s="2">
        <v>1</v>
      </c>
      <c r="E3135" s="15">
        <v>3</v>
      </c>
      <c r="F3135" s="14">
        <f>inventory[[#This Row],[Unit Cost]]*inventory[[#This Row],['# Units]]</f>
        <v>3</v>
      </c>
      <c r="G3135" s="8">
        <f>_xlfn.RANK.EQ(inventory[[#This Row],[Total Cost]],inventory[Total Cost],0)</f>
        <v>4077</v>
      </c>
      <c r="H3135" s="8">
        <f>SUMIFS(inventory['# Units],inventory[Rank],"&lt;="&amp;inventory[[#This Row],['#]])</f>
        <v>73542</v>
      </c>
      <c r="I3135" s="9">
        <f>inventory[[#This Row],[c Units]]/MAX(inventory[c Units])</f>
        <v>0.89273835247274758</v>
      </c>
      <c r="J3135" s="10">
        <f>SUMIFS(inventory[Total Cost],inventory[Rank],"&lt;="&amp;inventory[[#This Row],['#]])</f>
        <v>2639680.1999999979</v>
      </c>
      <c r="K3135" s="9">
        <f>inventory[[#This Row],[c Cost]]/MAX(inventory[c Cost])</f>
        <v>0.99711956186697592</v>
      </c>
      <c r="L3135" s="11" t="str">
        <f>IF(inventory[[#This Row],[c Units %]]&lt;=$O$7,$N$7,IF(inventory[[#This Row],[c Units %]]&lt;=$O$8,$N$8,$N$9))</f>
        <v>C</v>
      </c>
    </row>
    <row r="3136" spans="2:12" x14ac:dyDescent="0.25">
      <c r="B3136" s="1">
        <v>3130</v>
      </c>
      <c r="C3136" t="s">
        <v>3130</v>
      </c>
      <c r="D3136" s="2">
        <v>1.3</v>
      </c>
      <c r="E3136" s="15">
        <v>2</v>
      </c>
      <c r="F3136" s="14">
        <f>inventory[[#This Row],[Unit Cost]]*inventory[[#This Row],['# Units]]</f>
        <v>2.6</v>
      </c>
      <c r="G3136" s="8">
        <f>_xlfn.RANK.EQ(inventory[[#This Row],[Total Cost]],inventory[Total Cost],0)</f>
        <v>4181</v>
      </c>
      <c r="H3136" s="8">
        <f>SUMIFS(inventory['# Units],inventory[Rank],"&lt;="&amp;inventory[[#This Row],['#]])</f>
        <v>73542</v>
      </c>
      <c r="I3136" s="9">
        <f>inventory[[#This Row],[c Units]]/MAX(inventory[c Units])</f>
        <v>0.89273835247274758</v>
      </c>
      <c r="J3136" s="10">
        <f>SUMIFS(inventory[Total Cost],inventory[Rank],"&lt;="&amp;inventory[[#This Row],['#]])</f>
        <v>2639680.1999999979</v>
      </c>
      <c r="K3136" s="9">
        <f>inventory[[#This Row],[c Cost]]/MAX(inventory[c Cost])</f>
        <v>0.99711956186697592</v>
      </c>
      <c r="L3136" s="11" t="str">
        <f>IF(inventory[[#This Row],[c Units %]]&lt;=$O$7,$N$7,IF(inventory[[#This Row],[c Units %]]&lt;=$O$8,$N$8,$N$9))</f>
        <v>C</v>
      </c>
    </row>
    <row r="3137" spans="2:12" x14ac:dyDescent="0.25">
      <c r="B3137" s="1">
        <v>3131</v>
      </c>
      <c r="C3137" t="s">
        <v>3131</v>
      </c>
      <c r="D3137" s="2">
        <v>1.2</v>
      </c>
      <c r="E3137" s="15">
        <v>9</v>
      </c>
      <c r="F3137" s="14">
        <f>inventory[[#This Row],[Unit Cost]]*inventory[[#This Row],['# Units]]</f>
        <v>10.799999999999999</v>
      </c>
      <c r="G3137" s="8">
        <f>_xlfn.RANK.EQ(inventory[[#This Row],[Total Cost]],inventory[Total Cost],0)</f>
        <v>3259</v>
      </c>
      <c r="H3137" s="8">
        <f>SUMIFS(inventory['# Units],inventory[Rank],"&lt;="&amp;inventory[[#This Row],['#]])</f>
        <v>73542</v>
      </c>
      <c r="I3137" s="9">
        <f>inventory[[#This Row],[c Units]]/MAX(inventory[c Units])</f>
        <v>0.89273835247274758</v>
      </c>
      <c r="J3137" s="10">
        <f>SUMIFS(inventory[Total Cost],inventory[Rank],"&lt;="&amp;inventory[[#This Row],['#]])</f>
        <v>2639680.1999999979</v>
      </c>
      <c r="K3137" s="9">
        <f>inventory[[#This Row],[c Cost]]/MAX(inventory[c Cost])</f>
        <v>0.99711956186697592</v>
      </c>
      <c r="L3137" s="11" t="str">
        <f>IF(inventory[[#This Row],[c Units %]]&lt;=$O$7,$N$7,IF(inventory[[#This Row],[c Units %]]&lt;=$O$8,$N$8,$N$9))</f>
        <v>C</v>
      </c>
    </row>
    <row r="3138" spans="2:12" x14ac:dyDescent="0.25">
      <c r="B3138" s="1">
        <v>3132</v>
      </c>
      <c r="C3138" t="s">
        <v>3132</v>
      </c>
      <c r="D3138" s="2">
        <v>0.9</v>
      </c>
      <c r="E3138" s="15">
        <v>4</v>
      </c>
      <c r="F3138" s="14">
        <f>inventory[[#This Row],[Unit Cost]]*inventory[[#This Row],['# Units]]</f>
        <v>3.6</v>
      </c>
      <c r="G3138" s="8">
        <f>_xlfn.RANK.EQ(inventory[[#This Row],[Total Cost]],inventory[Total Cost],0)</f>
        <v>3955</v>
      </c>
      <c r="H3138" s="8">
        <f>SUMIFS(inventory['# Units],inventory[Rank],"&lt;="&amp;inventory[[#This Row],['#]])</f>
        <v>73542</v>
      </c>
      <c r="I3138" s="9">
        <f>inventory[[#This Row],[c Units]]/MAX(inventory[c Units])</f>
        <v>0.89273835247274758</v>
      </c>
      <c r="J3138" s="10">
        <f>SUMIFS(inventory[Total Cost],inventory[Rank],"&lt;="&amp;inventory[[#This Row],['#]])</f>
        <v>2639680.1999999979</v>
      </c>
      <c r="K3138" s="9">
        <f>inventory[[#This Row],[c Cost]]/MAX(inventory[c Cost])</f>
        <v>0.99711956186697592</v>
      </c>
      <c r="L3138" s="11" t="str">
        <f>IF(inventory[[#This Row],[c Units %]]&lt;=$O$7,$N$7,IF(inventory[[#This Row],[c Units %]]&lt;=$O$8,$N$8,$N$9))</f>
        <v>C</v>
      </c>
    </row>
    <row r="3139" spans="2:12" x14ac:dyDescent="0.25">
      <c r="B3139" s="1">
        <v>3133</v>
      </c>
      <c r="C3139" t="s">
        <v>3133</v>
      </c>
      <c r="D3139" s="2">
        <v>0.6</v>
      </c>
      <c r="E3139" s="15">
        <v>12</v>
      </c>
      <c r="F3139" s="14">
        <f>inventory[[#This Row],[Unit Cost]]*inventory[[#This Row],['# Units]]</f>
        <v>7.1999999999999993</v>
      </c>
      <c r="G3139" s="8">
        <f>_xlfn.RANK.EQ(inventory[[#This Row],[Total Cost]],inventory[Total Cost],0)</f>
        <v>3558</v>
      </c>
      <c r="H3139" s="8">
        <f>SUMIFS(inventory['# Units],inventory[Rank],"&lt;="&amp;inventory[[#This Row],['#]])</f>
        <v>73542</v>
      </c>
      <c r="I3139" s="9">
        <f>inventory[[#This Row],[c Units]]/MAX(inventory[c Units])</f>
        <v>0.89273835247274758</v>
      </c>
      <c r="J3139" s="10">
        <f>SUMIFS(inventory[Total Cost],inventory[Rank],"&lt;="&amp;inventory[[#This Row],['#]])</f>
        <v>2639680.1999999979</v>
      </c>
      <c r="K3139" s="9">
        <f>inventory[[#This Row],[c Cost]]/MAX(inventory[c Cost])</f>
        <v>0.99711956186697592</v>
      </c>
      <c r="L3139" s="11" t="str">
        <f>IF(inventory[[#This Row],[c Units %]]&lt;=$O$7,$N$7,IF(inventory[[#This Row],[c Units %]]&lt;=$O$8,$N$8,$N$9))</f>
        <v>C</v>
      </c>
    </row>
    <row r="3140" spans="2:12" x14ac:dyDescent="0.25">
      <c r="B3140" s="1">
        <v>3134</v>
      </c>
      <c r="C3140" t="s">
        <v>3134</v>
      </c>
      <c r="D3140" s="2">
        <v>0.9</v>
      </c>
      <c r="E3140" s="15">
        <v>2</v>
      </c>
      <c r="F3140" s="14">
        <f>inventory[[#This Row],[Unit Cost]]*inventory[[#This Row],['# Units]]</f>
        <v>1.8</v>
      </c>
      <c r="G3140" s="8">
        <f>_xlfn.RANK.EQ(inventory[[#This Row],[Total Cost]],inventory[Total Cost],0)</f>
        <v>4333</v>
      </c>
      <c r="H3140" s="8">
        <f>SUMIFS(inventory['# Units],inventory[Rank],"&lt;="&amp;inventory[[#This Row],['#]])</f>
        <v>73562</v>
      </c>
      <c r="I3140" s="9">
        <f>inventory[[#This Row],[c Units]]/MAX(inventory[c Units])</f>
        <v>0.89298113574012483</v>
      </c>
      <c r="J3140" s="10">
        <f>SUMIFS(inventory[Total Cost],inventory[Rank],"&lt;="&amp;inventory[[#This Row],['#]])</f>
        <v>2639730.1999999979</v>
      </c>
      <c r="K3140" s="9">
        <f>inventory[[#This Row],[c Cost]]/MAX(inventory[c Cost])</f>
        <v>0.99713844899508075</v>
      </c>
      <c r="L3140" s="11" t="str">
        <f>IF(inventory[[#This Row],[c Units %]]&lt;=$O$7,$N$7,IF(inventory[[#This Row],[c Units %]]&lt;=$O$8,$N$8,$N$9))</f>
        <v>C</v>
      </c>
    </row>
    <row r="3141" spans="2:12" x14ac:dyDescent="0.25">
      <c r="B3141" s="1">
        <v>3135</v>
      </c>
      <c r="C3141" t="s">
        <v>3135</v>
      </c>
      <c r="D3141" s="2">
        <v>1.2</v>
      </c>
      <c r="E3141" s="15">
        <v>9</v>
      </c>
      <c r="F3141" s="14">
        <f>inventory[[#This Row],[Unit Cost]]*inventory[[#This Row],['# Units]]</f>
        <v>10.799999999999999</v>
      </c>
      <c r="G3141" s="8">
        <f>_xlfn.RANK.EQ(inventory[[#This Row],[Total Cost]],inventory[Total Cost],0)</f>
        <v>3259</v>
      </c>
      <c r="H3141" s="8">
        <f>SUMIFS(inventory['# Units],inventory[Rank],"&lt;="&amp;inventory[[#This Row],['#]])</f>
        <v>73562</v>
      </c>
      <c r="I3141" s="9">
        <f>inventory[[#This Row],[c Units]]/MAX(inventory[c Units])</f>
        <v>0.89298113574012483</v>
      </c>
      <c r="J3141" s="10">
        <f>SUMIFS(inventory[Total Cost],inventory[Rank],"&lt;="&amp;inventory[[#This Row],['#]])</f>
        <v>2639730.1999999979</v>
      </c>
      <c r="K3141" s="9">
        <f>inventory[[#This Row],[c Cost]]/MAX(inventory[c Cost])</f>
        <v>0.99713844899508075</v>
      </c>
      <c r="L3141" s="11" t="str">
        <f>IF(inventory[[#This Row],[c Units %]]&lt;=$O$7,$N$7,IF(inventory[[#This Row],[c Units %]]&lt;=$O$8,$N$8,$N$9))</f>
        <v>C</v>
      </c>
    </row>
    <row r="3142" spans="2:12" x14ac:dyDescent="0.25">
      <c r="B3142" s="1">
        <v>3136</v>
      </c>
      <c r="C3142" t="s">
        <v>3136</v>
      </c>
      <c r="D3142" s="2">
        <v>1.2</v>
      </c>
      <c r="E3142" s="15">
        <v>23</v>
      </c>
      <c r="F3142" s="14">
        <f>inventory[[#This Row],[Unit Cost]]*inventory[[#This Row],['# Units]]</f>
        <v>27.599999999999998</v>
      </c>
      <c r="G3142" s="8">
        <f>_xlfn.RANK.EQ(inventory[[#This Row],[Total Cost]],inventory[Total Cost],0)</f>
        <v>2374</v>
      </c>
      <c r="H3142" s="8">
        <f>SUMIFS(inventory['# Units],inventory[Rank],"&lt;="&amp;inventory[[#This Row],['#]])</f>
        <v>73562</v>
      </c>
      <c r="I3142" s="9">
        <f>inventory[[#This Row],[c Units]]/MAX(inventory[c Units])</f>
        <v>0.89298113574012483</v>
      </c>
      <c r="J3142" s="10">
        <f>SUMIFS(inventory[Total Cost],inventory[Rank],"&lt;="&amp;inventory[[#This Row],['#]])</f>
        <v>2639730.1999999979</v>
      </c>
      <c r="K3142" s="9">
        <f>inventory[[#This Row],[c Cost]]/MAX(inventory[c Cost])</f>
        <v>0.99713844899508075</v>
      </c>
      <c r="L3142" s="11" t="str">
        <f>IF(inventory[[#This Row],[c Units %]]&lt;=$O$7,$N$7,IF(inventory[[#This Row],[c Units %]]&lt;=$O$8,$N$8,$N$9))</f>
        <v>C</v>
      </c>
    </row>
    <row r="3143" spans="2:12" x14ac:dyDescent="0.25">
      <c r="B3143" s="1">
        <v>3137</v>
      </c>
      <c r="C3143" t="s">
        <v>3137</v>
      </c>
      <c r="D3143" s="2">
        <v>0.7</v>
      </c>
      <c r="E3143" s="15">
        <v>6</v>
      </c>
      <c r="F3143" s="14">
        <f>inventory[[#This Row],[Unit Cost]]*inventory[[#This Row],['# Units]]</f>
        <v>4.1999999999999993</v>
      </c>
      <c r="G3143" s="8">
        <f>_xlfn.RANK.EQ(inventory[[#This Row],[Total Cost]],inventory[Total Cost],0)</f>
        <v>3874</v>
      </c>
      <c r="H3143" s="8">
        <f>SUMIFS(inventory['# Units],inventory[Rank],"&lt;="&amp;inventory[[#This Row],['#]])</f>
        <v>73562</v>
      </c>
      <c r="I3143" s="9">
        <f>inventory[[#This Row],[c Units]]/MAX(inventory[c Units])</f>
        <v>0.89298113574012483</v>
      </c>
      <c r="J3143" s="10">
        <f>SUMIFS(inventory[Total Cost],inventory[Rank],"&lt;="&amp;inventory[[#This Row],['#]])</f>
        <v>2639730.1999999979</v>
      </c>
      <c r="K3143" s="9">
        <f>inventory[[#This Row],[c Cost]]/MAX(inventory[c Cost])</f>
        <v>0.99713844899508075</v>
      </c>
      <c r="L3143" s="11" t="str">
        <f>IF(inventory[[#This Row],[c Units %]]&lt;=$O$7,$N$7,IF(inventory[[#This Row],[c Units %]]&lt;=$O$8,$N$8,$N$9))</f>
        <v>C</v>
      </c>
    </row>
    <row r="3144" spans="2:12" x14ac:dyDescent="0.25">
      <c r="B3144" s="1">
        <v>3138</v>
      </c>
      <c r="C3144" t="s">
        <v>3138</v>
      </c>
      <c r="D3144" s="2">
        <v>0.6</v>
      </c>
      <c r="E3144" s="15">
        <v>4</v>
      </c>
      <c r="F3144" s="14">
        <f>inventory[[#This Row],[Unit Cost]]*inventory[[#This Row],['# Units]]</f>
        <v>2.4</v>
      </c>
      <c r="G3144" s="8">
        <f>_xlfn.RANK.EQ(inventory[[#This Row],[Total Cost]],inventory[Total Cost],0)</f>
        <v>4223</v>
      </c>
      <c r="H3144" s="8">
        <f>SUMIFS(inventory['# Units],inventory[Rank],"&lt;="&amp;inventory[[#This Row],['#]])</f>
        <v>73572</v>
      </c>
      <c r="I3144" s="9">
        <f>inventory[[#This Row],[c Units]]/MAX(inventory[c Units])</f>
        <v>0.89310252737381335</v>
      </c>
      <c r="J3144" s="10">
        <f>SUMIFS(inventory[Total Cost],inventory[Rank],"&lt;="&amp;inventory[[#This Row],['#]])</f>
        <v>2639767.3999999976</v>
      </c>
      <c r="K3144" s="9">
        <f>inventory[[#This Row],[c Cost]]/MAX(inventory[c Cost])</f>
        <v>0.9971525010183907</v>
      </c>
      <c r="L3144" s="11" t="str">
        <f>IF(inventory[[#This Row],[c Units %]]&lt;=$O$7,$N$7,IF(inventory[[#This Row],[c Units %]]&lt;=$O$8,$N$8,$N$9))</f>
        <v>C</v>
      </c>
    </row>
    <row r="3145" spans="2:12" x14ac:dyDescent="0.25">
      <c r="B3145" s="1">
        <v>3139</v>
      </c>
      <c r="C3145" t="s">
        <v>3139</v>
      </c>
      <c r="D3145" s="2">
        <v>1</v>
      </c>
      <c r="E3145" s="15">
        <v>9</v>
      </c>
      <c r="F3145" s="14">
        <f>inventory[[#This Row],[Unit Cost]]*inventory[[#This Row],['# Units]]</f>
        <v>9</v>
      </c>
      <c r="G3145" s="8">
        <f>_xlfn.RANK.EQ(inventory[[#This Row],[Total Cost]],inventory[Total Cost],0)</f>
        <v>3394</v>
      </c>
      <c r="H3145" s="8">
        <f>SUMIFS(inventory['# Units],inventory[Rank],"&lt;="&amp;inventory[[#This Row],['#]])</f>
        <v>73572</v>
      </c>
      <c r="I3145" s="9">
        <f>inventory[[#This Row],[c Units]]/MAX(inventory[c Units])</f>
        <v>0.89310252737381335</v>
      </c>
      <c r="J3145" s="10">
        <f>SUMIFS(inventory[Total Cost],inventory[Rank],"&lt;="&amp;inventory[[#This Row],['#]])</f>
        <v>2639767.3999999976</v>
      </c>
      <c r="K3145" s="9">
        <f>inventory[[#This Row],[c Cost]]/MAX(inventory[c Cost])</f>
        <v>0.9971525010183907</v>
      </c>
      <c r="L3145" s="11" t="str">
        <f>IF(inventory[[#This Row],[c Units %]]&lt;=$O$7,$N$7,IF(inventory[[#This Row],[c Units %]]&lt;=$O$8,$N$8,$N$9))</f>
        <v>C</v>
      </c>
    </row>
    <row r="3146" spans="2:12" x14ac:dyDescent="0.25">
      <c r="B3146" s="1">
        <v>3140</v>
      </c>
      <c r="C3146" t="s">
        <v>3140</v>
      </c>
      <c r="D3146" s="2">
        <v>0.2</v>
      </c>
      <c r="E3146" s="15">
        <v>4</v>
      </c>
      <c r="F3146" s="14">
        <f>inventory[[#This Row],[Unit Cost]]*inventory[[#This Row],['# Units]]</f>
        <v>0.8</v>
      </c>
      <c r="G3146" s="8">
        <f>_xlfn.RANK.EQ(inventory[[#This Row],[Total Cost]],inventory[Total Cost],0)</f>
        <v>4532</v>
      </c>
      <c r="H3146" s="8">
        <f>SUMIFS(inventory['# Units],inventory[Rank],"&lt;="&amp;inventory[[#This Row],['#]])</f>
        <v>73572</v>
      </c>
      <c r="I3146" s="9">
        <f>inventory[[#This Row],[c Units]]/MAX(inventory[c Units])</f>
        <v>0.89310252737381335</v>
      </c>
      <c r="J3146" s="10">
        <f>SUMIFS(inventory[Total Cost],inventory[Rank],"&lt;="&amp;inventory[[#This Row],['#]])</f>
        <v>2639767.3999999976</v>
      </c>
      <c r="K3146" s="9">
        <f>inventory[[#This Row],[c Cost]]/MAX(inventory[c Cost])</f>
        <v>0.9971525010183907</v>
      </c>
      <c r="L3146" s="11" t="str">
        <f>IF(inventory[[#This Row],[c Units %]]&lt;=$O$7,$N$7,IF(inventory[[#This Row],[c Units %]]&lt;=$O$8,$N$8,$N$9))</f>
        <v>C</v>
      </c>
    </row>
    <row r="3147" spans="2:12" x14ac:dyDescent="0.25">
      <c r="B3147" s="1">
        <v>3141</v>
      </c>
      <c r="C3147" t="s">
        <v>3141</v>
      </c>
      <c r="D3147" s="2">
        <v>0.6</v>
      </c>
      <c r="E3147" s="15">
        <v>4</v>
      </c>
      <c r="F3147" s="14">
        <f>inventory[[#This Row],[Unit Cost]]*inventory[[#This Row],['# Units]]</f>
        <v>2.4</v>
      </c>
      <c r="G3147" s="8">
        <f>_xlfn.RANK.EQ(inventory[[#This Row],[Total Cost]],inventory[Total Cost],0)</f>
        <v>4223</v>
      </c>
      <c r="H3147" s="8">
        <f>SUMIFS(inventory['# Units],inventory[Rank],"&lt;="&amp;inventory[[#This Row],['#]])</f>
        <v>73605</v>
      </c>
      <c r="I3147" s="9">
        <f>inventory[[#This Row],[c Units]]/MAX(inventory[c Units])</f>
        <v>0.89350311976498575</v>
      </c>
      <c r="J3147" s="10">
        <f>SUMIFS(inventory[Total Cost],inventory[Rank],"&lt;="&amp;inventory[[#This Row],['#]])</f>
        <v>2639803.6999999979</v>
      </c>
      <c r="K3147" s="9">
        <f>inventory[[#This Row],[c Cost]]/MAX(inventory[c Cost])</f>
        <v>0.99716621307339492</v>
      </c>
      <c r="L3147" s="11" t="str">
        <f>IF(inventory[[#This Row],[c Units %]]&lt;=$O$7,$N$7,IF(inventory[[#This Row],[c Units %]]&lt;=$O$8,$N$8,$N$9))</f>
        <v>C</v>
      </c>
    </row>
    <row r="3148" spans="2:12" x14ac:dyDescent="0.25">
      <c r="B3148" s="1">
        <v>3142</v>
      </c>
      <c r="C3148" t="s">
        <v>3142</v>
      </c>
      <c r="D3148" s="2">
        <v>0.3</v>
      </c>
      <c r="E3148" s="15">
        <v>6</v>
      </c>
      <c r="F3148" s="14">
        <f>inventory[[#This Row],[Unit Cost]]*inventory[[#This Row],['# Units]]</f>
        <v>1.7999999999999998</v>
      </c>
      <c r="G3148" s="8">
        <f>_xlfn.RANK.EQ(inventory[[#This Row],[Total Cost]],inventory[Total Cost],0)</f>
        <v>4350</v>
      </c>
      <c r="H3148" s="8">
        <f>SUMIFS(inventory['# Units],inventory[Rank],"&lt;="&amp;inventory[[#This Row],['#]])</f>
        <v>73605</v>
      </c>
      <c r="I3148" s="9">
        <f>inventory[[#This Row],[c Units]]/MAX(inventory[c Units])</f>
        <v>0.89350311976498575</v>
      </c>
      <c r="J3148" s="10">
        <f>SUMIFS(inventory[Total Cost],inventory[Rank],"&lt;="&amp;inventory[[#This Row],['#]])</f>
        <v>2639803.6999999979</v>
      </c>
      <c r="K3148" s="9">
        <f>inventory[[#This Row],[c Cost]]/MAX(inventory[c Cost])</f>
        <v>0.99716621307339492</v>
      </c>
      <c r="L3148" s="11" t="str">
        <f>IF(inventory[[#This Row],[c Units %]]&lt;=$O$7,$N$7,IF(inventory[[#This Row],[c Units %]]&lt;=$O$8,$N$8,$N$9))</f>
        <v>C</v>
      </c>
    </row>
    <row r="3149" spans="2:12" x14ac:dyDescent="0.25">
      <c r="B3149" s="1">
        <v>3143</v>
      </c>
      <c r="C3149" t="s">
        <v>3143</v>
      </c>
      <c r="D3149" s="2">
        <v>0.3</v>
      </c>
      <c r="E3149" s="15">
        <v>3</v>
      </c>
      <c r="F3149" s="14">
        <f>inventory[[#This Row],[Unit Cost]]*inventory[[#This Row],['# Units]]</f>
        <v>0.89999999999999991</v>
      </c>
      <c r="G3149" s="8">
        <f>_xlfn.RANK.EQ(inventory[[#This Row],[Total Cost]],inventory[Total Cost],0)</f>
        <v>4525</v>
      </c>
      <c r="H3149" s="8">
        <f>SUMIFS(inventory['# Units],inventory[Rank],"&lt;="&amp;inventory[[#This Row],['#]])</f>
        <v>73605</v>
      </c>
      <c r="I3149" s="9">
        <f>inventory[[#This Row],[c Units]]/MAX(inventory[c Units])</f>
        <v>0.89350311976498575</v>
      </c>
      <c r="J3149" s="10">
        <f>SUMIFS(inventory[Total Cost],inventory[Rank],"&lt;="&amp;inventory[[#This Row],['#]])</f>
        <v>2639803.6999999979</v>
      </c>
      <c r="K3149" s="9">
        <f>inventory[[#This Row],[c Cost]]/MAX(inventory[c Cost])</f>
        <v>0.99716621307339492</v>
      </c>
      <c r="L3149" s="11" t="str">
        <f>IF(inventory[[#This Row],[c Units %]]&lt;=$O$7,$N$7,IF(inventory[[#This Row],[c Units %]]&lt;=$O$8,$N$8,$N$9))</f>
        <v>C</v>
      </c>
    </row>
    <row r="3150" spans="2:12" x14ac:dyDescent="0.25">
      <c r="B3150" s="1">
        <v>3144</v>
      </c>
      <c r="C3150" t="s">
        <v>3144</v>
      </c>
      <c r="D3150" s="2">
        <v>1.1000000000000001</v>
      </c>
      <c r="E3150" s="15">
        <v>4</v>
      </c>
      <c r="F3150" s="14">
        <f>inventory[[#This Row],[Unit Cost]]*inventory[[#This Row],['# Units]]</f>
        <v>4.4000000000000004</v>
      </c>
      <c r="G3150" s="8">
        <f>_xlfn.RANK.EQ(inventory[[#This Row],[Total Cost]],inventory[Total Cost],0)</f>
        <v>3847</v>
      </c>
      <c r="H3150" s="8">
        <f>SUMIFS(inventory['# Units],inventory[Rank],"&lt;="&amp;inventory[[#This Row],['#]])</f>
        <v>74099</v>
      </c>
      <c r="I3150" s="9">
        <f>inventory[[#This Row],[c Units]]/MAX(inventory[c Units])</f>
        <v>0.89949986646920299</v>
      </c>
      <c r="J3150" s="10">
        <f>SUMIFS(inventory[Total Cost],inventory[Rank],"&lt;="&amp;inventory[[#This Row],['#]])</f>
        <v>2640331.6999999979</v>
      </c>
      <c r="K3150" s="9">
        <f>inventory[[#This Row],[c Cost]]/MAX(inventory[c Cost])</f>
        <v>0.99736566114618264</v>
      </c>
      <c r="L3150" s="11" t="str">
        <f>IF(inventory[[#This Row],[c Units %]]&lt;=$O$7,$N$7,IF(inventory[[#This Row],[c Units %]]&lt;=$O$8,$N$8,$N$9))</f>
        <v>C</v>
      </c>
    </row>
    <row r="3151" spans="2:12" x14ac:dyDescent="0.25">
      <c r="B3151" s="1">
        <v>3145</v>
      </c>
      <c r="C3151" t="s">
        <v>3145</v>
      </c>
      <c r="D3151" s="2">
        <v>0.8</v>
      </c>
      <c r="E3151" s="15">
        <v>6</v>
      </c>
      <c r="F3151" s="14">
        <f>inventory[[#This Row],[Unit Cost]]*inventory[[#This Row],['# Units]]</f>
        <v>4.8000000000000007</v>
      </c>
      <c r="G3151" s="8">
        <f>_xlfn.RANK.EQ(inventory[[#This Row],[Total Cost]],inventory[Total Cost],0)</f>
        <v>3792</v>
      </c>
      <c r="H3151" s="8">
        <f>SUMIFS(inventory['# Units],inventory[Rank],"&lt;="&amp;inventory[[#This Row],['#]])</f>
        <v>74099</v>
      </c>
      <c r="I3151" s="9">
        <f>inventory[[#This Row],[c Units]]/MAX(inventory[c Units])</f>
        <v>0.89949986646920299</v>
      </c>
      <c r="J3151" s="10">
        <f>SUMIFS(inventory[Total Cost],inventory[Rank],"&lt;="&amp;inventory[[#This Row],['#]])</f>
        <v>2640331.6999999979</v>
      </c>
      <c r="K3151" s="9">
        <f>inventory[[#This Row],[c Cost]]/MAX(inventory[c Cost])</f>
        <v>0.99736566114618264</v>
      </c>
      <c r="L3151" s="11" t="str">
        <f>IF(inventory[[#This Row],[c Units %]]&lt;=$O$7,$N$7,IF(inventory[[#This Row],[c Units %]]&lt;=$O$8,$N$8,$N$9))</f>
        <v>C</v>
      </c>
    </row>
    <row r="3152" spans="2:12" x14ac:dyDescent="0.25">
      <c r="B3152" s="1">
        <v>3146</v>
      </c>
      <c r="C3152" t="s">
        <v>3146</v>
      </c>
      <c r="D3152" s="2">
        <v>1.2</v>
      </c>
      <c r="E3152" s="15">
        <v>21</v>
      </c>
      <c r="F3152" s="14">
        <f>inventory[[#This Row],[Unit Cost]]*inventory[[#This Row],['# Units]]</f>
        <v>25.2</v>
      </c>
      <c r="G3152" s="8">
        <f>_xlfn.RANK.EQ(inventory[[#This Row],[Total Cost]],inventory[Total Cost],0)</f>
        <v>2460</v>
      </c>
      <c r="H3152" s="8">
        <f>SUMIFS(inventory['# Units],inventory[Rank],"&lt;="&amp;inventory[[#This Row],['#]])</f>
        <v>74099</v>
      </c>
      <c r="I3152" s="9">
        <f>inventory[[#This Row],[c Units]]/MAX(inventory[c Units])</f>
        <v>0.89949986646920299</v>
      </c>
      <c r="J3152" s="10">
        <f>SUMIFS(inventory[Total Cost],inventory[Rank],"&lt;="&amp;inventory[[#This Row],['#]])</f>
        <v>2640331.6999999979</v>
      </c>
      <c r="K3152" s="9">
        <f>inventory[[#This Row],[c Cost]]/MAX(inventory[c Cost])</f>
        <v>0.99736566114618264</v>
      </c>
      <c r="L3152" s="11" t="str">
        <f>IF(inventory[[#This Row],[c Units %]]&lt;=$O$7,$N$7,IF(inventory[[#This Row],[c Units %]]&lt;=$O$8,$N$8,$N$9))</f>
        <v>C</v>
      </c>
    </row>
    <row r="3153" spans="2:12" x14ac:dyDescent="0.25">
      <c r="B3153" s="1">
        <v>3147</v>
      </c>
      <c r="C3153" t="s">
        <v>3147</v>
      </c>
      <c r="D3153" s="2">
        <v>1.1000000000000001</v>
      </c>
      <c r="E3153" s="15">
        <v>2</v>
      </c>
      <c r="F3153" s="14">
        <f>inventory[[#This Row],[Unit Cost]]*inventory[[#This Row],['# Units]]</f>
        <v>2.2000000000000002</v>
      </c>
      <c r="G3153" s="8">
        <f>_xlfn.RANK.EQ(inventory[[#This Row],[Total Cost]],inventory[Total Cost],0)</f>
        <v>4255</v>
      </c>
      <c r="H3153" s="8">
        <f>SUMIFS(inventory['# Units],inventory[Rank],"&lt;="&amp;inventory[[#This Row],['#]])</f>
        <v>74099</v>
      </c>
      <c r="I3153" s="9">
        <f>inventory[[#This Row],[c Units]]/MAX(inventory[c Units])</f>
        <v>0.89949986646920299</v>
      </c>
      <c r="J3153" s="10">
        <f>SUMIFS(inventory[Total Cost],inventory[Rank],"&lt;="&amp;inventory[[#This Row],['#]])</f>
        <v>2640331.6999999979</v>
      </c>
      <c r="K3153" s="9">
        <f>inventory[[#This Row],[c Cost]]/MAX(inventory[c Cost])</f>
        <v>0.99736566114618264</v>
      </c>
      <c r="L3153" s="11" t="str">
        <f>IF(inventory[[#This Row],[c Units %]]&lt;=$O$7,$N$7,IF(inventory[[#This Row],[c Units %]]&lt;=$O$8,$N$8,$N$9))</f>
        <v>C</v>
      </c>
    </row>
    <row r="3154" spans="2:12" x14ac:dyDescent="0.25">
      <c r="B3154" s="1">
        <v>3148</v>
      </c>
      <c r="C3154" t="s">
        <v>3148</v>
      </c>
      <c r="D3154" s="2">
        <v>1.3</v>
      </c>
      <c r="E3154" s="15">
        <v>21</v>
      </c>
      <c r="F3154" s="14">
        <f>inventory[[#This Row],[Unit Cost]]*inventory[[#This Row],['# Units]]</f>
        <v>27.3</v>
      </c>
      <c r="G3154" s="8">
        <f>_xlfn.RANK.EQ(inventory[[#This Row],[Total Cost]],inventory[Total Cost],0)</f>
        <v>2382</v>
      </c>
      <c r="H3154" s="8">
        <f>SUMIFS(inventory['# Units],inventory[Rank],"&lt;="&amp;inventory[[#This Row],['#]])</f>
        <v>74099</v>
      </c>
      <c r="I3154" s="9">
        <f>inventory[[#This Row],[c Units]]/MAX(inventory[c Units])</f>
        <v>0.89949986646920299</v>
      </c>
      <c r="J3154" s="10">
        <f>SUMIFS(inventory[Total Cost],inventory[Rank],"&lt;="&amp;inventory[[#This Row],['#]])</f>
        <v>2640331.6999999979</v>
      </c>
      <c r="K3154" s="9">
        <f>inventory[[#This Row],[c Cost]]/MAX(inventory[c Cost])</f>
        <v>0.99736566114618264</v>
      </c>
      <c r="L3154" s="11" t="str">
        <f>IF(inventory[[#This Row],[c Units %]]&lt;=$O$7,$N$7,IF(inventory[[#This Row],[c Units %]]&lt;=$O$8,$N$8,$N$9))</f>
        <v>C</v>
      </c>
    </row>
    <row r="3155" spans="2:12" x14ac:dyDescent="0.25">
      <c r="B3155" s="1">
        <v>3149</v>
      </c>
      <c r="C3155" t="s">
        <v>3149</v>
      </c>
      <c r="D3155" s="2">
        <v>1.2</v>
      </c>
      <c r="E3155" s="15">
        <v>30</v>
      </c>
      <c r="F3155" s="14">
        <f>inventory[[#This Row],[Unit Cost]]*inventory[[#This Row],['# Units]]</f>
        <v>36</v>
      </c>
      <c r="G3155" s="8">
        <f>_xlfn.RANK.EQ(inventory[[#This Row],[Total Cost]],inventory[Total Cost],0)</f>
        <v>2134</v>
      </c>
      <c r="H3155" s="8">
        <f>SUMIFS(inventory['# Units],inventory[Rank],"&lt;="&amp;inventory[[#This Row],['#]])</f>
        <v>74099</v>
      </c>
      <c r="I3155" s="9">
        <f>inventory[[#This Row],[c Units]]/MAX(inventory[c Units])</f>
        <v>0.89949986646920299</v>
      </c>
      <c r="J3155" s="10">
        <f>SUMIFS(inventory[Total Cost],inventory[Rank],"&lt;="&amp;inventory[[#This Row],['#]])</f>
        <v>2640331.6999999979</v>
      </c>
      <c r="K3155" s="9">
        <f>inventory[[#This Row],[c Cost]]/MAX(inventory[c Cost])</f>
        <v>0.99736566114618264</v>
      </c>
      <c r="L3155" s="11" t="str">
        <f>IF(inventory[[#This Row],[c Units %]]&lt;=$O$7,$N$7,IF(inventory[[#This Row],[c Units %]]&lt;=$O$8,$N$8,$N$9))</f>
        <v>C</v>
      </c>
    </row>
    <row r="3156" spans="2:12" x14ac:dyDescent="0.25">
      <c r="B3156" s="1">
        <v>3150</v>
      </c>
      <c r="C3156" t="s">
        <v>3150</v>
      </c>
      <c r="D3156" s="2">
        <v>1.1000000000000001</v>
      </c>
      <c r="E3156" s="15">
        <v>20</v>
      </c>
      <c r="F3156" s="14">
        <f>inventory[[#This Row],[Unit Cost]]*inventory[[#This Row],['# Units]]</f>
        <v>22</v>
      </c>
      <c r="G3156" s="8">
        <f>_xlfn.RANK.EQ(inventory[[#This Row],[Total Cost]],inventory[Total Cost],0)</f>
        <v>2593</v>
      </c>
      <c r="H3156" s="8">
        <f>SUMIFS(inventory['# Units],inventory[Rank],"&lt;="&amp;inventory[[#This Row],['#]])</f>
        <v>74099</v>
      </c>
      <c r="I3156" s="9">
        <f>inventory[[#This Row],[c Units]]/MAX(inventory[c Units])</f>
        <v>0.89949986646920299</v>
      </c>
      <c r="J3156" s="10">
        <f>SUMIFS(inventory[Total Cost],inventory[Rank],"&lt;="&amp;inventory[[#This Row],['#]])</f>
        <v>2640331.6999999979</v>
      </c>
      <c r="K3156" s="9">
        <f>inventory[[#This Row],[c Cost]]/MAX(inventory[c Cost])</f>
        <v>0.99736566114618264</v>
      </c>
      <c r="L3156" s="11" t="str">
        <f>IF(inventory[[#This Row],[c Units %]]&lt;=$O$7,$N$7,IF(inventory[[#This Row],[c Units %]]&lt;=$O$8,$N$8,$N$9))</f>
        <v>C</v>
      </c>
    </row>
    <row r="3157" spans="2:12" x14ac:dyDescent="0.25">
      <c r="B3157" s="1">
        <v>3151</v>
      </c>
      <c r="C3157" t="s">
        <v>3151</v>
      </c>
      <c r="D3157" s="2">
        <v>1.2</v>
      </c>
      <c r="E3157" s="15">
        <v>49</v>
      </c>
      <c r="F3157" s="14">
        <f>inventory[[#This Row],[Unit Cost]]*inventory[[#This Row],['# Units]]</f>
        <v>58.8</v>
      </c>
      <c r="G3157" s="8">
        <f>_xlfn.RANK.EQ(inventory[[#This Row],[Total Cost]],inventory[Total Cost],0)</f>
        <v>1703</v>
      </c>
      <c r="H3157" s="8">
        <f>SUMIFS(inventory['# Units],inventory[Rank],"&lt;="&amp;inventory[[#This Row],['#]])</f>
        <v>74099</v>
      </c>
      <c r="I3157" s="9">
        <f>inventory[[#This Row],[c Units]]/MAX(inventory[c Units])</f>
        <v>0.89949986646920299</v>
      </c>
      <c r="J3157" s="10">
        <f>SUMIFS(inventory[Total Cost],inventory[Rank],"&lt;="&amp;inventory[[#This Row],['#]])</f>
        <v>2640331.6999999979</v>
      </c>
      <c r="K3157" s="9">
        <f>inventory[[#This Row],[c Cost]]/MAX(inventory[c Cost])</f>
        <v>0.99736566114618264</v>
      </c>
      <c r="L3157" s="11" t="str">
        <f>IF(inventory[[#This Row],[c Units %]]&lt;=$O$7,$N$7,IF(inventory[[#This Row],[c Units %]]&lt;=$O$8,$N$8,$N$9))</f>
        <v>C</v>
      </c>
    </row>
    <row r="3158" spans="2:12" x14ac:dyDescent="0.25">
      <c r="B3158" s="1">
        <v>3152</v>
      </c>
      <c r="C3158" t="s">
        <v>3152</v>
      </c>
      <c r="D3158" s="2">
        <v>0.8</v>
      </c>
      <c r="E3158" s="15">
        <v>20</v>
      </c>
      <c r="F3158" s="14">
        <f>inventory[[#This Row],[Unit Cost]]*inventory[[#This Row],['# Units]]</f>
        <v>16</v>
      </c>
      <c r="G3158" s="8">
        <f>_xlfn.RANK.EQ(inventory[[#This Row],[Total Cost]],inventory[Total Cost],0)</f>
        <v>2907</v>
      </c>
      <c r="H3158" s="8">
        <f>SUMIFS(inventory['# Units],inventory[Rank],"&lt;="&amp;inventory[[#This Row],['#]])</f>
        <v>74099</v>
      </c>
      <c r="I3158" s="9">
        <f>inventory[[#This Row],[c Units]]/MAX(inventory[c Units])</f>
        <v>0.89949986646920299</v>
      </c>
      <c r="J3158" s="10">
        <f>SUMIFS(inventory[Total Cost],inventory[Rank],"&lt;="&amp;inventory[[#This Row],['#]])</f>
        <v>2640331.6999999979</v>
      </c>
      <c r="K3158" s="9">
        <f>inventory[[#This Row],[c Cost]]/MAX(inventory[c Cost])</f>
        <v>0.99736566114618264</v>
      </c>
      <c r="L3158" s="11" t="str">
        <f>IF(inventory[[#This Row],[c Units %]]&lt;=$O$7,$N$7,IF(inventory[[#This Row],[c Units %]]&lt;=$O$8,$N$8,$N$9))</f>
        <v>C</v>
      </c>
    </row>
    <row r="3159" spans="2:12" x14ac:dyDescent="0.25">
      <c r="B3159" s="1">
        <v>3153</v>
      </c>
      <c r="C3159" t="s">
        <v>3153</v>
      </c>
      <c r="D3159" s="2">
        <v>1.2</v>
      </c>
      <c r="E3159" s="15">
        <v>29</v>
      </c>
      <c r="F3159" s="14">
        <f>inventory[[#This Row],[Unit Cost]]*inventory[[#This Row],['# Units]]</f>
        <v>34.799999999999997</v>
      </c>
      <c r="G3159" s="8">
        <f>_xlfn.RANK.EQ(inventory[[#This Row],[Total Cost]],inventory[Total Cost],0)</f>
        <v>2169</v>
      </c>
      <c r="H3159" s="8">
        <f>SUMIFS(inventory['# Units],inventory[Rank],"&lt;="&amp;inventory[[#This Row],['#]])</f>
        <v>74099</v>
      </c>
      <c r="I3159" s="9">
        <f>inventory[[#This Row],[c Units]]/MAX(inventory[c Units])</f>
        <v>0.89949986646920299</v>
      </c>
      <c r="J3159" s="10">
        <f>SUMIFS(inventory[Total Cost],inventory[Rank],"&lt;="&amp;inventory[[#This Row],['#]])</f>
        <v>2640331.6999999979</v>
      </c>
      <c r="K3159" s="9">
        <f>inventory[[#This Row],[c Cost]]/MAX(inventory[c Cost])</f>
        <v>0.99736566114618264</v>
      </c>
      <c r="L3159" s="11" t="str">
        <f>IF(inventory[[#This Row],[c Units %]]&lt;=$O$7,$N$7,IF(inventory[[#This Row],[c Units %]]&lt;=$O$8,$N$8,$N$9))</f>
        <v>C</v>
      </c>
    </row>
    <row r="3160" spans="2:12" x14ac:dyDescent="0.25">
      <c r="B3160" s="1">
        <v>3154</v>
      </c>
      <c r="C3160" t="s">
        <v>3154</v>
      </c>
      <c r="D3160" s="2">
        <v>1.3</v>
      </c>
      <c r="E3160" s="15">
        <v>29</v>
      </c>
      <c r="F3160" s="14">
        <f>inventory[[#This Row],[Unit Cost]]*inventory[[#This Row],['# Units]]</f>
        <v>37.700000000000003</v>
      </c>
      <c r="G3160" s="8">
        <f>_xlfn.RANK.EQ(inventory[[#This Row],[Total Cost]],inventory[Total Cost],0)</f>
        <v>2096</v>
      </c>
      <c r="H3160" s="8">
        <f>SUMIFS(inventory['# Units],inventory[Rank],"&lt;="&amp;inventory[[#This Row],['#]])</f>
        <v>74099</v>
      </c>
      <c r="I3160" s="9">
        <f>inventory[[#This Row],[c Units]]/MAX(inventory[c Units])</f>
        <v>0.89949986646920299</v>
      </c>
      <c r="J3160" s="10">
        <f>SUMIFS(inventory[Total Cost],inventory[Rank],"&lt;="&amp;inventory[[#This Row],['#]])</f>
        <v>2640331.6999999979</v>
      </c>
      <c r="K3160" s="9">
        <f>inventory[[#This Row],[c Cost]]/MAX(inventory[c Cost])</f>
        <v>0.99736566114618264</v>
      </c>
      <c r="L3160" s="11" t="str">
        <f>IF(inventory[[#This Row],[c Units %]]&lt;=$O$7,$N$7,IF(inventory[[#This Row],[c Units %]]&lt;=$O$8,$N$8,$N$9))</f>
        <v>C</v>
      </c>
    </row>
    <row r="3161" spans="2:12" x14ac:dyDescent="0.25">
      <c r="B3161" s="1">
        <v>3155</v>
      </c>
      <c r="C3161" t="s">
        <v>3155</v>
      </c>
      <c r="D3161" s="2">
        <v>1</v>
      </c>
      <c r="E3161" s="15">
        <v>17</v>
      </c>
      <c r="F3161" s="14">
        <f>inventory[[#This Row],[Unit Cost]]*inventory[[#This Row],['# Units]]</f>
        <v>17</v>
      </c>
      <c r="G3161" s="8">
        <f>_xlfn.RANK.EQ(inventory[[#This Row],[Total Cost]],inventory[Total Cost],0)</f>
        <v>2841</v>
      </c>
      <c r="H3161" s="8">
        <f>SUMIFS(inventory['# Units],inventory[Rank],"&lt;="&amp;inventory[[#This Row],['#]])</f>
        <v>74099</v>
      </c>
      <c r="I3161" s="9">
        <f>inventory[[#This Row],[c Units]]/MAX(inventory[c Units])</f>
        <v>0.89949986646920299</v>
      </c>
      <c r="J3161" s="10">
        <f>SUMIFS(inventory[Total Cost],inventory[Rank],"&lt;="&amp;inventory[[#This Row],['#]])</f>
        <v>2640331.6999999979</v>
      </c>
      <c r="K3161" s="9">
        <f>inventory[[#This Row],[c Cost]]/MAX(inventory[c Cost])</f>
        <v>0.99736566114618264</v>
      </c>
      <c r="L3161" s="11" t="str">
        <f>IF(inventory[[#This Row],[c Units %]]&lt;=$O$7,$N$7,IF(inventory[[#This Row],[c Units %]]&lt;=$O$8,$N$8,$N$9))</f>
        <v>C</v>
      </c>
    </row>
    <row r="3162" spans="2:12" x14ac:dyDescent="0.25">
      <c r="B3162" s="1">
        <v>3156</v>
      </c>
      <c r="C3162" t="s">
        <v>3156</v>
      </c>
      <c r="D3162" s="2">
        <v>1.3</v>
      </c>
      <c r="E3162" s="15">
        <v>6</v>
      </c>
      <c r="F3162" s="14">
        <f>inventory[[#This Row],[Unit Cost]]*inventory[[#This Row],['# Units]]</f>
        <v>7.8000000000000007</v>
      </c>
      <c r="G3162" s="8">
        <f>_xlfn.RANK.EQ(inventory[[#This Row],[Total Cost]],inventory[Total Cost],0)</f>
        <v>3490</v>
      </c>
      <c r="H3162" s="8">
        <f>SUMIFS(inventory['# Units],inventory[Rank],"&lt;="&amp;inventory[[#This Row],['#]])</f>
        <v>74099</v>
      </c>
      <c r="I3162" s="9">
        <f>inventory[[#This Row],[c Units]]/MAX(inventory[c Units])</f>
        <v>0.89949986646920299</v>
      </c>
      <c r="J3162" s="10">
        <f>SUMIFS(inventory[Total Cost],inventory[Rank],"&lt;="&amp;inventory[[#This Row],['#]])</f>
        <v>2640331.6999999979</v>
      </c>
      <c r="K3162" s="9">
        <f>inventory[[#This Row],[c Cost]]/MAX(inventory[c Cost])</f>
        <v>0.99736566114618264</v>
      </c>
      <c r="L3162" s="11" t="str">
        <f>IF(inventory[[#This Row],[c Units %]]&lt;=$O$7,$N$7,IF(inventory[[#This Row],[c Units %]]&lt;=$O$8,$N$8,$N$9))</f>
        <v>C</v>
      </c>
    </row>
    <row r="3163" spans="2:12" x14ac:dyDescent="0.25">
      <c r="B3163" s="1">
        <v>3157</v>
      </c>
      <c r="C3163" t="s">
        <v>3157</v>
      </c>
      <c r="D3163" s="2">
        <v>1</v>
      </c>
      <c r="E3163" s="15">
        <v>4</v>
      </c>
      <c r="F3163" s="14">
        <f>inventory[[#This Row],[Unit Cost]]*inventory[[#This Row],['# Units]]</f>
        <v>4</v>
      </c>
      <c r="G3163" s="8">
        <f>_xlfn.RANK.EQ(inventory[[#This Row],[Total Cost]],inventory[Total Cost],0)</f>
        <v>3898</v>
      </c>
      <c r="H3163" s="8">
        <f>SUMIFS(inventory['# Units],inventory[Rank],"&lt;="&amp;inventory[[#This Row],['#]])</f>
        <v>74099</v>
      </c>
      <c r="I3163" s="9">
        <f>inventory[[#This Row],[c Units]]/MAX(inventory[c Units])</f>
        <v>0.89949986646920299</v>
      </c>
      <c r="J3163" s="10">
        <f>SUMIFS(inventory[Total Cost],inventory[Rank],"&lt;="&amp;inventory[[#This Row],['#]])</f>
        <v>2640331.6999999979</v>
      </c>
      <c r="K3163" s="9">
        <f>inventory[[#This Row],[c Cost]]/MAX(inventory[c Cost])</f>
        <v>0.99736566114618264</v>
      </c>
      <c r="L3163" s="11" t="str">
        <f>IF(inventory[[#This Row],[c Units %]]&lt;=$O$7,$N$7,IF(inventory[[#This Row],[c Units %]]&lt;=$O$8,$N$8,$N$9))</f>
        <v>C</v>
      </c>
    </row>
    <row r="3164" spans="2:12" x14ac:dyDescent="0.25">
      <c r="B3164" s="1">
        <v>3158</v>
      </c>
      <c r="C3164" t="s">
        <v>3158</v>
      </c>
      <c r="D3164" s="2">
        <v>1.2</v>
      </c>
      <c r="E3164" s="15">
        <v>14</v>
      </c>
      <c r="F3164" s="14">
        <f>inventory[[#This Row],[Unit Cost]]*inventory[[#This Row],['# Units]]</f>
        <v>16.8</v>
      </c>
      <c r="G3164" s="8">
        <f>_xlfn.RANK.EQ(inventory[[#This Row],[Total Cost]],inventory[Total Cost],0)</f>
        <v>2858</v>
      </c>
      <c r="H3164" s="8">
        <f>SUMIFS(inventory['# Units],inventory[Rank],"&lt;="&amp;inventory[[#This Row],['#]])</f>
        <v>74099</v>
      </c>
      <c r="I3164" s="9">
        <f>inventory[[#This Row],[c Units]]/MAX(inventory[c Units])</f>
        <v>0.89949986646920299</v>
      </c>
      <c r="J3164" s="10">
        <f>SUMIFS(inventory[Total Cost],inventory[Rank],"&lt;="&amp;inventory[[#This Row],['#]])</f>
        <v>2640331.6999999979</v>
      </c>
      <c r="K3164" s="9">
        <f>inventory[[#This Row],[c Cost]]/MAX(inventory[c Cost])</f>
        <v>0.99736566114618264</v>
      </c>
      <c r="L3164" s="11" t="str">
        <f>IF(inventory[[#This Row],[c Units %]]&lt;=$O$7,$N$7,IF(inventory[[#This Row],[c Units %]]&lt;=$O$8,$N$8,$N$9))</f>
        <v>C</v>
      </c>
    </row>
    <row r="3165" spans="2:12" x14ac:dyDescent="0.25">
      <c r="B3165" s="1">
        <v>3159</v>
      </c>
      <c r="C3165" t="s">
        <v>3159</v>
      </c>
      <c r="D3165" s="2">
        <v>1.2</v>
      </c>
      <c r="E3165" s="15">
        <v>10</v>
      </c>
      <c r="F3165" s="14">
        <f>inventory[[#This Row],[Unit Cost]]*inventory[[#This Row],['# Units]]</f>
        <v>12</v>
      </c>
      <c r="G3165" s="8">
        <f>_xlfn.RANK.EQ(inventory[[#This Row],[Total Cost]],inventory[Total Cost],0)</f>
        <v>3144</v>
      </c>
      <c r="H3165" s="8">
        <f>SUMIFS(inventory['# Units],inventory[Rank],"&lt;="&amp;inventory[[#This Row],['#]])</f>
        <v>74099</v>
      </c>
      <c r="I3165" s="9">
        <f>inventory[[#This Row],[c Units]]/MAX(inventory[c Units])</f>
        <v>0.89949986646920299</v>
      </c>
      <c r="J3165" s="10">
        <f>SUMIFS(inventory[Total Cost],inventory[Rank],"&lt;="&amp;inventory[[#This Row],['#]])</f>
        <v>2640331.6999999979</v>
      </c>
      <c r="K3165" s="9">
        <f>inventory[[#This Row],[c Cost]]/MAX(inventory[c Cost])</f>
        <v>0.99736566114618264</v>
      </c>
      <c r="L3165" s="11" t="str">
        <f>IF(inventory[[#This Row],[c Units %]]&lt;=$O$7,$N$7,IF(inventory[[#This Row],[c Units %]]&lt;=$O$8,$N$8,$N$9))</f>
        <v>C</v>
      </c>
    </row>
    <row r="3166" spans="2:12" x14ac:dyDescent="0.25">
      <c r="B3166" s="1">
        <v>3160</v>
      </c>
      <c r="C3166" t="s">
        <v>3160</v>
      </c>
      <c r="D3166" s="2">
        <v>1.1000000000000001</v>
      </c>
      <c r="E3166" s="15">
        <v>10</v>
      </c>
      <c r="F3166" s="14">
        <f>inventory[[#This Row],[Unit Cost]]*inventory[[#This Row],['# Units]]</f>
        <v>11</v>
      </c>
      <c r="G3166" s="8">
        <f>_xlfn.RANK.EQ(inventory[[#This Row],[Total Cost]],inventory[Total Cost],0)</f>
        <v>3234</v>
      </c>
      <c r="H3166" s="8">
        <f>SUMIFS(inventory['# Units],inventory[Rank],"&lt;="&amp;inventory[[#This Row],['#]])</f>
        <v>74099</v>
      </c>
      <c r="I3166" s="9">
        <f>inventory[[#This Row],[c Units]]/MAX(inventory[c Units])</f>
        <v>0.89949986646920299</v>
      </c>
      <c r="J3166" s="10">
        <f>SUMIFS(inventory[Total Cost],inventory[Rank],"&lt;="&amp;inventory[[#This Row],['#]])</f>
        <v>2640331.6999999979</v>
      </c>
      <c r="K3166" s="9">
        <f>inventory[[#This Row],[c Cost]]/MAX(inventory[c Cost])</f>
        <v>0.99736566114618264</v>
      </c>
      <c r="L3166" s="11" t="str">
        <f>IF(inventory[[#This Row],[c Units %]]&lt;=$O$7,$N$7,IF(inventory[[#This Row],[c Units %]]&lt;=$O$8,$N$8,$N$9))</f>
        <v>C</v>
      </c>
    </row>
    <row r="3167" spans="2:12" x14ac:dyDescent="0.25">
      <c r="B3167" s="1">
        <v>3161</v>
      </c>
      <c r="C3167" t="s">
        <v>3161</v>
      </c>
      <c r="D3167" s="2">
        <v>1</v>
      </c>
      <c r="E3167" s="15">
        <v>20</v>
      </c>
      <c r="F3167" s="14">
        <f>inventory[[#This Row],[Unit Cost]]*inventory[[#This Row],['# Units]]</f>
        <v>20</v>
      </c>
      <c r="G3167" s="8">
        <f>_xlfn.RANK.EQ(inventory[[#This Row],[Total Cost]],inventory[Total Cost],0)</f>
        <v>2687</v>
      </c>
      <c r="H3167" s="8">
        <f>SUMIFS(inventory['# Units],inventory[Rank],"&lt;="&amp;inventory[[#This Row],['#]])</f>
        <v>74099</v>
      </c>
      <c r="I3167" s="9">
        <f>inventory[[#This Row],[c Units]]/MAX(inventory[c Units])</f>
        <v>0.89949986646920299</v>
      </c>
      <c r="J3167" s="10">
        <f>SUMIFS(inventory[Total Cost],inventory[Rank],"&lt;="&amp;inventory[[#This Row],['#]])</f>
        <v>2640331.6999999979</v>
      </c>
      <c r="K3167" s="9">
        <f>inventory[[#This Row],[c Cost]]/MAX(inventory[c Cost])</f>
        <v>0.99736566114618264</v>
      </c>
      <c r="L3167" s="11" t="str">
        <f>IF(inventory[[#This Row],[c Units %]]&lt;=$O$7,$N$7,IF(inventory[[#This Row],[c Units %]]&lt;=$O$8,$N$8,$N$9))</f>
        <v>C</v>
      </c>
    </row>
    <row r="3168" spans="2:12" x14ac:dyDescent="0.25">
      <c r="B3168" s="1">
        <v>3162</v>
      </c>
      <c r="C3168" t="s">
        <v>3162</v>
      </c>
      <c r="D3168" s="2">
        <v>1.2</v>
      </c>
      <c r="E3168" s="15">
        <v>10</v>
      </c>
      <c r="F3168" s="14">
        <f>inventory[[#This Row],[Unit Cost]]*inventory[[#This Row],['# Units]]</f>
        <v>12</v>
      </c>
      <c r="G3168" s="8">
        <f>_xlfn.RANK.EQ(inventory[[#This Row],[Total Cost]],inventory[Total Cost],0)</f>
        <v>3144</v>
      </c>
      <c r="H3168" s="8">
        <f>SUMIFS(inventory['# Units],inventory[Rank],"&lt;="&amp;inventory[[#This Row],['#]])</f>
        <v>74099</v>
      </c>
      <c r="I3168" s="9">
        <f>inventory[[#This Row],[c Units]]/MAX(inventory[c Units])</f>
        <v>0.89949986646920299</v>
      </c>
      <c r="J3168" s="10">
        <f>SUMIFS(inventory[Total Cost],inventory[Rank],"&lt;="&amp;inventory[[#This Row],['#]])</f>
        <v>2640331.6999999979</v>
      </c>
      <c r="K3168" s="9">
        <f>inventory[[#This Row],[c Cost]]/MAX(inventory[c Cost])</f>
        <v>0.99736566114618264</v>
      </c>
      <c r="L3168" s="11" t="str">
        <f>IF(inventory[[#This Row],[c Units %]]&lt;=$O$7,$N$7,IF(inventory[[#This Row],[c Units %]]&lt;=$O$8,$N$8,$N$9))</f>
        <v>C</v>
      </c>
    </row>
    <row r="3169" spans="2:12" x14ac:dyDescent="0.25">
      <c r="B3169" s="1">
        <v>3163</v>
      </c>
      <c r="C3169" t="s">
        <v>3163</v>
      </c>
      <c r="D3169" s="2">
        <v>1.2</v>
      </c>
      <c r="E3169" s="15">
        <v>6</v>
      </c>
      <c r="F3169" s="14">
        <f>inventory[[#This Row],[Unit Cost]]*inventory[[#This Row],['# Units]]</f>
        <v>7.1999999999999993</v>
      </c>
      <c r="G3169" s="8">
        <f>_xlfn.RANK.EQ(inventory[[#This Row],[Total Cost]],inventory[Total Cost],0)</f>
        <v>3558</v>
      </c>
      <c r="H3169" s="8">
        <f>SUMIFS(inventory['# Units],inventory[Rank],"&lt;="&amp;inventory[[#This Row],['#]])</f>
        <v>74099</v>
      </c>
      <c r="I3169" s="9">
        <f>inventory[[#This Row],[c Units]]/MAX(inventory[c Units])</f>
        <v>0.89949986646920299</v>
      </c>
      <c r="J3169" s="10">
        <f>SUMIFS(inventory[Total Cost],inventory[Rank],"&lt;="&amp;inventory[[#This Row],['#]])</f>
        <v>2640331.6999999979</v>
      </c>
      <c r="K3169" s="9">
        <f>inventory[[#This Row],[c Cost]]/MAX(inventory[c Cost])</f>
        <v>0.99736566114618264</v>
      </c>
      <c r="L3169" s="11" t="str">
        <f>IF(inventory[[#This Row],[c Units %]]&lt;=$O$7,$N$7,IF(inventory[[#This Row],[c Units %]]&lt;=$O$8,$N$8,$N$9))</f>
        <v>C</v>
      </c>
    </row>
    <row r="3170" spans="2:12" x14ac:dyDescent="0.25">
      <c r="B3170" s="1">
        <v>3164</v>
      </c>
      <c r="C3170" t="s">
        <v>3164</v>
      </c>
      <c r="D3170" s="2">
        <v>1.1000000000000001</v>
      </c>
      <c r="E3170" s="15">
        <v>18</v>
      </c>
      <c r="F3170" s="14">
        <f>inventory[[#This Row],[Unit Cost]]*inventory[[#This Row],['# Units]]</f>
        <v>19.8</v>
      </c>
      <c r="G3170" s="8">
        <f>_xlfn.RANK.EQ(inventory[[#This Row],[Total Cost]],inventory[Total Cost],0)</f>
        <v>2703</v>
      </c>
      <c r="H3170" s="8">
        <f>SUMIFS(inventory['# Units],inventory[Rank],"&lt;="&amp;inventory[[#This Row],['#]])</f>
        <v>74099</v>
      </c>
      <c r="I3170" s="9">
        <f>inventory[[#This Row],[c Units]]/MAX(inventory[c Units])</f>
        <v>0.89949986646920299</v>
      </c>
      <c r="J3170" s="10">
        <f>SUMIFS(inventory[Total Cost],inventory[Rank],"&lt;="&amp;inventory[[#This Row],['#]])</f>
        <v>2640331.6999999979</v>
      </c>
      <c r="K3170" s="9">
        <f>inventory[[#This Row],[c Cost]]/MAX(inventory[c Cost])</f>
        <v>0.99736566114618264</v>
      </c>
      <c r="L3170" s="11" t="str">
        <f>IF(inventory[[#This Row],[c Units %]]&lt;=$O$7,$N$7,IF(inventory[[#This Row],[c Units %]]&lt;=$O$8,$N$8,$N$9))</f>
        <v>C</v>
      </c>
    </row>
    <row r="3171" spans="2:12" x14ac:dyDescent="0.25">
      <c r="B3171" s="1">
        <v>3165</v>
      </c>
      <c r="C3171" t="s">
        <v>3165</v>
      </c>
      <c r="D3171" s="2">
        <v>0.8</v>
      </c>
      <c r="E3171" s="15">
        <v>21</v>
      </c>
      <c r="F3171" s="14">
        <f>inventory[[#This Row],[Unit Cost]]*inventory[[#This Row],['# Units]]</f>
        <v>16.8</v>
      </c>
      <c r="G3171" s="8">
        <f>_xlfn.RANK.EQ(inventory[[#This Row],[Total Cost]],inventory[Total Cost],0)</f>
        <v>2858</v>
      </c>
      <c r="H3171" s="8">
        <f>SUMIFS(inventory['# Units],inventory[Rank],"&lt;="&amp;inventory[[#This Row],['#]])</f>
        <v>74099</v>
      </c>
      <c r="I3171" s="9">
        <f>inventory[[#This Row],[c Units]]/MAX(inventory[c Units])</f>
        <v>0.89949986646920299</v>
      </c>
      <c r="J3171" s="10">
        <f>SUMIFS(inventory[Total Cost],inventory[Rank],"&lt;="&amp;inventory[[#This Row],['#]])</f>
        <v>2640331.6999999979</v>
      </c>
      <c r="K3171" s="9">
        <f>inventory[[#This Row],[c Cost]]/MAX(inventory[c Cost])</f>
        <v>0.99736566114618264</v>
      </c>
      <c r="L3171" s="11" t="str">
        <f>IF(inventory[[#This Row],[c Units %]]&lt;=$O$7,$N$7,IF(inventory[[#This Row],[c Units %]]&lt;=$O$8,$N$8,$N$9))</f>
        <v>C</v>
      </c>
    </row>
    <row r="3172" spans="2:12" x14ac:dyDescent="0.25">
      <c r="B3172" s="1">
        <v>3166</v>
      </c>
      <c r="C3172" t="s">
        <v>3166</v>
      </c>
      <c r="D3172" s="2">
        <v>1.2</v>
      </c>
      <c r="E3172" s="15">
        <v>9</v>
      </c>
      <c r="F3172" s="14">
        <f>inventory[[#This Row],[Unit Cost]]*inventory[[#This Row],['# Units]]</f>
        <v>10.799999999999999</v>
      </c>
      <c r="G3172" s="8">
        <f>_xlfn.RANK.EQ(inventory[[#This Row],[Total Cost]],inventory[Total Cost],0)</f>
        <v>3259</v>
      </c>
      <c r="H3172" s="8">
        <f>SUMIFS(inventory['# Units],inventory[Rank],"&lt;="&amp;inventory[[#This Row],['#]])</f>
        <v>74099</v>
      </c>
      <c r="I3172" s="9">
        <f>inventory[[#This Row],[c Units]]/MAX(inventory[c Units])</f>
        <v>0.89949986646920299</v>
      </c>
      <c r="J3172" s="10">
        <f>SUMIFS(inventory[Total Cost],inventory[Rank],"&lt;="&amp;inventory[[#This Row],['#]])</f>
        <v>2640331.6999999979</v>
      </c>
      <c r="K3172" s="9">
        <f>inventory[[#This Row],[c Cost]]/MAX(inventory[c Cost])</f>
        <v>0.99736566114618264</v>
      </c>
      <c r="L3172" s="11" t="str">
        <f>IF(inventory[[#This Row],[c Units %]]&lt;=$O$7,$N$7,IF(inventory[[#This Row],[c Units %]]&lt;=$O$8,$N$8,$N$9))</f>
        <v>C</v>
      </c>
    </row>
    <row r="3173" spans="2:12" x14ac:dyDescent="0.25">
      <c r="B3173" s="1">
        <v>3167</v>
      </c>
      <c r="C3173" t="s">
        <v>3167</v>
      </c>
      <c r="D3173" s="2">
        <v>0.7</v>
      </c>
      <c r="E3173" s="15">
        <v>34</v>
      </c>
      <c r="F3173" s="14">
        <f>inventory[[#This Row],[Unit Cost]]*inventory[[#This Row],['# Units]]</f>
        <v>23.799999999999997</v>
      </c>
      <c r="G3173" s="8">
        <f>_xlfn.RANK.EQ(inventory[[#This Row],[Total Cost]],inventory[Total Cost],0)</f>
        <v>2524</v>
      </c>
      <c r="H3173" s="8">
        <f>SUMIFS(inventory['# Units],inventory[Rank],"&lt;="&amp;inventory[[#This Row],['#]])</f>
        <v>74099</v>
      </c>
      <c r="I3173" s="9">
        <f>inventory[[#This Row],[c Units]]/MAX(inventory[c Units])</f>
        <v>0.89949986646920299</v>
      </c>
      <c r="J3173" s="10">
        <f>SUMIFS(inventory[Total Cost],inventory[Rank],"&lt;="&amp;inventory[[#This Row],['#]])</f>
        <v>2640331.6999999979</v>
      </c>
      <c r="K3173" s="9">
        <f>inventory[[#This Row],[c Cost]]/MAX(inventory[c Cost])</f>
        <v>0.99736566114618264</v>
      </c>
      <c r="L3173" s="11" t="str">
        <f>IF(inventory[[#This Row],[c Units %]]&lt;=$O$7,$N$7,IF(inventory[[#This Row],[c Units %]]&lt;=$O$8,$N$8,$N$9))</f>
        <v>C</v>
      </c>
    </row>
    <row r="3174" spans="2:12" x14ac:dyDescent="0.25">
      <c r="B3174" s="1">
        <v>3168</v>
      </c>
      <c r="C3174" t="s">
        <v>3168</v>
      </c>
      <c r="D3174" s="2">
        <v>0.9</v>
      </c>
      <c r="E3174" s="15">
        <v>44</v>
      </c>
      <c r="F3174" s="14">
        <f>inventory[[#This Row],[Unit Cost]]*inventory[[#This Row],['# Units]]</f>
        <v>39.6</v>
      </c>
      <c r="G3174" s="8">
        <f>_xlfn.RANK.EQ(inventory[[#This Row],[Total Cost]],inventory[Total Cost],0)</f>
        <v>2052</v>
      </c>
      <c r="H3174" s="8">
        <f>SUMIFS(inventory['# Units],inventory[Rank],"&lt;="&amp;inventory[[#This Row],['#]])</f>
        <v>74099</v>
      </c>
      <c r="I3174" s="9">
        <f>inventory[[#This Row],[c Units]]/MAX(inventory[c Units])</f>
        <v>0.89949986646920299</v>
      </c>
      <c r="J3174" s="10">
        <f>SUMIFS(inventory[Total Cost],inventory[Rank],"&lt;="&amp;inventory[[#This Row],['#]])</f>
        <v>2640331.6999999979</v>
      </c>
      <c r="K3174" s="9">
        <f>inventory[[#This Row],[c Cost]]/MAX(inventory[c Cost])</f>
        <v>0.99736566114618264</v>
      </c>
      <c r="L3174" s="11" t="str">
        <f>IF(inventory[[#This Row],[c Units %]]&lt;=$O$7,$N$7,IF(inventory[[#This Row],[c Units %]]&lt;=$O$8,$N$8,$N$9))</f>
        <v>C</v>
      </c>
    </row>
    <row r="3175" spans="2:12" x14ac:dyDescent="0.25">
      <c r="B3175" s="1">
        <v>3169</v>
      </c>
      <c r="C3175" t="s">
        <v>3169</v>
      </c>
      <c r="D3175" s="2">
        <v>1.2</v>
      </c>
      <c r="E3175" s="15">
        <v>21</v>
      </c>
      <c r="F3175" s="14">
        <f>inventory[[#This Row],[Unit Cost]]*inventory[[#This Row],['# Units]]</f>
        <v>25.2</v>
      </c>
      <c r="G3175" s="8">
        <f>_xlfn.RANK.EQ(inventory[[#This Row],[Total Cost]],inventory[Total Cost],0)</f>
        <v>2460</v>
      </c>
      <c r="H3175" s="8">
        <f>SUMIFS(inventory['# Units],inventory[Rank],"&lt;="&amp;inventory[[#This Row],['#]])</f>
        <v>74099</v>
      </c>
      <c r="I3175" s="9">
        <f>inventory[[#This Row],[c Units]]/MAX(inventory[c Units])</f>
        <v>0.89949986646920299</v>
      </c>
      <c r="J3175" s="10">
        <f>SUMIFS(inventory[Total Cost],inventory[Rank],"&lt;="&amp;inventory[[#This Row],['#]])</f>
        <v>2640331.6999999979</v>
      </c>
      <c r="K3175" s="9">
        <f>inventory[[#This Row],[c Cost]]/MAX(inventory[c Cost])</f>
        <v>0.99736566114618264</v>
      </c>
      <c r="L3175" s="11" t="str">
        <f>IF(inventory[[#This Row],[c Units %]]&lt;=$O$7,$N$7,IF(inventory[[#This Row],[c Units %]]&lt;=$O$8,$N$8,$N$9))</f>
        <v>C</v>
      </c>
    </row>
    <row r="3176" spans="2:12" x14ac:dyDescent="0.25">
      <c r="B3176" s="1">
        <v>3170</v>
      </c>
      <c r="C3176" t="s">
        <v>3170</v>
      </c>
      <c r="D3176" s="2">
        <v>1.3</v>
      </c>
      <c r="E3176" s="15">
        <v>18</v>
      </c>
      <c r="F3176" s="14">
        <f>inventory[[#This Row],[Unit Cost]]*inventory[[#This Row],['# Units]]</f>
        <v>23.400000000000002</v>
      </c>
      <c r="G3176" s="8">
        <f>_xlfn.RANK.EQ(inventory[[#This Row],[Total Cost]],inventory[Total Cost],0)</f>
        <v>2533</v>
      </c>
      <c r="H3176" s="8">
        <f>SUMIFS(inventory['# Units],inventory[Rank],"&lt;="&amp;inventory[[#This Row],['#]])</f>
        <v>74099</v>
      </c>
      <c r="I3176" s="9">
        <f>inventory[[#This Row],[c Units]]/MAX(inventory[c Units])</f>
        <v>0.89949986646920299</v>
      </c>
      <c r="J3176" s="10">
        <f>SUMIFS(inventory[Total Cost],inventory[Rank],"&lt;="&amp;inventory[[#This Row],['#]])</f>
        <v>2640331.6999999979</v>
      </c>
      <c r="K3176" s="9">
        <f>inventory[[#This Row],[c Cost]]/MAX(inventory[c Cost])</f>
        <v>0.99736566114618264</v>
      </c>
      <c r="L3176" s="11" t="str">
        <f>IF(inventory[[#This Row],[c Units %]]&lt;=$O$7,$N$7,IF(inventory[[#This Row],[c Units %]]&lt;=$O$8,$N$8,$N$9))</f>
        <v>C</v>
      </c>
    </row>
    <row r="3177" spans="2:12" x14ac:dyDescent="0.25">
      <c r="B3177" s="1">
        <v>3171</v>
      </c>
      <c r="C3177" t="s">
        <v>3171</v>
      </c>
      <c r="D3177" s="2">
        <v>1.2</v>
      </c>
      <c r="E3177" s="15">
        <v>13</v>
      </c>
      <c r="F3177" s="14">
        <f>inventory[[#This Row],[Unit Cost]]*inventory[[#This Row],['# Units]]</f>
        <v>15.6</v>
      </c>
      <c r="G3177" s="8">
        <f>_xlfn.RANK.EQ(inventory[[#This Row],[Total Cost]],inventory[Total Cost],0)</f>
        <v>2930</v>
      </c>
      <c r="H3177" s="8">
        <f>SUMIFS(inventory['# Units],inventory[Rank],"&lt;="&amp;inventory[[#This Row],['#]])</f>
        <v>74099</v>
      </c>
      <c r="I3177" s="9">
        <f>inventory[[#This Row],[c Units]]/MAX(inventory[c Units])</f>
        <v>0.89949986646920299</v>
      </c>
      <c r="J3177" s="10">
        <f>SUMIFS(inventory[Total Cost],inventory[Rank],"&lt;="&amp;inventory[[#This Row],['#]])</f>
        <v>2640331.6999999979</v>
      </c>
      <c r="K3177" s="9">
        <f>inventory[[#This Row],[c Cost]]/MAX(inventory[c Cost])</f>
        <v>0.99736566114618264</v>
      </c>
      <c r="L3177" s="11" t="str">
        <f>IF(inventory[[#This Row],[c Units %]]&lt;=$O$7,$N$7,IF(inventory[[#This Row],[c Units %]]&lt;=$O$8,$N$8,$N$9))</f>
        <v>C</v>
      </c>
    </row>
    <row r="3178" spans="2:12" x14ac:dyDescent="0.25">
      <c r="B3178" s="1">
        <v>3172</v>
      </c>
      <c r="C3178" t="s">
        <v>3172</v>
      </c>
      <c r="D3178" s="2">
        <v>0.3</v>
      </c>
      <c r="E3178" s="15">
        <v>3</v>
      </c>
      <c r="F3178" s="14">
        <f>inventory[[#This Row],[Unit Cost]]*inventory[[#This Row],['# Units]]</f>
        <v>0.89999999999999991</v>
      </c>
      <c r="G3178" s="8">
        <f>_xlfn.RANK.EQ(inventory[[#This Row],[Total Cost]],inventory[Total Cost],0)</f>
        <v>4525</v>
      </c>
      <c r="H3178" s="8">
        <f>SUMIFS(inventory['# Units],inventory[Rank],"&lt;="&amp;inventory[[#This Row],['#]])</f>
        <v>74099</v>
      </c>
      <c r="I3178" s="9">
        <f>inventory[[#This Row],[c Units]]/MAX(inventory[c Units])</f>
        <v>0.89949986646920299</v>
      </c>
      <c r="J3178" s="10">
        <f>SUMIFS(inventory[Total Cost],inventory[Rank],"&lt;="&amp;inventory[[#This Row],['#]])</f>
        <v>2640331.6999999979</v>
      </c>
      <c r="K3178" s="9">
        <f>inventory[[#This Row],[c Cost]]/MAX(inventory[c Cost])</f>
        <v>0.99736566114618264</v>
      </c>
      <c r="L3178" s="11" t="str">
        <f>IF(inventory[[#This Row],[c Units %]]&lt;=$O$7,$N$7,IF(inventory[[#This Row],[c Units %]]&lt;=$O$8,$N$8,$N$9))</f>
        <v>C</v>
      </c>
    </row>
    <row r="3179" spans="2:12" x14ac:dyDescent="0.25">
      <c r="B3179" s="1">
        <v>3173</v>
      </c>
      <c r="C3179" t="s">
        <v>3173</v>
      </c>
      <c r="D3179" s="2">
        <v>1.3</v>
      </c>
      <c r="E3179" s="15">
        <v>8</v>
      </c>
      <c r="F3179" s="14">
        <f>inventory[[#This Row],[Unit Cost]]*inventory[[#This Row],['# Units]]</f>
        <v>10.4</v>
      </c>
      <c r="G3179" s="8">
        <f>_xlfn.RANK.EQ(inventory[[#This Row],[Total Cost]],inventory[Total Cost],0)</f>
        <v>3281</v>
      </c>
      <c r="H3179" s="8">
        <f>SUMIFS(inventory['# Units],inventory[Rank],"&lt;="&amp;inventory[[#This Row],['#]])</f>
        <v>74099</v>
      </c>
      <c r="I3179" s="9">
        <f>inventory[[#This Row],[c Units]]/MAX(inventory[c Units])</f>
        <v>0.89949986646920299</v>
      </c>
      <c r="J3179" s="10">
        <f>SUMIFS(inventory[Total Cost],inventory[Rank],"&lt;="&amp;inventory[[#This Row],['#]])</f>
        <v>2640331.6999999979</v>
      </c>
      <c r="K3179" s="9">
        <f>inventory[[#This Row],[c Cost]]/MAX(inventory[c Cost])</f>
        <v>0.99736566114618264</v>
      </c>
      <c r="L3179" s="11" t="str">
        <f>IF(inventory[[#This Row],[c Units %]]&lt;=$O$7,$N$7,IF(inventory[[#This Row],[c Units %]]&lt;=$O$8,$N$8,$N$9))</f>
        <v>C</v>
      </c>
    </row>
    <row r="3180" spans="2:12" x14ac:dyDescent="0.25">
      <c r="B3180" s="1">
        <v>3174</v>
      </c>
      <c r="C3180" t="s">
        <v>3174</v>
      </c>
      <c r="D3180" s="2">
        <v>1.2</v>
      </c>
      <c r="E3180" s="15">
        <v>10</v>
      </c>
      <c r="F3180" s="14">
        <f>inventory[[#This Row],[Unit Cost]]*inventory[[#This Row],['# Units]]</f>
        <v>12</v>
      </c>
      <c r="G3180" s="8">
        <f>_xlfn.RANK.EQ(inventory[[#This Row],[Total Cost]],inventory[Total Cost],0)</f>
        <v>3144</v>
      </c>
      <c r="H3180" s="8">
        <f>SUMIFS(inventory['# Units],inventory[Rank],"&lt;="&amp;inventory[[#This Row],['#]])</f>
        <v>74099</v>
      </c>
      <c r="I3180" s="9">
        <f>inventory[[#This Row],[c Units]]/MAX(inventory[c Units])</f>
        <v>0.89949986646920299</v>
      </c>
      <c r="J3180" s="10">
        <f>SUMIFS(inventory[Total Cost],inventory[Rank],"&lt;="&amp;inventory[[#This Row],['#]])</f>
        <v>2640331.6999999979</v>
      </c>
      <c r="K3180" s="9">
        <f>inventory[[#This Row],[c Cost]]/MAX(inventory[c Cost])</f>
        <v>0.99736566114618264</v>
      </c>
      <c r="L3180" s="11" t="str">
        <f>IF(inventory[[#This Row],[c Units %]]&lt;=$O$7,$N$7,IF(inventory[[#This Row],[c Units %]]&lt;=$O$8,$N$8,$N$9))</f>
        <v>C</v>
      </c>
    </row>
    <row r="3181" spans="2:12" x14ac:dyDescent="0.25">
      <c r="B3181" s="1">
        <v>3175</v>
      </c>
      <c r="C3181" t="s">
        <v>3175</v>
      </c>
      <c r="D3181" s="2">
        <v>1.3</v>
      </c>
      <c r="E3181" s="15">
        <v>5</v>
      </c>
      <c r="F3181" s="14">
        <f>inventory[[#This Row],[Unit Cost]]*inventory[[#This Row],['# Units]]</f>
        <v>6.5</v>
      </c>
      <c r="G3181" s="8">
        <f>_xlfn.RANK.EQ(inventory[[#This Row],[Total Cost]],inventory[Total Cost],0)</f>
        <v>3624</v>
      </c>
      <c r="H3181" s="8">
        <f>SUMIFS(inventory['# Units],inventory[Rank],"&lt;="&amp;inventory[[#This Row],['#]])</f>
        <v>74099</v>
      </c>
      <c r="I3181" s="9">
        <f>inventory[[#This Row],[c Units]]/MAX(inventory[c Units])</f>
        <v>0.89949986646920299</v>
      </c>
      <c r="J3181" s="10">
        <f>SUMIFS(inventory[Total Cost],inventory[Rank],"&lt;="&amp;inventory[[#This Row],['#]])</f>
        <v>2640331.6999999979</v>
      </c>
      <c r="K3181" s="9">
        <f>inventory[[#This Row],[c Cost]]/MAX(inventory[c Cost])</f>
        <v>0.99736566114618264</v>
      </c>
      <c r="L3181" s="11" t="str">
        <f>IF(inventory[[#This Row],[c Units %]]&lt;=$O$7,$N$7,IF(inventory[[#This Row],[c Units %]]&lt;=$O$8,$N$8,$N$9))</f>
        <v>C</v>
      </c>
    </row>
    <row r="3182" spans="2:12" x14ac:dyDescent="0.25">
      <c r="B3182" s="1">
        <v>3176</v>
      </c>
      <c r="C3182" t="s">
        <v>3176</v>
      </c>
      <c r="D3182" s="2">
        <v>1.3</v>
      </c>
      <c r="E3182" s="15">
        <v>28</v>
      </c>
      <c r="F3182" s="14">
        <f>inventory[[#This Row],[Unit Cost]]*inventory[[#This Row],['# Units]]</f>
        <v>36.4</v>
      </c>
      <c r="G3182" s="8">
        <f>_xlfn.RANK.EQ(inventory[[#This Row],[Total Cost]],inventory[Total Cost],0)</f>
        <v>2125</v>
      </c>
      <c r="H3182" s="8">
        <f>SUMIFS(inventory['# Units],inventory[Rank],"&lt;="&amp;inventory[[#This Row],['#]])</f>
        <v>74099</v>
      </c>
      <c r="I3182" s="9">
        <f>inventory[[#This Row],[c Units]]/MAX(inventory[c Units])</f>
        <v>0.89949986646920299</v>
      </c>
      <c r="J3182" s="10">
        <f>SUMIFS(inventory[Total Cost],inventory[Rank],"&lt;="&amp;inventory[[#This Row],['#]])</f>
        <v>2640331.6999999979</v>
      </c>
      <c r="K3182" s="9">
        <f>inventory[[#This Row],[c Cost]]/MAX(inventory[c Cost])</f>
        <v>0.99736566114618264</v>
      </c>
      <c r="L3182" s="11" t="str">
        <f>IF(inventory[[#This Row],[c Units %]]&lt;=$O$7,$N$7,IF(inventory[[#This Row],[c Units %]]&lt;=$O$8,$N$8,$N$9))</f>
        <v>C</v>
      </c>
    </row>
    <row r="3183" spans="2:12" x14ac:dyDescent="0.25">
      <c r="B3183" s="1">
        <v>3177</v>
      </c>
      <c r="C3183" t="s">
        <v>3177</v>
      </c>
      <c r="D3183" s="2">
        <v>0.9</v>
      </c>
      <c r="E3183" s="15">
        <v>3</v>
      </c>
      <c r="F3183" s="14">
        <f>inventory[[#This Row],[Unit Cost]]*inventory[[#This Row],['# Units]]</f>
        <v>2.7</v>
      </c>
      <c r="G3183" s="8">
        <f>_xlfn.RANK.EQ(inventory[[#This Row],[Total Cost]],inventory[Total Cost],0)</f>
        <v>4161</v>
      </c>
      <c r="H3183" s="8">
        <f>SUMIFS(inventory['# Units],inventory[Rank],"&lt;="&amp;inventory[[#This Row],['#]])</f>
        <v>74099</v>
      </c>
      <c r="I3183" s="9">
        <f>inventory[[#This Row],[c Units]]/MAX(inventory[c Units])</f>
        <v>0.89949986646920299</v>
      </c>
      <c r="J3183" s="10">
        <f>SUMIFS(inventory[Total Cost],inventory[Rank],"&lt;="&amp;inventory[[#This Row],['#]])</f>
        <v>2640331.6999999979</v>
      </c>
      <c r="K3183" s="9">
        <f>inventory[[#This Row],[c Cost]]/MAX(inventory[c Cost])</f>
        <v>0.99736566114618264</v>
      </c>
      <c r="L3183" s="11" t="str">
        <f>IF(inventory[[#This Row],[c Units %]]&lt;=$O$7,$N$7,IF(inventory[[#This Row],[c Units %]]&lt;=$O$8,$N$8,$N$9))</f>
        <v>C</v>
      </c>
    </row>
    <row r="3184" spans="2:12" x14ac:dyDescent="0.25">
      <c r="B3184" s="1">
        <v>3178</v>
      </c>
      <c r="C3184" t="s">
        <v>3178</v>
      </c>
      <c r="D3184" s="2">
        <v>1.1000000000000001</v>
      </c>
      <c r="E3184" s="15">
        <v>37</v>
      </c>
      <c r="F3184" s="14">
        <f>inventory[[#This Row],[Unit Cost]]*inventory[[#This Row],['# Units]]</f>
        <v>40.700000000000003</v>
      </c>
      <c r="G3184" s="8">
        <f>_xlfn.RANK.EQ(inventory[[#This Row],[Total Cost]],inventory[Total Cost],0)</f>
        <v>2035</v>
      </c>
      <c r="H3184" s="8">
        <f>SUMIFS(inventory['# Units],inventory[Rank],"&lt;="&amp;inventory[[#This Row],['#]])</f>
        <v>74099</v>
      </c>
      <c r="I3184" s="9">
        <f>inventory[[#This Row],[c Units]]/MAX(inventory[c Units])</f>
        <v>0.89949986646920299</v>
      </c>
      <c r="J3184" s="10">
        <f>SUMIFS(inventory[Total Cost],inventory[Rank],"&lt;="&amp;inventory[[#This Row],['#]])</f>
        <v>2640331.6999999979</v>
      </c>
      <c r="K3184" s="9">
        <f>inventory[[#This Row],[c Cost]]/MAX(inventory[c Cost])</f>
        <v>0.99736566114618264</v>
      </c>
      <c r="L3184" s="11" t="str">
        <f>IF(inventory[[#This Row],[c Units %]]&lt;=$O$7,$N$7,IF(inventory[[#This Row],[c Units %]]&lt;=$O$8,$N$8,$N$9))</f>
        <v>C</v>
      </c>
    </row>
    <row r="3185" spans="2:12" x14ac:dyDescent="0.25">
      <c r="B3185" s="1">
        <v>3179</v>
      </c>
      <c r="C3185" t="s">
        <v>3179</v>
      </c>
      <c r="D3185" s="2">
        <v>1.3</v>
      </c>
      <c r="E3185" s="15">
        <v>15</v>
      </c>
      <c r="F3185" s="14">
        <f>inventory[[#This Row],[Unit Cost]]*inventory[[#This Row],['# Units]]</f>
        <v>19.5</v>
      </c>
      <c r="G3185" s="8">
        <f>_xlfn.RANK.EQ(inventory[[#This Row],[Total Cost]],inventory[Total Cost],0)</f>
        <v>2729</v>
      </c>
      <c r="H3185" s="8">
        <f>SUMIFS(inventory['# Units],inventory[Rank],"&lt;="&amp;inventory[[#This Row],['#]])</f>
        <v>74099</v>
      </c>
      <c r="I3185" s="9">
        <f>inventory[[#This Row],[c Units]]/MAX(inventory[c Units])</f>
        <v>0.89949986646920299</v>
      </c>
      <c r="J3185" s="10">
        <f>SUMIFS(inventory[Total Cost],inventory[Rank],"&lt;="&amp;inventory[[#This Row],['#]])</f>
        <v>2640331.6999999979</v>
      </c>
      <c r="K3185" s="9">
        <f>inventory[[#This Row],[c Cost]]/MAX(inventory[c Cost])</f>
        <v>0.99736566114618264</v>
      </c>
      <c r="L3185" s="11" t="str">
        <f>IF(inventory[[#This Row],[c Units %]]&lt;=$O$7,$N$7,IF(inventory[[#This Row],[c Units %]]&lt;=$O$8,$N$8,$N$9))</f>
        <v>C</v>
      </c>
    </row>
    <row r="3186" spans="2:12" x14ac:dyDescent="0.25">
      <c r="B3186" s="1">
        <v>3180</v>
      </c>
      <c r="C3186" t="s">
        <v>3180</v>
      </c>
      <c r="D3186" s="2">
        <v>1.1000000000000001</v>
      </c>
      <c r="E3186" s="15">
        <v>5</v>
      </c>
      <c r="F3186" s="14">
        <f>inventory[[#This Row],[Unit Cost]]*inventory[[#This Row],['# Units]]</f>
        <v>5.5</v>
      </c>
      <c r="G3186" s="8">
        <f>_xlfn.RANK.EQ(inventory[[#This Row],[Total Cost]],inventory[Total Cost],0)</f>
        <v>3713</v>
      </c>
      <c r="H3186" s="8">
        <f>SUMIFS(inventory['# Units],inventory[Rank],"&lt;="&amp;inventory[[#This Row],['#]])</f>
        <v>74099</v>
      </c>
      <c r="I3186" s="9">
        <f>inventory[[#This Row],[c Units]]/MAX(inventory[c Units])</f>
        <v>0.89949986646920299</v>
      </c>
      <c r="J3186" s="10">
        <f>SUMIFS(inventory[Total Cost],inventory[Rank],"&lt;="&amp;inventory[[#This Row],['#]])</f>
        <v>2640331.6999999979</v>
      </c>
      <c r="K3186" s="9">
        <f>inventory[[#This Row],[c Cost]]/MAX(inventory[c Cost])</f>
        <v>0.99736566114618264</v>
      </c>
      <c r="L3186" s="11" t="str">
        <f>IF(inventory[[#This Row],[c Units %]]&lt;=$O$7,$N$7,IF(inventory[[#This Row],[c Units %]]&lt;=$O$8,$N$8,$N$9))</f>
        <v>C</v>
      </c>
    </row>
    <row r="3187" spans="2:12" x14ac:dyDescent="0.25">
      <c r="B3187" s="1">
        <v>3181</v>
      </c>
      <c r="C3187" t="s">
        <v>3181</v>
      </c>
      <c r="D3187" s="2">
        <v>1.2</v>
      </c>
      <c r="E3187" s="15">
        <v>22</v>
      </c>
      <c r="F3187" s="14">
        <f>inventory[[#This Row],[Unit Cost]]*inventory[[#This Row],['# Units]]</f>
        <v>26.4</v>
      </c>
      <c r="G3187" s="8">
        <f>_xlfn.RANK.EQ(inventory[[#This Row],[Total Cost]],inventory[Total Cost],0)</f>
        <v>2415</v>
      </c>
      <c r="H3187" s="8">
        <f>SUMIFS(inventory['# Units],inventory[Rank],"&lt;="&amp;inventory[[#This Row],['#]])</f>
        <v>74099</v>
      </c>
      <c r="I3187" s="9">
        <f>inventory[[#This Row],[c Units]]/MAX(inventory[c Units])</f>
        <v>0.89949986646920299</v>
      </c>
      <c r="J3187" s="10">
        <f>SUMIFS(inventory[Total Cost],inventory[Rank],"&lt;="&amp;inventory[[#This Row],['#]])</f>
        <v>2640331.6999999979</v>
      </c>
      <c r="K3187" s="9">
        <f>inventory[[#This Row],[c Cost]]/MAX(inventory[c Cost])</f>
        <v>0.99736566114618264</v>
      </c>
      <c r="L3187" s="11" t="str">
        <f>IF(inventory[[#This Row],[c Units %]]&lt;=$O$7,$N$7,IF(inventory[[#This Row],[c Units %]]&lt;=$O$8,$N$8,$N$9))</f>
        <v>C</v>
      </c>
    </row>
    <row r="3188" spans="2:12" x14ac:dyDescent="0.25">
      <c r="B3188" s="1">
        <v>3182</v>
      </c>
      <c r="C3188" t="s">
        <v>3182</v>
      </c>
      <c r="D3188" s="2">
        <v>1.3</v>
      </c>
      <c r="E3188" s="15">
        <v>31</v>
      </c>
      <c r="F3188" s="14">
        <f>inventory[[#This Row],[Unit Cost]]*inventory[[#This Row],['# Units]]</f>
        <v>40.300000000000004</v>
      </c>
      <c r="G3188" s="8">
        <f>_xlfn.RANK.EQ(inventory[[#This Row],[Total Cost]],inventory[Total Cost],0)</f>
        <v>2043</v>
      </c>
      <c r="H3188" s="8">
        <f>SUMIFS(inventory['# Units],inventory[Rank],"&lt;="&amp;inventory[[#This Row],['#]])</f>
        <v>74099</v>
      </c>
      <c r="I3188" s="9">
        <f>inventory[[#This Row],[c Units]]/MAX(inventory[c Units])</f>
        <v>0.89949986646920299</v>
      </c>
      <c r="J3188" s="10">
        <f>SUMIFS(inventory[Total Cost],inventory[Rank],"&lt;="&amp;inventory[[#This Row],['#]])</f>
        <v>2640331.6999999979</v>
      </c>
      <c r="K3188" s="9">
        <f>inventory[[#This Row],[c Cost]]/MAX(inventory[c Cost])</f>
        <v>0.99736566114618264</v>
      </c>
      <c r="L3188" s="11" t="str">
        <f>IF(inventory[[#This Row],[c Units %]]&lt;=$O$7,$N$7,IF(inventory[[#This Row],[c Units %]]&lt;=$O$8,$N$8,$N$9))</f>
        <v>C</v>
      </c>
    </row>
    <row r="3189" spans="2:12" x14ac:dyDescent="0.25">
      <c r="B3189" s="1">
        <v>3183</v>
      </c>
      <c r="C3189" t="s">
        <v>3183</v>
      </c>
      <c r="D3189" s="2">
        <v>1.3</v>
      </c>
      <c r="E3189" s="15">
        <v>12</v>
      </c>
      <c r="F3189" s="14">
        <f>inventory[[#This Row],[Unit Cost]]*inventory[[#This Row],['# Units]]</f>
        <v>15.600000000000001</v>
      </c>
      <c r="G3189" s="8">
        <f>_xlfn.RANK.EQ(inventory[[#This Row],[Total Cost]],inventory[Total Cost],0)</f>
        <v>2926</v>
      </c>
      <c r="H3189" s="8">
        <f>SUMIFS(inventory['# Units],inventory[Rank],"&lt;="&amp;inventory[[#This Row],['#]])</f>
        <v>74099</v>
      </c>
      <c r="I3189" s="9">
        <f>inventory[[#This Row],[c Units]]/MAX(inventory[c Units])</f>
        <v>0.89949986646920299</v>
      </c>
      <c r="J3189" s="10">
        <f>SUMIFS(inventory[Total Cost],inventory[Rank],"&lt;="&amp;inventory[[#This Row],['#]])</f>
        <v>2640331.6999999979</v>
      </c>
      <c r="K3189" s="9">
        <f>inventory[[#This Row],[c Cost]]/MAX(inventory[c Cost])</f>
        <v>0.99736566114618264</v>
      </c>
      <c r="L3189" s="11" t="str">
        <f>IF(inventory[[#This Row],[c Units %]]&lt;=$O$7,$N$7,IF(inventory[[#This Row],[c Units %]]&lt;=$O$8,$N$8,$N$9))</f>
        <v>C</v>
      </c>
    </row>
    <row r="3190" spans="2:12" x14ac:dyDescent="0.25">
      <c r="B3190" s="1">
        <v>3184</v>
      </c>
      <c r="C3190" t="s">
        <v>3184</v>
      </c>
      <c r="D3190" s="2">
        <v>1</v>
      </c>
      <c r="E3190" s="15">
        <v>53</v>
      </c>
      <c r="F3190" s="14">
        <f>inventory[[#This Row],[Unit Cost]]*inventory[[#This Row],['# Units]]</f>
        <v>53</v>
      </c>
      <c r="G3190" s="8">
        <f>_xlfn.RANK.EQ(inventory[[#This Row],[Total Cost]],inventory[Total Cost],0)</f>
        <v>1789</v>
      </c>
      <c r="H3190" s="8">
        <f>SUMIFS(inventory['# Units],inventory[Rank],"&lt;="&amp;inventory[[#This Row],['#]])</f>
        <v>74099</v>
      </c>
      <c r="I3190" s="9">
        <f>inventory[[#This Row],[c Units]]/MAX(inventory[c Units])</f>
        <v>0.89949986646920299</v>
      </c>
      <c r="J3190" s="10">
        <f>SUMIFS(inventory[Total Cost],inventory[Rank],"&lt;="&amp;inventory[[#This Row],['#]])</f>
        <v>2640331.6999999979</v>
      </c>
      <c r="K3190" s="9">
        <f>inventory[[#This Row],[c Cost]]/MAX(inventory[c Cost])</f>
        <v>0.99736566114618264</v>
      </c>
      <c r="L3190" s="11" t="str">
        <f>IF(inventory[[#This Row],[c Units %]]&lt;=$O$7,$N$7,IF(inventory[[#This Row],[c Units %]]&lt;=$O$8,$N$8,$N$9))</f>
        <v>C</v>
      </c>
    </row>
    <row r="3191" spans="2:12" x14ac:dyDescent="0.25">
      <c r="B3191" s="1">
        <v>3185</v>
      </c>
      <c r="C3191" t="s">
        <v>3185</v>
      </c>
      <c r="D3191" s="2">
        <v>1.1000000000000001</v>
      </c>
      <c r="E3191" s="15">
        <v>16</v>
      </c>
      <c r="F3191" s="14">
        <f>inventory[[#This Row],[Unit Cost]]*inventory[[#This Row],['# Units]]</f>
        <v>17.600000000000001</v>
      </c>
      <c r="G3191" s="8">
        <f>_xlfn.RANK.EQ(inventory[[#This Row],[Total Cost]],inventory[Total Cost],0)</f>
        <v>2818</v>
      </c>
      <c r="H3191" s="8">
        <f>SUMIFS(inventory['# Units],inventory[Rank],"&lt;="&amp;inventory[[#This Row],['#]])</f>
        <v>74099</v>
      </c>
      <c r="I3191" s="9">
        <f>inventory[[#This Row],[c Units]]/MAX(inventory[c Units])</f>
        <v>0.89949986646920299</v>
      </c>
      <c r="J3191" s="10">
        <f>SUMIFS(inventory[Total Cost],inventory[Rank],"&lt;="&amp;inventory[[#This Row],['#]])</f>
        <v>2640331.6999999979</v>
      </c>
      <c r="K3191" s="9">
        <f>inventory[[#This Row],[c Cost]]/MAX(inventory[c Cost])</f>
        <v>0.99736566114618264</v>
      </c>
      <c r="L3191" s="11" t="str">
        <f>IF(inventory[[#This Row],[c Units %]]&lt;=$O$7,$N$7,IF(inventory[[#This Row],[c Units %]]&lt;=$O$8,$N$8,$N$9))</f>
        <v>C</v>
      </c>
    </row>
    <row r="3192" spans="2:12" x14ac:dyDescent="0.25">
      <c r="B3192" s="1">
        <v>3186</v>
      </c>
      <c r="C3192" t="s">
        <v>3186</v>
      </c>
      <c r="D3192" s="2">
        <v>0.8</v>
      </c>
      <c r="E3192" s="15">
        <v>37</v>
      </c>
      <c r="F3192" s="14">
        <f>inventory[[#This Row],[Unit Cost]]*inventory[[#This Row],['# Units]]</f>
        <v>29.6</v>
      </c>
      <c r="G3192" s="8">
        <f>_xlfn.RANK.EQ(inventory[[#This Row],[Total Cost]],inventory[Total Cost],0)</f>
        <v>2308</v>
      </c>
      <c r="H3192" s="8">
        <f>SUMIFS(inventory['# Units],inventory[Rank],"&lt;="&amp;inventory[[#This Row],['#]])</f>
        <v>74099</v>
      </c>
      <c r="I3192" s="9">
        <f>inventory[[#This Row],[c Units]]/MAX(inventory[c Units])</f>
        <v>0.89949986646920299</v>
      </c>
      <c r="J3192" s="10">
        <f>SUMIFS(inventory[Total Cost],inventory[Rank],"&lt;="&amp;inventory[[#This Row],['#]])</f>
        <v>2640331.6999999979</v>
      </c>
      <c r="K3192" s="9">
        <f>inventory[[#This Row],[c Cost]]/MAX(inventory[c Cost])</f>
        <v>0.99736566114618264</v>
      </c>
      <c r="L3192" s="11" t="str">
        <f>IF(inventory[[#This Row],[c Units %]]&lt;=$O$7,$N$7,IF(inventory[[#This Row],[c Units %]]&lt;=$O$8,$N$8,$N$9))</f>
        <v>C</v>
      </c>
    </row>
    <row r="3193" spans="2:12" x14ac:dyDescent="0.25">
      <c r="B3193" s="1">
        <v>3187</v>
      </c>
      <c r="C3193" t="s">
        <v>3187</v>
      </c>
      <c r="D3193" s="2">
        <v>1.2</v>
      </c>
      <c r="E3193" s="15">
        <v>13</v>
      </c>
      <c r="F3193" s="14">
        <f>inventory[[#This Row],[Unit Cost]]*inventory[[#This Row],['# Units]]</f>
        <v>15.6</v>
      </c>
      <c r="G3193" s="8">
        <f>_xlfn.RANK.EQ(inventory[[#This Row],[Total Cost]],inventory[Total Cost],0)</f>
        <v>2930</v>
      </c>
      <c r="H3193" s="8">
        <f>SUMIFS(inventory['# Units],inventory[Rank],"&lt;="&amp;inventory[[#This Row],['#]])</f>
        <v>74099</v>
      </c>
      <c r="I3193" s="9">
        <f>inventory[[#This Row],[c Units]]/MAX(inventory[c Units])</f>
        <v>0.89949986646920299</v>
      </c>
      <c r="J3193" s="10">
        <f>SUMIFS(inventory[Total Cost],inventory[Rank],"&lt;="&amp;inventory[[#This Row],['#]])</f>
        <v>2640331.6999999979</v>
      </c>
      <c r="K3193" s="9">
        <f>inventory[[#This Row],[c Cost]]/MAX(inventory[c Cost])</f>
        <v>0.99736566114618264</v>
      </c>
      <c r="L3193" s="11" t="str">
        <f>IF(inventory[[#This Row],[c Units %]]&lt;=$O$7,$N$7,IF(inventory[[#This Row],[c Units %]]&lt;=$O$8,$N$8,$N$9))</f>
        <v>C</v>
      </c>
    </row>
    <row r="3194" spans="2:12" x14ac:dyDescent="0.25">
      <c r="B3194" s="1">
        <v>3188</v>
      </c>
      <c r="C3194" t="s">
        <v>3188</v>
      </c>
      <c r="D3194" s="2">
        <v>1</v>
      </c>
      <c r="E3194" s="15">
        <v>1</v>
      </c>
      <c r="F3194" s="14">
        <f>inventory[[#This Row],[Unit Cost]]*inventory[[#This Row],['# Units]]</f>
        <v>1</v>
      </c>
      <c r="G3194" s="8">
        <f>_xlfn.RANK.EQ(inventory[[#This Row],[Total Cost]],inventory[Total Cost],0)</f>
        <v>4482</v>
      </c>
      <c r="H3194" s="8">
        <f>SUMIFS(inventory['# Units],inventory[Rank],"&lt;="&amp;inventory[[#This Row],['#]])</f>
        <v>74134</v>
      </c>
      <c r="I3194" s="9">
        <f>inventory[[#This Row],[c Units]]/MAX(inventory[c Units])</f>
        <v>0.89992473718711308</v>
      </c>
      <c r="J3194" s="10">
        <f>SUMIFS(inventory[Total Cost],inventory[Rank],"&lt;="&amp;inventory[[#This Row],['#]])</f>
        <v>2640391.1999999974</v>
      </c>
      <c r="K3194" s="9">
        <f>inventory[[#This Row],[c Cost]]/MAX(inventory[c Cost])</f>
        <v>0.99738813682862726</v>
      </c>
      <c r="L3194" s="11" t="str">
        <f>IF(inventory[[#This Row],[c Units %]]&lt;=$O$7,$N$7,IF(inventory[[#This Row],[c Units %]]&lt;=$O$8,$N$8,$N$9))</f>
        <v>C</v>
      </c>
    </row>
    <row r="3195" spans="2:12" x14ac:dyDescent="0.25">
      <c r="B3195" s="1">
        <v>3189</v>
      </c>
      <c r="C3195" t="s">
        <v>3189</v>
      </c>
      <c r="D3195" s="2">
        <v>1.2</v>
      </c>
      <c r="E3195" s="15">
        <v>29</v>
      </c>
      <c r="F3195" s="14">
        <f>inventory[[#This Row],[Unit Cost]]*inventory[[#This Row],['# Units]]</f>
        <v>34.799999999999997</v>
      </c>
      <c r="G3195" s="8">
        <f>_xlfn.RANK.EQ(inventory[[#This Row],[Total Cost]],inventory[Total Cost],0)</f>
        <v>2169</v>
      </c>
      <c r="H3195" s="8">
        <f>SUMIFS(inventory['# Units],inventory[Rank],"&lt;="&amp;inventory[[#This Row],['#]])</f>
        <v>74134</v>
      </c>
      <c r="I3195" s="9">
        <f>inventory[[#This Row],[c Units]]/MAX(inventory[c Units])</f>
        <v>0.89992473718711308</v>
      </c>
      <c r="J3195" s="10">
        <f>SUMIFS(inventory[Total Cost],inventory[Rank],"&lt;="&amp;inventory[[#This Row],['#]])</f>
        <v>2640391.1999999974</v>
      </c>
      <c r="K3195" s="9">
        <f>inventory[[#This Row],[c Cost]]/MAX(inventory[c Cost])</f>
        <v>0.99738813682862726</v>
      </c>
      <c r="L3195" s="11" t="str">
        <f>IF(inventory[[#This Row],[c Units %]]&lt;=$O$7,$N$7,IF(inventory[[#This Row],[c Units %]]&lt;=$O$8,$N$8,$N$9))</f>
        <v>C</v>
      </c>
    </row>
    <row r="3196" spans="2:12" x14ac:dyDescent="0.25">
      <c r="B3196" s="1">
        <v>3190</v>
      </c>
      <c r="C3196" t="s">
        <v>3190</v>
      </c>
      <c r="D3196" s="2">
        <v>1</v>
      </c>
      <c r="E3196" s="15">
        <v>21</v>
      </c>
      <c r="F3196" s="14">
        <f>inventory[[#This Row],[Unit Cost]]*inventory[[#This Row],['# Units]]</f>
        <v>21</v>
      </c>
      <c r="G3196" s="8">
        <f>_xlfn.RANK.EQ(inventory[[#This Row],[Total Cost]],inventory[Total Cost],0)</f>
        <v>2629</v>
      </c>
      <c r="H3196" s="8">
        <f>SUMIFS(inventory['# Units],inventory[Rank],"&lt;="&amp;inventory[[#This Row],['#]])</f>
        <v>74134</v>
      </c>
      <c r="I3196" s="9">
        <f>inventory[[#This Row],[c Units]]/MAX(inventory[c Units])</f>
        <v>0.89992473718711308</v>
      </c>
      <c r="J3196" s="10">
        <f>SUMIFS(inventory[Total Cost],inventory[Rank],"&lt;="&amp;inventory[[#This Row],['#]])</f>
        <v>2640391.1999999974</v>
      </c>
      <c r="K3196" s="9">
        <f>inventory[[#This Row],[c Cost]]/MAX(inventory[c Cost])</f>
        <v>0.99738813682862726</v>
      </c>
      <c r="L3196" s="11" t="str">
        <f>IF(inventory[[#This Row],[c Units %]]&lt;=$O$7,$N$7,IF(inventory[[#This Row],[c Units %]]&lt;=$O$8,$N$8,$N$9))</f>
        <v>C</v>
      </c>
    </row>
    <row r="3197" spans="2:12" x14ac:dyDescent="0.25">
      <c r="B3197" s="1">
        <v>3191</v>
      </c>
      <c r="C3197" t="s">
        <v>3191</v>
      </c>
      <c r="D3197" s="2">
        <v>1</v>
      </c>
      <c r="E3197" s="15">
        <v>2</v>
      </c>
      <c r="F3197" s="14">
        <f>inventory[[#This Row],[Unit Cost]]*inventory[[#This Row],['# Units]]</f>
        <v>2</v>
      </c>
      <c r="G3197" s="8">
        <f>_xlfn.RANK.EQ(inventory[[#This Row],[Total Cost]],inventory[Total Cost],0)</f>
        <v>4294</v>
      </c>
      <c r="H3197" s="8">
        <f>SUMIFS(inventory['# Units],inventory[Rank],"&lt;="&amp;inventory[[#This Row],['#]])</f>
        <v>74134</v>
      </c>
      <c r="I3197" s="9">
        <f>inventory[[#This Row],[c Units]]/MAX(inventory[c Units])</f>
        <v>0.89992473718711308</v>
      </c>
      <c r="J3197" s="10">
        <f>SUMIFS(inventory[Total Cost],inventory[Rank],"&lt;="&amp;inventory[[#This Row],['#]])</f>
        <v>2640391.1999999974</v>
      </c>
      <c r="K3197" s="9">
        <f>inventory[[#This Row],[c Cost]]/MAX(inventory[c Cost])</f>
        <v>0.99738813682862726</v>
      </c>
      <c r="L3197" s="11" t="str">
        <f>IF(inventory[[#This Row],[c Units %]]&lt;=$O$7,$N$7,IF(inventory[[#This Row],[c Units %]]&lt;=$O$8,$N$8,$N$9))</f>
        <v>C</v>
      </c>
    </row>
    <row r="3198" spans="2:12" x14ac:dyDescent="0.25">
      <c r="B3198" s="1">
        <v>3192</v>
      </c>
      <c r="C3198" t="s">
        <v>3192</v>
      </c>
      <c r="D3198" s="2">
        <v>1.1000000000000001</v>
      </c>
      <c r="E3198" s="15">
        <v>20</v>
      </c>
      <c r="F3198" s="14">
        <f>inventory[[#This Row],[Unit Cost]]*inventory[[#This Row],['# Units]]</f>
        <v>22</v>
      </c>
      <c r="G3198" s="8">
        <f>_xlfn.RANK.EQ(inventory[[#This Row],[Total Cost]],inventory[Total Cost],0)</f>
        <v>2593</v>
      </c>
      <c r="H3198" s="8">
        <f>SUMIFS(inventory['# Units],inventory[Rank],"&lt;="&amp;inventory[[#This Row],['#]])</f>
        <v>74134</v>
      </c>
      <c r="I3198" s="9">
        <f>inventory[[#This Row],[c Units]]/MAX(inventory[c Units])</f>
        <v>0.89992473718711308</v>
      </c>
      <c r="J3198" s="10">
        <f>SUMIFS(inventory[Total Cost],inventory[Rank],"&lt;="&amp;inventory[[#This Row],['#]])</f>
        <v>2640391.1999999974</v>
      </c>
      <c r="K3198" s="9">
        <f>inventory[[#This Row],[c Cost]]/MAX(inventory[c Cost])</f>
        <v>0.99738813682862726</v>
      </c>
      <c r="L3198" s="11" t="str">
        <f>IF(inventory[[#This Row],[c Units %]]&lt;=$O$7,$N$7,IF(inventory[[#This Row],[c Units %]]&lt;=$O$8,$N$8,$N$9))</f>
        <v>C</v>
      </c>
    </row>
    <row r="3199" spans="2:12" x14ac:dyDescent="0.25">
      <c r="B3199" s="1">
        <v>3193</v>
      </c>
      <c r="C3199" t="s">
        <v>3193</v>
      </c>
      <c r="D3199" s="2">
        <v>1.2</v>
      </c>
      <c r="E3199" s="15">
        <v>15</v>
      </c>
      <c r="F3199" s="14">
        <f>inventory[[#This Row],[Unit Cost]]*inventory[[#This Row],['# Units]]</f>
        <v>18</v>
      </c>
      <c r="G3199" s="8">
        <f>_xlfn.RANK.EQ(inventory[[#This Row],[Total Cost]],inventory[Total Cost],0)</f>
        <v>2803</v>
      </c>
      <c r="H3199" s="8">
        <f>SUMIFS(inventory['# Units],inventory[Rank],"&lt;="&amp;inventory[[#This Row],['#]])</f>
        <v>74151</v>
      </c>
      <c r="I3199" s="9">
        <f>inventory[[#This Row],[c Units]]/MAX(inventory[c Units])</f>
        <v>0.9001311029643837</v>
      </c>
      <c r="J3199" s="10">
        <f>SUMIFS(inventory[Total Cost],inventory[Rank],"&lt;="&amp;inventory[[#This Row],['#]])</f>
        <v>2640403.0999999973</v>
      </c>
      <c r="K3199" s="9">
        <f>inventory[[#This Row],[c Cost]]/MAX(inventory[c Cost])</f>
        <v>0.99739263196511618</v>
      </c>
      <c r="L3199" s="11" t="str">
        <f>IF(inventory[[#This Row],[c Units %]]&lt;=$O$7,$N$7,IF(inventory[[#This Row],[c Units %]]&lt;=$O$8,$N$8,$N$9))</f>
        <v>C</v>
      </c>
    </row>
    <row r="3200" spans="2:12" x14ac:dyDescent="0.25">
      <c r="B3200" s="1">
        <v>3194</v>
      </c>
      <c r="C3200" t="s">
        <v>3194</v>
      </c>
      <c r="D3200" s="2">
        <v>1.3</v>
      </c>
      <c r="E3200" s="15">
        <v>3</v>
      </c>
      <c r="F3200" s="14">
        <f>inventory[[#This Row],[Unit Cost]]*inventory[[#This Row],['# Units]]</f>
        <v>3.9000000000000004</v>
      </c>
      <c r="G3200" s="8">
        <f>_xlfn.RANK.EQ(inventory[[#This Row],[Total Cost]],inventory[Total Cost],0)</f>
        <v>3941</v>
      </c>
      <c r="H3200" s="8">
        <f>SUMIFS(inventory['# Units],inventory[Rank],"&lt;="&amp;inventory[[#This Row],['#]])</f>
        <v>74209</v>
      </c>
      <c r="I3200" s="9">
        <f>inventory[[#This Row],[c Units]]/MAX(inventory[c Units])</f>
        <v>0.90083517443977756</v>
      </c>
      <c r="J3200" s="10">
        <f>SUMIFS(inventory[Total Cost],inventory[Rank],"&lt;="&amp;inventory[[#This Row],['#]])</f>
        <v>2640473.2999999984</v>
      </c>
      <c r="K3200" s="9">
        <f>inventory[[#This Row],[c Cost]]/MAX(inventory[c Cost])</f>
        <v>0.99741914949297594</v>
      </c>
      <c r="L3200" s="11" t="str">
        <f>IF(inventory[[#This Row],[c Units %]]&lt;=$O$7,$N$7,IF(inventory[[#This Row],[c Units %]]&lt;=$O$8,$N$8,$N$9))</f>
        <v>C</v>
      </c>
    </row>
    <row r="3201" spans="2:12" x14ac:dyDescent="0.25">
      <c r="B3201" s="1">
        <v>3195</v>
      </c>
      <c r="C3201" t="s">
        <v>3195</v>
      </c>
      <c r="D3201" s="2">
        <v>0.9</v>
      </c>
      <c r="E3201" s="15">
        <v>14</v>
      </c>
      <c r="F3201" s="14">
        <f>inventory[[#This Row],[Unit Cost]]*inventory[[#This Row],['# Units]]</f>
        <v>12.6</v>
      </c>
      <c r="G3201" s="8">
        <f>_xlfn.RANK.EQ(inventory[[#This Row],[Total Cost]],inventory[Total Cost],0)</f>
        <v>3112</v>
      </c>
      <c r="H3201" s="8">
        <f>SUMIFS(inventory['# Units],inventory[Rank],"&lt;="&amp;inventory[[#This Row],['#]])</f>
        <v>74209</v>
      </c>
      <c r="I3201" s="9">
        <f>inventory[[#This Row],[c Units]]/MAX(inventory[c Units])</f>
        <v>0.90083517443977756</v>
      </c>
      <c r="J3201" s="10">
        <f>SUMIFS(inventory[Total Cost],inventory[Rank],"&lt;="&amp;inventory[[#This Row],['#]])</f>
        <v>2640473.2999999984</v>
      </c>
      <c r="K3201" s="9">
        <f>inventory[[#This Row],[c Cost]]/MAX(inventory[c Cost])</f>
        <v>0.99741914949297594</v>
      </c>
      <c r="L3201" s="11" t="str">
        <f>IF(inventory[[#This Row],[c Units %]]&lt;=$O$7,$N$7,IF(inventory[[#This Row],[c Units %]]&lt;=$O$8,$N$8,$N$9))</f>
        <v>C</v>
      </c>
    </row>
    <row r="3202" spans="2:12" x14ac:dyDescent="0.25">
      <c r="B3202" s="1">
        <v>3196</v>
      </c>
      <c r="C3202" t="s">
        <v>3196</v>
      </c>
      <c r="D3202" s="2">
        <v>0.8</v>
      </c>
      <c r="E3202" s="15">
        <v>7</v>
      </c>
      <c r="F3202" s="14">
        <f>inventory[[#This Row],[Unit Cost]]*inventory[[#This Row],['# Units]]</f>
        <v>5.6000000000000005</v>
      </c>
      <c r="G3202" s="8">
        <f>_xlfn.RANK.EQ(inventory[[#This Row],[Total Cost]],inventory[Total Cost],0)</f>
        <v>3687</v>
      </c>
      <c r="H3202" s="8">
        <f>SUMIFS(inventory['# Units],inventory[Rank],"&lt;="&amp;inventory[[#This Row],['#]])</f>
        <v>74209</v>
      </c>
      <c r="I3202" s="9">
        <f>inventory[[#This Row],[c Units]]/MAX(inventory[c Units])</f>
        <v>0.90083517443977756</v>
      </c>
      <c r="J3202" s="10">
        <f>SUMIFS(inventory[Total Cost],inventory[Rank],"&lt;="&amp;inventory[[#This Row],['#]])</f>
        <v>2640473.2999999984</v>
      </c>
      <c r="K3202" s="9">
        <f>inventory[[#This Row],[c Cost]]/MAX(inventory[c Cost])</f>
        <v>0.99741914949297594</v>
      </c>
      <c r="L3202" s="11" t="str">
        <f>IF(inventory[[#This Row],[c Units %]]&lt;=$O$7,$N$7,IF(inventory[[#This Row],[c Units %]]&lt;=$O$8,$N$8,$N$9))</f>
        <v>C</v>
      </c>
    </row>
    <row r="3203" spans="2:12" x14ac:dyDescent="0.25">
      <c r="B3203" s="1">
        <v>3197</v>
      </c>
      <c r="C3203" t="s">
        <v>3197</v>
      </c>
      <c r="D3203" s="2">
        <v>1.2</v>
      </c>
      <c r="E3203" s="15">
        <v>4</v>
      </c>
      <c r="F3203" s="14">
        <f>inventory[[#This Row],[Unit Cost]]*inventory[[#This Row],['# Units]]</f>
        <v>4.8</v>
      </c>
      <c r="G3203" s="8">
        <f>_xlfn.RANK.EQ(inventory[[#This Row],[Total Cost]],inventory[Total Cost],0)</f>
        <v>3814</v>
      </c>
      <c r="H3203" s="8">
        <f>SUMIFS(inventory['# Units],inventory[Rank],"&lt;="&amp;inventory[[#This Row],['#]])</f>
        <v>74209</v>
      </c>
      <c r="I3203" s="9">
        <f>inventory[[#This Row],[c Units]]/MAX(inventory[c Units])</f>
        <v>0.90083517443977756</v>
      </c>
      <c r="J3203" s="10">
        <f>SUMIFS(inventory[Total Cost],inventory[Rank],"&lt;="&amp;inventory[[#This Row],['#]])</f>
        <v>2640473.2999999984</v>
      </c>
      <c r="K3203" s="9">
        <f>inventory[[#This Row],[c Cost]]/MAX(inventory[c Cost])</f>
        <v>0.99741914949297594</v>
      </c>
      <c r="L3203" s="11" t="str">
        <f>IF(inventory[[#This Row],[c Units %]]&lt;=$O$7,$N$7,IF(inventory[[#This Row],[c Units %]]&lt;=$O$8,$N$8,$N$9))</f>
        <v>C</v>
      </c>
    </row>
    <row r="3204" spans="2:12" x14ac:dyDescent="0.25">
      <c r="B3204" s="1">
        <v>3198</v>
      </c>
      <c r="C3204" t="s">
        <v>3198</v>
      </c>
      <c r="D3204" s="2">
        <v>1.2</v>
      </c>
      <c r="E3204" s="15">
        <v>42</v>
      </c>
      <c r="F3204" s="14">
        <f>inventory[[#This Row],[Unit Cost]]*inventory[[#This Row],['# Units]]</f>
        <v>50.4</v>
      </c>
      <c r="G3204" s="8">
        <f>_xlfn.RANK.EQ(inventory[[#This Row],[Total Cost]],inventory[Total Cost],0)</f>
        <v>1842</v>
      </c>
      <c r="H3204" s="8">
        <f>SUMIFS(inventory['# Units],inventory[Rank],"&lt;="&amp;inventory[[#This Row],['#]])</f>
        <v>74209</v>
      </c>
      <c r="I3204" s="9">
        <f>inventory[[#This Row],[c Units]]/MAX(inventory[c Units])</f>
        <v>0.90083517443977756</v>
      </c>
      <c r="J3204" s="10">
        <f>SUMIFS(inventory[Total Cost],inventory[Rank],"&lt;="&amp;inventory[[#This Row],['#]])</f>
        <v>2640473.2999999984</v>
      </c>
      <c r="K3204" s="9">
        <f>inventory[[#This Row],[c Cost]]/MAX(inventory[c Cost])</f>
        <v>0.99741914949297594</v>
      </c>
      <c r="L3204" s="11" t="str">
        <f>IF(inventory[[#This Row],[c Units %]]&lt;=$O$7,$N$7,IF(inventory[[#This Row],[c Units %]]&lt;=$O$8,$N$8,$N$9))</f>
        <v>C</v>
      </c>
    </row>
    <row r="3205" spans="2:12" x14ac:dyDescent="0.25">
      <c r="B3205" s="1">
        <v>3199</v>
      </c>
      <c r="C3205" t="s">
        <v>3199</v>
      </c>
      <c r="D3205" s="2">
        <v>1</v>
      </c>
      <c r="E3205" s="15">
        <v>20</v>
      </c>
      <c r="F3205" s="14">
        <f>inventory[[#This Row],[Unit Cost]]*inventory[[#This Row],['# Units]]</f>
        <v>20</v>
      </c>
      <c r="G3205" s="8">
        <f>_xlfn.RANK.EQ(inventory[[#This Row],[Total Cost]],inventory[Total Cost],0)</f>
        <v>2687</v>
      </c>
      <c r="H3205" s="8">
        <f>SUMIFS(inventory['# Units],inventory[Rank],"&lt;="&amp;inventory[[#This Row],['#]])</f>
        <v>74209</v>
      </c>
      <c r="I3205" s="9">
        <f>inventory[[#This Row],[c Units]]/MAX(inventory[c Units])</f>
        <v>0.90083517443977756</v>
      </c>
      <c r="J3205" s="10">
        <f>SUMIFS(inventory[Total Cost],inventory[Rank],"&lt;="&amp;inventory[[#This Row],['#]])</f>
        <v>2640473.2999999984</v>
      </c>
      <c r="K3205" s="9">
        <f>inventory[[#This Row],[c Cost]]/MAX(inventory[c Cost])</f>
        <v>0.99741914949297594</v>
      </c>
      <c r="L3205" s="11" t="str">
        <f>IF(inventory[[#This Row],[c Units %]]&lt;=$O$7,$N$7,IF(inventory[[#This Row],[c Units %]]&lt;=$O$8,$N$8,$N$9))</f>
        <v>C</v>
      </c>
    </row>
    <row r="3206" spans="2:12" x14ac:dyDescent="0.25">
      <c r="B3206" s="1">
        <v>3200</v>
      </c>
      <c r="C3206" t="s">
        <v>3200</v>
      </c>
      <c r="D3206" s="2">
        <v>1.1000000000000001</v>
      </c>
      <c r="E3206" s="15">
        <v>11</v>
      </c>
      <c r="F3206" s="14">
        <f>inventory[[#This Row],[Unit Cost]]*inventory[[#This Row],['# Units]]</f>
        <v>12.100000000000001</v>
      </c>
      <c r="G3206" s="8">
        <f>_xlfn.RANK.EQ(inventory[[#This Row],[Total Cost]],inventory[Total Cost],0)</f>
        <v>3141</v>
      </c>
      <c r="H3206" s="8">
        <f>SUMIFS(inventory['# Units],inventory[Rank],"&lt;="&amp;inventory[[#This Row],['#]])</f>
        <v>74212</v>
      </c>
      <c r="I3206" s="9">
        <f>inventory[[#This Row],[c Units]]/MAX(inventory[c Units])</f>
        <v>0.9008715919298842</v>
      </c>
      <c r="J3206" s="10">
        <f>SUMIFS(inventory[Total Cost],inventory[Rank],"&lt;="&amp;inventory[[#This Row],['#]])</f>
        <v>2640484.9999999986</v>
      </c>
      <c r="K3206" s="9">
        <f>inventory[[#This Row],[c Cost]]/MAX(inventory[c Cost])</f>
        <v>0.99742356908095253</v>
      </c>
      <c r="L3206" s="11" t="str">
        <f>IF(inventory[[#This Row],[c Units %]]&lt;=$O$7,$N$7,IF(inventory[[#This Row],[c Units %]]&lt;=$O$8,$N$8,$N$9))</f>
        <v>C</v>
      </c>
    </row>
    <row r="3207" spans="2:12" x14ac:dyDescent="0.25">
      <c r="B3207" s="1">
        <v>3201</v>
      </c>
      <c r="C3207" t="s">
        <v>3201</v>
      </c>
      <c r="D3207" s="2">
        <v>1.3</v>
      </c>
      <c r="E3207" s="15">
        <v>6</v>
      </c>
      <c r="F3207" s="14">
        <f>inventory[[#This Row],[Unit Cost]]*inventory[[#This Row],['# Units]]</f>
        <v>7.8000000000000007</v>
      </c>
      <c r="G3207" s="8">
        <f>_xlfn.RANK.EQ(inventory[[#This Row],[Total Cost]],inventory[Total Cost],0)</f>
        <v>3490</v>
      </c>
      <c r="H3207" s="8">
        <f>SUMIFS(inventory['# Units],inventory[Rank],"&lt;="&amp;inventory[[#This Row],['#]])</f>
        <v>74241</v>
      </c>
      <c r="I3207" s="9">
        <f>inventory[[#This Row],[c Units]]/MAX(inventory[c Units])</f>
        <v>0.90122362766758113</v>
      </c>
      <c r="J3207" s="10">
        <f>SUMIFS(inventory[Total Cost],inventory[Rank],"&lt;="&amp;inventory[[#This Row],['#]])</f>
        <v>2640496.5999999987</v>
      </c>
      <c r="K3207" s="9">
        <f>inventory[[#This Row],[c Cost]]/MAX(inventory[c Cost])</f>
        <v>0.99742795089467284</v>
      </c>
      <c r="L3207" s="11" t="str">
        <f>IF(inventory[[#This Row],[c Units %]]&lt;=$O$7,$N$7,IF(inventory[[#This Row],[c Units %]]&lt;=$O$8,$N$8,$N$9))</f>
        <v>C</v>
      </c>
    </row>
    <row r="3208" spans="2:12" x14ac:dyDescent="0.25">
      <c r="B3208" s="1">
        <v>3202</v>
      </c>
      <c r="C3208" t="s">
        <v>3202</v>
      </c>
      <c r="D3208" s="2">
        <v>1.3</v>
      </c>
      <c r="E3208" s="15">
        <v>48</v>
      </c>
      <c r="F3208" s="14">
        <f>inventory[[#This Row],[Unit Cost]]*inventory[[#This Row],['# Units]]</f>
        <v>62.400000000000006</v>
      </c>
      <c r="G3208" s="8">
        <f>_xlfn.RANK.EQ(inventory[[#This Row],[Total Cost]],inventory[Total Cost],0)</f>
        <v>1653</v>
      </c>
      <c r="H3208" s="8">
        <f>SUMIFS(inventory['# Units],inventory[Rank],"&lt;="&amp;inventory[[#This Row],['#]])</f>
        <v>74245</v>
      </c>
      <c r="I3208" s="9">
        <f>inventory[[#This Row],[c Units]]/MAX(inventory[c Units])</f>
        <v>0.9012721843210566</v>
      </c>
      <c r="J3208" s="10">
        <f>SUMIFS(inventory[Total Cost],inventory[Rank],"&lt;="&amp;inventory[[#This Row],['#]])</f>
        <v>2640508.1999999988</v>
      </c>
      <c r="K3208" s="9">
        <f>inventory[[#This Row],[c Cost]]/MAX(inventory[c Cost])</f>
        <v>0.99743233270839327</v>
      </c>
      <c r="L3208" s="11" t="str">
        <f>IF(inventory[[#This Row],[c Units %]]&lt;=$O$7,$N$7,IF(inventory[[#This Row],[c Units %]]&lt;=$O$8,$N$8,$N$9))</f>
        <v>C</v>
      </c>
    </row>
    <row r="3209" spans="2:12" x14ac:dyDescent="0.25">
      <c r="B3209" s="1">
        <v>3203</v>
      </c>
      <c r="C3209" t="s">
        <v>3203</v>
      </c>
      <c r="D3209" s="2">
        <v>1.2</v>
      </c>
      <c r="E3209" s="15">
        <v>15</v>
      </c>
      <c r="F3209" s="14">
        <f>inventory[[#This Row],[Unit Cost]]*inventory[[#This Row],['# Units]]</f>
        <v>18</v>
      </c>
      <c r="G3209" s="8">
        <f>_xlfn.RANK.EQ(inventory[[#This Row],[Total Cost]],inventory[Total Cost],0)</f>
        <v>2803</v>
      </c>
      <c r="H3209" s="8">
        <f>SUMIFS(inventory['# Units],inventory[Rank],"&lt;="&amp;inventory[[#This Row],['#]])</f>
        <v>74288</v>
      </c>
      <c r="I3209" s="9">
        <f>inventory[[#This Row],[c Units]]/MAX(inventory[c Units])</f>
        <v>0.90179416834591763</v>
      </c>
      <c r="J3209" s="10">
        <f>SUMIFS(inventory[Total Cost],inventory[Rank],"&lt;="&amp;inventory[[#This Row],['#]])</f>
        <v>2640565.6999999988</v>
      </c>
      <c r="K3209" s="9">
        <f>inventory[[#This Row],[c Cost]]/MAX(inventory[c Cost])</f>
        <v>0.99745405290571387</v>
      </c>
      <c r="L3209" s="11" t="str">
        <f>IF(inventory[[#This Row],[c Units %]]&lt;=$O$7,$N$7,IF(inventory[[#This Row],[c Units %]]&lt;=$O$8,$N$8,$N$9))</f>
        <v>C</v>
      </c>
    </row>
    <row r="3210" spans="2:12" x14ac:dyDescent="0.25">
      <c r="B3210" s="1">
        <v>3204</v>
      </c>
      <c r="C3210" t="s">
        <v>3204</v>
      </c>
      <c r="D3210" s="2">
        <v>1.1000000000000001</v>
      </c>
      <c r="E3210" s="15">
        <v>18</v>
      </c>
      <c r="F3210" s="14">
        <f>inventory[[#This Row],[Unit Cost]]*inventory[[#This Row],['# Units]]</f>
        <v>19.8</v>
      </c>
      <c r="G3210" s="8">
        <f>_xlfn.RANK.EQ(inventory[[#This Row],[Total Cost]],inventory[Total Cost],0)</f>
        <v>2703</v>
      </c>
      <c r="H3210" s="8">
        <f>SUMIFS(inventory['# Units],inventory[Rank],"&lt;="&amp;inventory[[#This Row],['#]])</f>
        <v>74288</v>
      </c>
      <c r="I3210" s="9">
        <f>inventory[[#This Row],[c Units]]/MAX(inventory[c Units])</f>
        <v>0.90179416834591763</v>
      </c>
      <c r="J3210" s="10">
        <f>SUMIFS(inventory[Total Cost],inventory[Rank],"&lt;="&amp;inventory[[#This Row],['#]])</f>
        <v>2640565.6999999988</v>
      </c>
      <c r="K3210" s="9">
        <f>inventory[[#This Row],[c Cost]]/MAX(inventory[c Cost])</f>
        <v>0.99745405290571387</v>
      </c>
      <c r="L3210" s="11" t="str">
        <f>IF(inventory[[#This Row],[c Units %]]&lt;=$O$7,$N$7,IF(inventory[[#This Row],[c Units %]]&lt;=$O$8,$N$8,$N$9))</f>
        <v>C</v>
      </c>
    </row>
    <row r="3211" spans="2:12" x14ac:dyDescent="0.25">
      <c r="B3211" s="1">
        <v>3205</v>
      </c>
      <c r="C3211" t="s">
        <v>3205</v>
      </c>
      <c r="D3211" s="2">
        <v>1.1000000000000001</v>
      </c>
      <c r="E3211" s="15">
        <v>9</v>
      </c>
      <c r="F3211" s="14">
        <f>inventory[[#This Row],[Unit Cost]]*inventory[[#This Row],['# Units]]</f>
        <v>9.9</v>
      </c>
      <c r="G3211" s="8">
        <f>_xlfn.RANK.EQ(inventory[[#This Row],[Total Cost]],inventory[Total Cost],0)</f>
        <v>3319</v>
      </c>
      <c r="H3211" s="8">
        <f>SUMIFS(inventory['# Units],inventory[Rank],"&lt;="&amp;inventory[[#This Row],['#]])</f>
        <v>74288</v>
      </c>
      <c r="I3211" s="9">
        <f>inventory[[#This Row],[c Units]]/MAX(inventory[c Units])</f>
        <v>0.90179416834591763</v>
      </c>
      <c r="J3211" s="10">
        <f>SUMIFS(inventory[Total Cost],inventory[Rank],"&lt;="&amp;inventory[[#This Row],['#]])</f>
        <v>2640565.6999999988</v>
      </c>
      <c r="K3211" s="9">
        <f>inventory[[#This Row],[c Cost]]/MAX(inventory[c Cost])</f>
        <v>0.99745405290571387</v>
      </c>
      <c r="L3211" s="11" t="str">
        <f>IF(inventory[[#This Row],[c Units %]]&lt;=$O$7,$N$7,IF(inventory[[#This Row],[c Units %]]&lt;=$O$8,$N$8,$N$9))</f>
        <v>C</v>
      </c>
    </row>
    <row r="3212" spans="2:12" x14ac:dyDescent="0.25">
      <c r="B3212" s="1">
        <v>3206</v>
      </c>
      <c r="C3212" t="s">
        <v>3206</v>
      </c>
      <c r="D3212" s="2">
        <v>1.3</v>
      </c>
      <c r="E3212" s="15">
        <v>8</v>
      </c>
      <c r="F3212" s="14">
        <f>inventory[[#This Row],[Unit Cost]]*inventory[[#This Row],['# Units]]</f>
        <v>10.4</v>
      </c>
      <c r="G3212" s="8">
        <f>_xlfn.RANK.EQ(inventory[[#This Row],[Total Cost]],inventory[Total Cost],0)</f>
        <v>3281</v>
      </c>
      <c r="H3212" s="8">
        <f>SUMIFS(inventory['# Units],inventory[Rank],"&lt;="&amp;inventory[[#This Row],['#]])</f>
        <v>74288</v>
      </c>
      <c r="I3212" s="9">
        <f>inventory[[#This Row],[c Units]]/MAX(inventory[c Units])</f>
        <v>0.90179416834591763</v>
      </c>
      <c r="J3212" s="10">
        <f>SUMIFS(inventory[Total Cost],inventory[Rank],"&lt;="&amp;inventory[[#This Row],['#]])</f>
        <v>2640565.6999999988</v>
      </c>
      <c r="K3212" s="9">
        <f>inventory[[#This Row],[c Cost]]/MAX(inventory[c Cost])</f>
        <v>0.99745405290571387</v>
      </c>
      <c r="L3212" s="11" t="str">
        <f>IF(inventory[[#This Row],[c Units %]]&lt;=$O$7,$N$7,IF(inventory[[#This Row],[c Units %]]&lt;=$O$8,$N$8,$N$9))</f>
        <v>C</v>
      </c>
    </row>
    <row r="3213" spans="2:12" x14ac:dyDescent="0.25">
      <c r="B3213" s="1">
        <v>3207</v>
      </c>
      <c r="C3213" t="s">
        <v>3207</v>
      </c>
      <c r="D3213" s="2">
        <v>1.2</v>
      </c>
      <c r="E3213" s="15">
        <v>1</v>
      </c>
      <c r="F3213" s="14">
        <f>inventory[[#This Row],[Unit Cost]]*inventory[[#This Row],['# Units]]</f>
        <v>1.2</v>
      </c>
      <c r="G3213" s="8">
        <f>_xlfn.RANK.EQ(inventory[[#This Row],[Total Cost]],inventory[Total Cost],0)</f>
        <v>4445</v>
      </c>
      <c r="H3213" s="8">
        <f>SUMIFS(inventory['# Units],inventory[Rank],"&lt;="&amp;inventory[[#This Row],['#]])</f>
        <v>74288</v>
      </c>
      <c r="I3213" s="9">
        <f>inventory[[#This Row],[c Units]]/MAX(inventory[c Units])</f>
        <v>0.90179416834591763</v>
      </c>
      <c r="J3213" s="10">
        <f>SUMIFS(inventory[Total Cost],inventory[Rank],"&lt;="&amp;inventory[[#This Row],['#]])</f>
        <v>2640565.6999999988</v>
      </c>
      <c r="K3213" s="9">
        <f>inventory[[#This Row],[c Cost]]/MAX(inventory[c Cost])</f>
        <v>0.99745405290571387</v>
      </c>
      <c r="L3213" s="11" t="str">
        <f>IF(inventory[[#This Row],[c Units %]]&lt;=$O$7,$N$7,IF(inventory[[#This Row],[c Units %]]&lt;=$O$8,$N$8,$N$9))</f>
        <v>C</v>
      </c>
    </row>
    <row r="3214" spans="2:12" x14ac:dyDescent="0.25">
      <c r="B3214" s="1">
        <v>3208</v>
      </c>
      <c r="C3214" t="s">
        <v>3208</v>
      </c>
      <c r="D3214" s="2">
        <v>1</v>
      </c>
      <c r="E3214" s="15">
        <v>5</v>
      </c>
      <c r="F3214" s="14">
        <f>inventory[[#This Row],[Unit Cost]]*inventory[[#This Row],['# Units]]</f>
        <v>5</v>
      </c>
      <c r="G3214" s="8">
        <f>_xlfn.RANK.EQ(inventory[[#This Row],[Total Cost]],inventory[Total Cost],0)</f>
        <v>3764</v>
      </c>
      <c r="H3214" s="8">
        <f>SUMIFS(inventory['# Units],inventory[Rank],"&lt;="&amp;inventory[[#This Row],['#]])</f>
        <v>74309</v>
      </c>
      <c r="I3214" s="9">
        <f>inventory[[#This Row],[c Units]]/MAX(inventory[c Units])</f>
        <v>0.90204909077666362</v>
      </c>
      <c r="J3214" s="10">
        <f>SUMIFS(inventory[Total Cost],inventory[Rank],"&lt;="&amp;inventory[[#This Row],['#]])</f>
        <v>2640588.4999999986</v>
      </c>
      <c r="K3214" s="9">
        <f>inventory[[#This Row],[c Cost]]/MAX(inventory[c Cost])</f>
        <v>0.9974626654361296</v>
      </c>
      <c r="L3214" s="11" t="str">
        <f>IF(inventory[[#This Row],[c Units %]]&lt;=$O$7,$N$7,IF(inventory[[#This Row],[c Units %]]&lt;=$O$8,$N$8,$N$9))</f>
        <v>C</v>
      </c>
    </row>
    <row r="3215" spans="2:12" x14ac:dyDescent="0.25">
      <c r="B3215" s="1">
        <v>3209</v>
      </c>
      <c r="C3215" t="s">
        <v>3209</v>
      </c>
      <c r="D3215" s="2">
        <v>1.2</v>
      </c>
      <c r="E3215" s="15">
        <v>16</v>
      </c>
      <c r="F3215" s="14">
        <f>inventory[[#This Row],[Unit Cost]]*inventory[[#This Row],['# Units]]</f>
        <v>19.2</v>
      </c>
      <c r="G3215" s="8">
        <f>_xlfn.RANK.EQ(inventory[[#This Row],[Total Cost]],inventory[Total Cost],0)</f>
        <v>2745</v>
      </c>
      <c r="H3215" s="8">
        <f>SUMIFS(inventory['# Units],inventory[Rank],"&lt;="&amp;inventory[[#This Row],['#]])</f>
        <v>74309</v>
      </c>
      <c r="I3215" s="9">
        <f>inventory[[#This Row],[c Units]]/MAX(inventory[c Units])</f>
        <v>0.90204909077666362</v>
      </c>
      <c r="J3215" s="10">
        <f>SUMIFS(inventory[Total Cost],inventory[Rank],"&lt;="&amp;inventory[[#This Row],['#]])</f>
        <v>2640588.4999999986</v>
      </c>
      <c r="K3215" s="9">
        <f>inventory[[#This Row],[c Cost]]/MAX(inventory[c Cost])</f>
        <v>0.9974626654361296</v>
      </c>
      <c r="L3215" s="11" t="str">
        <f>IF(inventory[[#This Row],[c Units %]]&lt;=$O$7,$N$7,IF(inventory[[#This Row],[c Units %]]&lt;=$O$8,$N$8,$N$9))</f>
        <v>C</v>
      </c>
    </row>
    <row r="3216" spans="2:12" x14ac:dyDescent="0.25">
      <c r="B3216" s="1">
        <v>3210</v>
      </c>
      <c r="C3216" t="s">
        <v>3210</v>
      </c>
      <c r="D3216" s="2">
        <v>1.1000000000000001</v>
      </c>
      <c r="E3216" s="15">
        <v>52</v>
      </c>
      <c r="F3216" s="14">
        <f>inventory[[#This Row],[Unit Cost]]*inventory[[#This Row],['# Units]]</f>
        <v>57.2</v>
      </c>
      <c r="G3216" s="8">
        <f>_xlfn.RANK.EQ(inventory[[#This Row],[Total Cost]],inventory[Total Cost],0)</f>
        <v>1726</v>
      </c>
      <c r="H3216" s="8">
        <f>SUMIFS(inventory['# Units],inventory[Rank],"&lt;="&amp;inventory[[#This Row],['#]])</f>
        <v>74348</v>
      </c>
      <c r="I3216" s="9">
        <f>inventory[[#This Row],[c Units]]/MAX(inventory[c Units])</f>
        <v>0.90252251814804929</v>
      </c>
      <c r="J3216" s="10">
        <f>SUMIFS(inventory[Total Cost],inventory[Rank],"&lt;="&amp;inventory[[#This Row],['#]])</f>
        <v>2640668.299999998</v>
      </c>
      <c r="K3216" s="9">
        <f>inventory[[#This Row],[c Cost]]/MAX(inventory[c Cost])</f>
        <v>0.99749280929258477</v>
      </c>
      <c r="L3216" s="11" t="str">
        <f>IF(inventory[[#This Row],[c Units %]]&lt;=$O$7,$N$7,IF(inventory[[#This Row],[c Units %]]&lt;=$O$8,$N$8,$N$9))</f>
        <v>C</v>
      </c>
    </row>
    <row r="3217" spans="2:12" x14ac:dyDescent="0.25">
      <c r="B3217" s="1">
        <v>3211</v>
      </c>
      <c r="C3217" t="s">
        <v>3211</v>
      </c>
      <c r="D3217" s="2">
        <v>1.1000000000000001</v>
      </c>
      <c r="E3217" s="15">
        <v>14</v>
      </c>
      <c r="F3217" s="14">
        <f>inventory[[#This Row],[Unit Cost]]*inventory[[#This Row],['# Units]]</f>
        <v>15.400000000000002</v>
      </c>
      <c r="G3217" s="8">
        <f>_xlfn.RANK.EQ(inventory[[#This Row],[Total Cost]],inventory[Total Cost],0)</f>
        <v>2944</v>
      </c>
      <c r="H3217" s="8">
        <f>SUMIFS(inventory['# Units],inventory[Rank],"&lt;="&amp;inventory[[#This Row],['#]])</f>
        <v>74348</v>
      </c>
      <c r="I3217" s="9">
        <f>inventory[[#This Row],[c Units]]/MAX(inventory[c Units])</f>
        <v>0.90252251814804929</v>
      </c>
      <c r="J3217" s="10">
        <f>SUMIFS(inventory[Total Cost],inventory[Rank],"&lt;="&amp;inventory[[#This Row],['#]])</f>
        <v>2640668.299999998</v>
      </c>
      <c r="K3217" s="9">
        <f>inventory[[#This Row],[c Cost]]/MAX(inventory[c Cost])</f>
        <v>0.99749280929258477</v>
      </c>
      <c r="L3217" s="11" t="str">
        <f>IF(inventory[[#This Row],[c Units %]]&lt;=$O$7,$N$7,IF(inventory[[#This Row],[c Units %]]&lt;=$O$8,$N$8,$N$9))</f>
        <v>C</v>
      </c>
    </row>
    <row r="3218" spans="2:12" x14ac:dyDescent="0.25">
      <c r="B3218" s="1">
        <v>3212</v>
      </c>
      <c r="C3218" t="s">
        <v>3212</v>
      </c>
      <c r="D3218" s="2">
        <v>1.1000000000000001</v>
      </c>
      <c r="E3218" s="15">
        <v>124</v>
      </c>
      <c r="F3218" s="14">
        <f>inventory[[#This Row],[Unit Cost]]*inventory[[#This Row],['# Units]]</f>
        <v>136.4</v>
      </c>
      <c r="G3218" s="8">
        <f>_xlfn.RANK.EQ(inventory[[#This Row],[Total Cost]],inventory[Total Cost],0)</f>
        <v>1183</v>
      </c>
      <c r="H3218" s="8">
        <f>SUMIFS(inventory['# Units],inventory[Rank],"&lt;="&amp;inventory[[#This Row],['#]])</f>
        <v>74348</v>
      </c>
      <c r="I3218" s="9">
        <f>inventory[[#This Row],[c Units]]/MAX(inventory[c Units])</f>
        <v>0.90252251814804929</v>
      </c>
      <c r="J3218" s="10">
        <f>SUMIFS(inventory[Total Cost],inventory[Rank],"&lt;="&amp;inventory[[#This Row],['#]])</f>
        <v>2640668.299999998</v>
      </c>
      <c r="K3218" s="9">
        <f>inventory[[#This Row],[c Cost]]/MAX(inventory[c Cost])</f>
        <v>0.99749280929258477</v>
      </c>
      <c r="L3218" s="11" t="str">
        <f>IF(inventory[[#This Row],[c Units %]]&lt;=$O$7,$N$7,IF(inventory[[#This Row],[c Units %]]&lt;=$O$8,$N$8,$N$9))</f>
        <v>C</v>
      </c>
    </row>
    <row r="3219" spans="2:12" x14ac:dyDescent="0.25">
      <c r="B3219" s="1">
        <v>3213</v>
      </c>
      <c r="C3219" t="s">
        <v>3213</v>
      </c>
      <c r="D3219" s="2">
        <v>1.2</v>
      </c>
      <c r="E3219" s="15">
        <v>56</v>
      </c>
      <c r="F3219" s="14">
        <f>inventory[[#This Row],[Unit Cost]]*inventory[[#This Row],['# Units]]</f>
        <v>67.2</v>
      </c>
      <c r="G3219" s="8">
        <f>_xlfn.RANK.EQ(inventory[[#This Row],[Total Cost]],inventory[Total Cost],0)</f>
        <v>1602</v>
      </c>
      <c r="H3219" s="8">
        <f>SUMIFS(inventory['# Units],inventory[Rank],"&lt;="&amp;inventory[[#This Row],['#]])</f>
        <v>74348</v>
      </c>
      <c r="I3219" s="9">
        <f>inventory[[#This Row],[c Units]]/MAX(inventory[c Units])</f>
        <v>0.90252251814804929</v>
      </c>
      <c r="J3219" s="10">
        <f>SUMIFS(inventory[Total Cost],inventory[Rank],"&lt;="&amp;inventory[[#This Row],['#]])</f>
        <v>2640668.299999998</v>
      </c>
      <c r="K3219" s="9">
        <f>inventory[[#This Row],[c Cost]]/MAX(inventory[c Cost])</f>
        <v>0.99749280929258477</v>
      </c>
      <c r="L3219" s="11" t="str">
        <f>IF(inventory[[#This Row],[c Units %]]&lt;=$O$7,$N$7,IF(inventory[[#This Row],[c Units %]]&lt;=$O$8,$N$8,$N$9))</f>
        <v>C</v>
      </c>
    </row>
    <row r="3220" spans="2:12" x14ac:dyDescent="0.25">
      <c r="B3220" s="1">
        <v>3214</v>
      </c>
      <c r="C3220" t="s">
        <v>3214</v>
      </c>
      <c r="D3220" s="2">
        <v>1.2</v>
      </c>
      <c r="E3220" s="15">
        <v>97</v>
      </c>
      <c r="F3220" s="14">
        <f>inventory[[#This Row],[Unit Cost]]*inventory[[#This Row],['# Units]]</f>
        <v>116.39999999999999</v>
      </c>
      <c r="G3220" s="8">
        <f>_xlfn.RANK.EQ(inventory[[#This Row],[Total Cost]],inventory[Total Cost],0)</f>
        <v>1264</v>
      </c>
      <c r="H3220" s="8">
        <f>SUMIFS(inventory['# Units],inventory[Rank],"&lt;="&amp;inventory[[#This Row],['#]])</f>
        <v>74348</v>
      </c>
      <c r="I3220" s="9">
        <f>inventory[[#This Row],[c Units]]/MAX(inventory[c Units])</f>
        <v>0.90252251814804929</v>
      </c>
      <c r="J3220" s="10">
        <f>SUMIFS(inventory[Total Cost],inventory[Rank],"&lt;="&amp;inventory[[#This Row],['#]])</f>
        <v>2640668.299999998</v>
      </c>
      <c r="K3220" s="9">
        <f>inventory[[#This Row],[c Cost]]/MAX(inventory[c Cost])</f>
        <v>0.99749280929258477</v>
      </c>
      <c r="L3220" s="11" t="str">
        <f>IF(inventory[[#This Row],[c Units %]]&lt;=$O$7,$N$7,IF(inventory[[#This Row],[c Units %]]&lt;=$O$8,$N$8,$N$9))</f>
        <v>C</v>
      </c>
    </row>
    <row r="3221" spans="2:12" x14ac:dyDescent="0.25">
      <c r="B3221" s="1">
        <v>3215</v>
      </c>
      <c r="C3221" t="s">
        <v>3215</v>
      </c>
      <c r="D3221" s="2">
        <v>1.2</v>
      </c>
      <c r="E3221" s="15">
        <v>80</v>
      </c>
      <c r="F3221" s="14">
        <f>inventory[[#This Row],[Unit Cost]]*inventory[[#This Row],['# Units]]</f>
        <v>96</v>
      </c>
      <c r="G3221" s="8">
        <f>_xlfn.RANK.EQ(inventory[[#This Row],[Total Cost]],inventory[Total Cost],0)</f>
        <v>1368</v>
      </c>
      <c r="H3221" s="8">
        <f>SUMIFS(inventory['# Units],inventory[Rank],"&lt;="&amp;inventory[[#This Row],['#]])</f>
        <v>74348</v>
      </c>
      <c r="I3221" s="9">
        <f>inventory[[#This Row],[c Units]]/MAX(inventory[c Units])</f>
        <v>0.90252251814804929</v>
      </c>
      <c r="J3221" s="10">
        <f>SUMIFS(inventory[Total Cost],inventory[Rank],"&lt;="&amp;inventory[[#This Row],['#]])</f>
        <v>2640668.299999998</v>
      </c>
      <c r="K3221" s="9">
        <f>inventory[[#This Row],[c Cost]]/MAX(inventory[c Cost])</f>
        <v>0.99749280929258477</v>
      </c>
      <c r="L3221" s="11" t="str">
        <f>IF(inventory[[#This Row],[c Units %]]&lt;=$O$7,$N$7,IF(inventory[[#This Row],[c Units %]]&lt;=$O$8,$N$8,$N$9))</f>
        <v>C</v>
      </c>
    </row>
    <row r="3222" spans="2:12" x14ac:dyDescent="0.25">
      <c r="B3222" s="1">
        <v>3216</v>
      </c>
      <c r="C3222" t="s">
        <v>3216</v>
      </c>
      <c r="D3222" s="2">
        <v>1.2</v>
      </c>
      <c r="E3222" s="15">
        <v>10</v>
      </c>
      <c r="F3222" s="14">
        <f>inventory[[#This Row],[Unit Cost]]*inventory[[#This Row],['# Units]]</f>
        <v>12</v>
      </c>
      <c r="G3222" s="8">
        <f>_xlfn.RANK.EQ(inventory[[#This Row],[Total Cost]],inventory[Total Cost],0)</f>
        <v>3144</v>
      </c>
      <c r="H3222" s="8">
        <f>SUMIFS(inventory['# Units],inventory[Rank],"&lt;="&amp;inventory[[#This Row],['#]])</f>
        <v>74348</v>
      </c>
      <c r="I3222" s="9">
        <f>inventory[[#This Row],[c Units]]/MAX(inventory[c Units])</f>
        <v>0.90252251814804929</v>
      </c>
      <c r="J3222" s="10">
        <f>SUMIFS(inventory[Total Cost],inventory[Rank],"&lt;="&amp;inventory[[#This Row],['#]])</f>
        <v>2640668.299999998</v>
      </c>
      <c r="K3222" s="9">
        <f>inventory[[#This Row],[c Cost]]/MAX(inventory[c Cost])</f>
        <v>0.99749280929258477</v>
      </c>
      <c r="L3222" s="11" t="str">
        <f>IF(inventory[[#This Row],[c Units %]]&lt;=$O$7,$N$7,IF(inventory[[#This Row],[c Units %]]&lt;=$O$8,$N$8,$N$9))</f>
        <v>C</v>
      </c>
    </row>
    <row r="3223" spans="2:12" x14ac:dyDescent="0.25">
      <c r="B3223" s="1">
        <v>3217</v>
      </c>
      <c r="C3223" t="s">
        <v>3217</v>
      </c>
      <c r="D3223" s="2">
        <v>1</v>
      </c>
      <c r="E3223" s="15">
        <v>19</v>
      </c>
      <c r="F3223" s="14">
        <f>inventory[[#This Row],[Unit Cost]]*inventory[[#This Row],['# Units]]</f>
        <v>19</v>
      </c>
      <c r="G3223" s="8">
        <f>_xlfn.RANK.EQ(inventory[[#This Row],[Total Cost]],inventory[Total Cost],0)</f>
        <v>2748</v>
      </c>
      <c r="H3223" s="8">
        <f>SUMIFS(inventory['# Units],inventory[Rank],"&lt;="&amp;inventory[[#This Row],['#]])</f>
        <v>74418</v>
      </c>
      <c r="I3223" s="9">
        <f>inventory[[#This Row],[c Units]]/MAX(inventory[c Units])</f>
        <v>0.90337225958386946</v>
      </c>
      <c r="J3223" s="10">
        <f>SUMIFS(inventory[Total Cost],inventory[Rank],"&lt;="&amp;inventory[[#This Row],['#]])</f>
        <v>2640757.8999999994</v>
      </c>
      <c r="K3223" s="9">
        <f>inventory[[#This Row],[c Cost]]/MAX(inventory[c Cost])</f>
        <v>0.99752665502614934</v>
      </c>
      <c r="L3223" s="11" t="str">
        <f>IF(inventory[[#This Row],[c Units %]]&lt;=$O$7,$N$7,IF(inventory[[#This Row],[c Units %]]&lt;=$O$8,$N$8,$N$9))</f>
        <v>C</v>
      </c>
    </row>
    <row r="3224" spans="2:12" x14ac:dyDescent="0.25">
      <c r="B3224" s="1">
        <v>3218</v>
      </c>
      <c r="C3224" t="s">
        <v>3218</v>
      </c>
      <c r="D3224" s="2">
        <v>1.3</v>
      </c>
      <c r="E3224" s="15">
        <v>15</v>
      </c>
      <c r="F3224" s="14">
        <f>inventory[[#This Row],[Unit Cost]]*inventory[[#This Row],['# Units]]</f>
        <v>19.5</v>
      </c>
      <c r="G3224" s="8">
        <f>_xlfn.RANK.EQ(inventory[[#This Row],[Total Cost]],inventory[Total Cost],0)</f>
        <v>2729</v>
      </c>
      <c r="H3224" s="8">
        <f>SUMIFS(inventory['# Units],inventory[Rank],"&lt;="&amp;inventory[[#This Row],['#]])</f>
        <v>74418</v>
      </c>
      <c r="I3224" s="9">
        <f>inventory[[#This Row],[c Units]]/MAX(inventory[c Units])</f>
        <v>0.90337225958386946</v>
      </c>
      <c r="J3224" s="10">
        <f>SUMIFS(inventory[Total Cost],inventory[Rank],"&lt;="&amp;inventory[[#This Row],['#]])</f>
        <v>2640757.8999999994</v>
      </c>
      <c r="K3224" s="9">
        <f>inventory[[#This Row],[c Cost]]/MAX(inventory[c Cost])</f>
        <v>0.99752665502614934</v>
      </c>
      <c r="L3224" s="11" t="str">
        <f>IF(inventory[[#This Row],[c Units %]]&lt;=$O$7,$N$7,IF(inventory[[#This Row],[c Units %]]&lt;=$O$8,$N$8,$N$9))</f>
        <v>C</v>
      </c>
    </row>
    <row r="3225" spans="2:12" x14ac:dyDescent="0.25">
      <c r="B3225" s="1">
        <v>3219</v>
      </c>
      <c r="C3225" t="s">
        <v>3219</v>
      </c>
      <c r="D3225" s="2">
        <v>1.3</v>
      </c>
      <c r="E3225" s="15">
        <v>65</v>
      </c>
      <c r="F3225" s="14">
        <f>inventory[[#This Row],[Unit Cost]]*inventory[[#This Row],['# Units]]</f>
        <v>84.5</v>
      </c>
      <c r="G3225" s="8">
        <f>_xlfn.RANK.EQ(inventory[[#This Row],[Total Cost]],inventory[Total Cost],0)</f>
        <v>1454</v>
      </c>
      <c r="H3225" s="8">
        <f>SUMIFS(inventory['# Units],inventory[Rank],"&lt;="&amp;inventory[[#This Row],['#]])</f>
        <v>74418</v>
      </c>
      <c r="I3225" s="9">
        <f>inventory[[#This Row],[c Units]]/MAX(inventory[c Units])</f>
        <v>0.90337225958386946</v>
      </c>
      <c r="J3225" s="10">
        <f>SUMIFS(inventory[Total Cost],inventory[Rank],"&lt;="&amp;inventory[[#This Row],['#]])</f>
        <v>2640757.8999999994</v>
      </c>
      <c r="K3225" s="9">
        <f>inventory[[#This Row],[c Cost]]/MAX(inventory[c Cost])</f>
        <v>0.99752665502614934</v>
      </c>
      <c r="L3225" s="11" t="str">
        <f>IF(inventory[[#This Row],[c Units %]]&lt;=$O$7,$N$7,IF(inventory[[#This Row],[c Units %]]&lt;=$O$8,$N$8,$N$9))</f>
        <v>C</v>
      </c>
    </row>
    <row r="3226" spans="2:12" x14ac:dyDescent="0.25">
      <c r="B3226" s="1">
        <v>3220</v>
      </c>
      <c r="C3226" t="s">
        <v>3220</v>
      </c>
      <c r="D3226" s="2">
        <v>1.2</v>
      </c>
      <c r="E3226" s="15">
        <v>3</v>
      </c>
      <c r="F3226" s="14">
        <f>inventory[[#This Row],[Unit Cost]]*inventory[[#This Row],['# Units]]</f>
        <v>3.5999999999999996</v>
      </c>
      <c r="G3226" s="8">
        <f>_xlfn.RANK.EQ(inventory[[#This Row],[Total Cost]],inventory[Total Cost],0)</f>
        <v>3980</v>
      </c>
      <c r="H3226" s="8">
        <f>SUMIFS(inventory['# Units],inventory[Rank],"&lt;="&amp;inventory[[#This Row],['#]])</f>
        <v>74418</v>
      </c>
      <c r="I3226" s="9">
        <f>inventory[[#This Row],[c Units]]/MAX(inventory[c Units])</f>
        <v>0.90337225958386946</v>
      </c>
      <c r="J3226" s="10">
        <f>SUMIFS(inventory[Total Cost],inventory[Rank],"&lt;="&amp;inventory[[#This Row],['#]])</f>
        <v>2640757.8999999994</v>
      </c>
      <c r="K3226" s="9">
        <f>inventory[[#This Row],[c Cost]]/MAX(inventory[c Cost])</f>
        <v>0.99752665502614934</v>
      </c>
      <c r="L3226" s="11" t="str">
        <f>IF(inventory[[#This Row],[c Units %]]&lt;=$O$7,$N$7,IF(inventory[[#This Row],[c Units %]]&lt;=$O$8,$N$8,$N$9))</f>
        <v>C</v>
      </c>
    </row>
    <row r="3227" spans="2:12" x14ac:dyDescent="0.25">
      <c r="B3227" s="1">
        <v>3221</v>
      </c>
      <c r="C3227" t="s">
        <v>3221</v>
      </c>
      <c r="D3227" s="2">
        <v>1.3</v>
      </c>
      <c r="E3227" s="15">
        <v>13</v>
      </c>
      <c r="F3227" s="14">
        <f>inventory[[#This Row],[Unit Cost]]*inventory[[#This Row],['# Units]]</f>
        <v>16.900000000000002</v>
      </c>
      <c r="G3227" s="8">
        <f>_xlfn.RANK.EQ(inventory[[#This Row],[Total Cost]],inventory[Total Cost],0)</f>
        <v>2855</v>
      </c>
      <c r="H3227" s="8">
        <f>SUMIFS(inventory['# Units],inventory[Rank],"&lt;="&amp;inventory[[#This Row],['#]])</f>
        <v>74418</v>
      </c>
      <c r="I3227" s="9">
        <f>inventory[[#This Row],[c Units]]/MAX(inventory[c Units])</f>
        <v>0.90337225958386946</v>
      </c>
      <c r="J3227" s="10">
        <f>SUMIFS(inventory[Total Cost],inventory[Rank],"&lt;="&amp;inventory[[#This Row],['#]])</f>
        <v>2640757.8999999994</v>
      </c>
      <c r="K3227" s="9">
        <f>inventory[[#This Row],[c Cost]]/MAX(inventory[c Cost])</f>
        <v>0.99752665502614934</v>
      </c>
      <c r="L3227" s="11" t="str">
        <f>IF(inventory[[#This Row],[c Units %]]&lt;=$O$7,$N$7,IF(inventory[[#This Row],[c Units %]]&lt;=$O$8,$N$8,$N$9))</f>
        <v>C</v>
      </c>
    </row>
    <row r="3228" spans="2:12" x14ac:dyDescent="0.25">
      <c r="B3228" s="1">
        <v>3222</v>
      </c>
      <c r="C3228" t="s">
        <v>3222</v>
      </c>
      <c r="D3228" s="2">
        <v>1</v>
      </c>
      <c r="E3228" s="15">
        <v>33</v>
      </c>
      <c r="F3228" s="14">
        <f>inventory[[#This Row],[Unit Cost]]*inventory[[#This Row],['# Units]]</f>
        <v>33</v>
      </c>
      <c r="G3228" s="8">
        <f>_xlfn.RANK.EQ(inventory[[#This Row],[Total Cost]],inventory[Total Cost],0)</f>
        <v>2207</v>
      </c>
      <c r="H3228" s="8">
        <f>SUMIFS(inventory['# Units],inventory[Rank],"&lt;="&amp;inventory[[#This Row],['#]])</f>
        <v>74418</v>
      </c>
      <c r="I3228" s="9">
        <f>inventory[[#This Row],[c Units]]/MAX(inventory[c Units])</f>
        <v>0.90337225958386946</v>
      </c>
      <c r="J3228" s="10">
        <f>SUMIFS(inventory[Total Cost],inventory[Rank],"&lt;="&amp;inventory[[#This Row],['#]])</f>
        <v>2640757.8999999994</v>
      </c>
      <c r="K3228" s="9">
        <f>inventory[[#This Row],[c Cost]]/MAX(inventory[c Cost])</f>
        <v>0.99752665502614934</v>
      </c>
      <c r="L3228" s="11" t="str">
        <f>IF(inventory[[#This Row],[c Units %]]&lt;=$O$7,$N$7,IF(inventory[[#This Row],[c Units %]]&lt;=$O$8,$N$8,$N$9))</f>
        <v>C</v>
      </c>
    </row>
    <row r="3229" spans="2:12" x14ac:dyDescent="0.25">
      <c r="B3229" s="1">
        <v>3223</v>
      </c>
      <c r="C3229" t="s">
        <v>3223</v>
      </c>
      <c r="D3229" s="2">
        <v>1.1000000000000001</v>
      </c>
      <c r="E3229" s="15">
        <v>15</v>
      </c>
      <c r="F3229" s="14">
        <f>inventory[[#This Row],[Unit Cost]]*inventory[[#This Row],['# Units]]</f>
        <v>16.5</v>
      </c>
      <c r="G3229" s="8">
        <f>_xlfn.RANK.EQ(inventory[[#This Row],[Total Cost]],inventory[Total Cost],0)</f>
        <v>2879</v>
      </c>
      <c r="H3229" s="8">
        <f>SUMIFS(inventory['# Units],inventory[Rank],"&lt;="&amp;inventory[[#This Row],['#]])</f>
        <v>74418</v>
      </c>
      <c r="I3229" s="9">
        <f>inventory[[#This Row],[c Units]]/MAX(inventory[c Units])</f>
        <v>0.90337225958386946</v>
      </c>
      <c r="J3229" s="10">
        <f>SUMIFS(inventory[Total Cost],inventory[Rank],"&lt;="&amp;inventory[[#This Row],['#]])</f>
        <v>2640757.8999999994</v>
      </c>
      <c r="K3229" s="9">
        <f>inventory[[#This Row],[c Cost]]/MAX(inventory[c Cost])</f>
        <v>0.99752665502614934</v>
      </c>
      <c r="L3229" s="11" t="str">
        <f>IF(inventory[[#This Row],[c Units %]]&lt;=$O$7,$N$7,IF(inventory[[#This Row],[c Units %]]&lt;=$O$8,$N$8,$N$9))</f>
        <v>C</v>
      </c>
    </row>
    <row r="3230" spans="2:12" x14ac:dyDescent="0.25">
      <c r="B3230" s="1">
        <v>3224</v>
      </c>
      <c r="C3230" t="s">
        <v>3224</v>
      </c>
      <c r="D3230" s="2">
        <v>1.1000000000000001</v>
      </c>
      <c r="E3230" s="15">
        <v>9</v>
      </c>
      <c r="F3230" s="14">
        <f>inventory[[#This Row],[Unit Cost]]*inventory[[#This Row],['# Units]]</f>
        <v>9.9</v>
      </c>
      <c r="G3230" s="8">
        <f>_xlfn.RANK.EQ(inventory[[#This Row],[Total Cost]],inventory[Total Cost],0)</f>
        <v>3319</v>
      </c>
      <c r="H3230" s="8">
        <f>SUMIFS(inventory['# Units],inventory[Rank],"&lt;="&amp;inventory[[#This Row],['#]])</f>
        <v>74418</v>
      </c>
      <c r="I3230" s="9">
        <f>inventory[[#This Row],[c Units]]/MAX(inventory[c Units])</f>
        <v>0.90337225958386946</v>
      </c>
      <c r="J3230" s="10">
        <f>SUMIFS(inventory[Total Cost],inventory[Rank],"&lt;="&amp;inventory[[#This Row],['#]])</f>
        <v>2640757.8999999994</v>
      </c>
      <c r="K3230" s="9">
        <f>inventory[[#This Row],[c Cost]]/MAX(inventory[c Cost])</f>
        <v>0.99752665502614934</v>
      </c>
      <c r="L3230" s="11" t="str">
        <f>IF(inventory[[#This Row],[c Units %]]&lt;=$O$7,$N$7,IF(inventory[[#This Row],[c Units %]]&lt;=$O$8,$N$8,$N$9))</f>
        <v>C</v>
      </c>
    </row>
    <row r="3231" spans="2:12" x14ac:dyDescent="0.25">
      <c r="B3231" s="1">
        <v>3225</v>
      </c>
      <c r="C3231" t="s">
        <v>3225</v>
      </c>
      <c r="D3231" s="2">
        <v>1.2</v>
      </c>
      <c r="E3231" s="15">
        <v>12</v>
      </c>
      <c r="F3231" s="14">
        <f>inventory[[#This Row],[Unit Cost]]*inventory[[#This Row],['# Units]]</f>
        <v>14.399999999999999</v>
      </c>
      <c r="G3231" s="8">
        <f>_xlfn.RANK.EQ(inventory[[#This Row],[Total Cost]],inventory[Total Cost],0)</f>
        <v>3010</v>
      </c>
      <c r="H3231" s="8">
        <f>SUMIFS(inventory['# Units],inventory[Rank],"&lt;="&amp;inventory[[#This Row],['#]])</f>
        <v>74490</v>
      </c>
      <c r="I3231" s="9">
        <f>inventory[[#This Row],[c Units]]/MAX(inventory[c Units])</f>
        <v>0.90424627934642743</v>
      </c>
      <c r="J3231" s="10">
        <f>SUMIFS(inventory[Total Cost],inventory[Rank],"&lt;="&amp;inventory[[#This Row],['#]])</f>
        <v>2640847.5000000009</v>
      </c>
      <c r="K3231" s="9">
        <f>inventory[[#This Row],[c Cost]]/MAX(inventory[c Cost])</f>
        <v>0.99756050075971392</v>
      </c>
      <c r="L3231" s="11" t="str">
        <f>IF(inventory[[#This Row],[c Units %]]&lt;=$O$7,$N$7,IF(inventory[[#This Row],[c Units %]]&lt;=$O$8,$N$8,$N$9))</f>
        <v>C</v>
      </c>
    </row>
    <row r="3232" spans="2:12" x14ac:dyDescent="0.25">
      <c r="B3232" s="1">
        <v>3226</v>
      </c>
      <c r="C3232" t="s">
        <v>3226</v>
      </c>
      <c r="D3232" s="2">
        <v>1</v>
      </c>
      <c r="E3232" s="15">
        <v>13</v>
      </c>
      <c r="F3232" s="14">
        <f>inventory[[#This Row],[Unit Cost]]*inventory[[#This Row],['# Units]]</f>
        <v>13</v>
      </c>
      <c r="G3232" s="8">
        <f>_xlfn.RANK.EQ(inventory[[#This Row],[Total Cost]],inventory[Total Cost],0)</f>
        <v>3083</v>
      </c>
      <c r="H3232" s="8">
        <f>SUMIFS(inventory['# Units],inventory[Rank],"&lt;="&amp;inventory[[#This Row],['#]])</f>
        <v>74490</v>
      </c>
      <c r="I3232" s="9">
        <f>inventory[[#This Row],[c Units]]/MAX(inventory[c Units])</f>
        <v>0.90424627934642743</v>
      </c>
      <c r="J3232" s="10">
        <f>SUMIFS(inventory[Total Cost],inventory[Rank],"&lt;="&amp;inventory[[#This Row],['#]])</f>
        <v>2640847.5000000009</v>
      </c>
      <c r="K3232" s="9">
        <f>inventory[[#This Row],[c Cost]]/MAX(inventory[c Cost])</f>
        <v>0.99756050075971392</v>
      </c>
      <c r="L3232" s="11" t="str">
        <f>IF(inventory[[#This Row],[c Units %]]&lt;=$O$7,$N$7,IF(inventory[[#This Row],[c Units %]]&lt;=$O$8,$N$8,$N$9))</f>
        <v>C</v>
      </c>
    </row>
    <row r="3233" spans="2:12" x14ac:dyDescent="0.25">
      <c r="B3233" s="1">
        <v>3227</v>
      </c>
      <c r="C3233" t="s">
        <v>3227</v>
      </c>
      <c r="D3233" s="2">
        <v>1.2</v>
      </c>
      <c r="E3233" s="15">
        <v>21</v>
      </c>
      <c r="F3233" s="14">
        <f>inventory[[#This Row],[Unit Cost]]*inventory[[#This Row],['# Units]]</f>
        <v>25.2</v>
      </c>
      <c r="G3233" s="8">
        <f>_xlfn.RANK.EQ(inventory[[#This Row],[Total Cost]],inventory[Total Cost],0)</f>
        <v>2460</v>
      </c>
      <c r="H3233" s="8">
        <f>SUMIFS(inventory['# Units],inventory[Rank],"&lt;="&amp;inventory[[#This Row],['#]])</f>
        <v>74490</v>
      </c>
      <c r="I3233" s="9">
        <f>inventory[[#This Row],[c Units]]/MAX(inventory[c Units])</f>
        <v>0.90424627934642743</v>
      </c>
      <c r="J3233" s="10">
        <f>SUMIFS(inventory[Total Cost],inventory[Rank],"&lt;="&amp;inventory[[#This Row],['#]])</f>
        <v>2640847.5000000009</v>
      </c>
      <c r="K3233" s="9">
        <f>inventory[[#This Row],[c Cost]]/MAX(inventory[c Cost])</f>
        <v>0.99756050075971392</v>
      </c>
      <c r="L3233" s="11" t="str">
        <f>IF(inventory[[#This Row],[c Units %]]&lt;=$O$7,$N$7,IF(inventory[[#This Row],[c Units %]]&lt;=$O$8,$N$8,$N$9))</f>
        <v>C</v>
      </c>
    </row>
    <row r="3234" spans="2:12" x14ac:dyDescent="0.25">
      <c r="B3234" s="1">
        <v>3228</v>
      </c>
      <c r="C3234" t="s">
        <v>3228</v>
      </c>
      <c r="D3234" s="2">
        <v>1.3</v>
      </c>
      <c r="E3234" s="15">
        <v>9</v>
      </c>
      <c r="F3234" s="14">
        <f>inventory[[#This Row],[Unit Cost]]*inventory[[#This Row],['# Units]]</f>
        <v>11.700000000000001</v>
      </c>
      <c r="G3234" s="8">
        <f>_xlfn.RANK.EQ(inventory[[#This Row],[Total Cost]],inventory[Total Cost],0)</f>
        <v>3194</v>
      </c>
      <c r="H3234" s="8">
        <f>SUMIFS(inventory['# Units],inventory[Rank],"&lt;="&amp;inventory[[#This Row],['#]])</f>
        <v>74490</v>
      </c>
      <c r="I3234" s="9">
        <f>inventory[[#This Row],[c Units]]/MAX(inventory[c Units])</f>
        <v>0.90424627934642743</v>
      </c>
      <c r="J3234" s="10">
        <f>SUMIFS(inventory[Total Cost],inventory[Rank],"&lt;="&amp;inventory[[#This Row],['#]])</f>
        <v>2640847.5000000009</v>
      </c>
      <c r="K3234" s="9">
        <f>inventory[[#This Row],[c Cost]]/MAX(inventory[c Cost])</f>
        <v>0.99756050075971392</v>
      </c>
      <c r="L3234" s="11" t="str">
        <f>IF(inventory[[#This Row],[c Units %]]&lt;=$O$7,$N$7,IF(inventory[[#This Row],[c Units %]]&lt;=$O$8,$N$8,$N$9))</f>
        <v>C</v>
      </c>
    </row>
    <row r="3235" spans="2:12" x14ac:dyDescent="0.25">
      <c r="B3235" s="1">
        <v>3229</v>
      </c>
      <c r="C3235" t="s">
        <v>3229</v>
      </c>
      <c r="D3235" s="2">
        <v>1.2</v>
      </c>
      <c r="E3235" s="15">
        <v>2</v>
      </c>
      <c r="F3235" s="14">
        <f>inventory[[#This Row],[Unit Cost]]*inventory[[#This Row],['# Units]]</f>
        <v>2.4</v>
      </c>
      <c r="G3235" s="8">
        <f>_xlfn.RANK.EQ(inventory[[#This Row],[Total Cost]],inventory[Total Cost],0)</f>
        <v>4223</v>
      </c>
      <c r="H3235" s="8">
        <f>SUMIFS(inventory['# Units],inventory[Rank],"&lt;="&amp;inventory[[#This Row],['#]])</f>
        <v>74490</v>
      </c>
      <c r="I3235" s="9">
        <f>inventory[[#This Row],[c Units]]/MAX(inventory[c Units])</f>
        <v>0.90424627934642743</v>
      </c>
      <c r="J3235" s="10">
        <f>SUMIFS(inventory[Total Cost],inventory[Rank],"&lt;="&amp;inventory[[#This Row],['#]])</f>
        <v>2640847.5000000009</v>
      </c>
      <c r="K3235" s="9">
        <f>inventory[[#This Row],[c Cost]]/MAX(inventory[c Cost])</f>
        <v>0.99756050075971392</v>
      </c>
      <c r="L3235" s="11" t="str">
        <f>IF(inventory[[#This Row],[c Units %]]&lt;=$O$7,$N$7,IF(inventory[[#This Row],[c Units %]]&lt;=$O$8,$N$8,$N$9))</f>
        <v>C</v>
      </c>
    </row>
    <row r="3236" spans="2:12" x14ac:dyDescent="0.25">
      <c r="B3236" s="1">
        <v>3230</v>
      </c>
      <c r="C3236" t="s">
        <v>3230</v>
      </c>
      <c r="D3236" s="2">
        <v>1</v>
      </c>
      <c r="E3236" s="15">
        <v>11</v>
      </c>
      <c r="F3236" s="14">
        <f>inventory[[#This Row],[Unit Cost]]*inventory[[#This Row],['# Units]]</f>
        <v>11</v>
      </c>
      <c r="G3236" s="8">
        <f>_xlfn.RANK.EQ(inventory[[#This Row],[Total Cost]],inventory[Total Cost],0)</f>
        <v>3234</v>
      </c>
      <c r="H3236" s="8">
        <f>SUMIFS(inventory['# Units],inventory[Rank],"&lt;="&amp;inventory[[#This Row],['#]])</f>
        <v>74490</v>
      </c>
      <c r="I3236" s="9">
        <f>inventory[[#This Row],[c Units]]/MAX(inventory[c Units])</f>
        <v>0.90424627934642743</v>
      </c>
      <c r="J3236" s="10">
        <f>SUMIFS(inventory[Total Cost],inventory[Rank],"&lt;="&amp;inventory[[#This Row],['#]])</f>
        <v>2640847.5000000009</v>
      </c>
      <c r="K3236" s="9">
        <f>inventory[[#This Row],[c Cost]]/MAX(inventory[c Cost])</f>
        <v>0.99756050075971392</v>
      </c>
      <c r="L3236" s="11" t="str">
        <f>IF(inventory[[#This Row],[c Units %]]&lt;=$O$7,$N$7,IF(inventory[[#This Row],[c Units %]]&lt;=$O$8,$N$8,$N$9))</f>
        <v>C</v>
      </c>
    </row>
    <row r="3237" spans="2:12" x14ac:dyDescent="0.25">
      <c r="B3237" s="1">
        <v>3231</v>
      </c>
      <c r="C3237" t="s">
        <v>3231</v>
      </c>
      <c r="D3237" s="2">
        <v>1.2</v>
      </c>
      <c r="E3237" s="15">
        <v>4</v>
      </c>
      <c r="F3237" s="14">
        <f>inventory[[#This Row],[Unit Cost]]*inventory[[#This Row],['# Units]]</f>
        <v>4.8</v>
      </c>
      <c r="G3237" s="8">
        <f>_xlfn.RANK.EQ(inventory[[#This Row],[Total Cost]],inventory[Total Cost],0)</f>
        <v>3814</v>
      </c>
      <c r="H3237" s="8">
        <f>SUMIFS(inventory['# Units],inventory[Rank],"&lt;="&amp;inventory[[#This Row],['#]])</f>
        <v>74490</v>
      </c>
      <c r="I3237" s="9">
        <f>inventory[[#This Row],[c Units]]/MAX(inventory[c Units])</f>
        <v>0.90424627934642743</v>
      </c>
      <c r="J3237" s="10">
        <f>SUMIFS(inventory[Total Cost],inventory[Rank],"&lt;="&amp;inventory[[#This Row],['#]])</f>
        <v>2640847.5000000009</v>
      </c>
      <c r="K3237" s="9">
        <f>inventory[[#This Row],[c Cost]]/MAX(inventory[c Cost])</f>
        <v>0.99756050075971392</v>
      </c>
      <c r="L3237" s="11" t="str">
        <f>IF(inventory[[#This Row],[c Units %]]&lt;=$O$7,$N$7,IF(inventory[[#This Row],[c Units %]]&lt;=$O$8,$N$8,$N$9))</f>
        <v>C</v>
      </c>
    </row>
    <row r="3238" spans="2:12" x14ac:dyDescent="0.25">
      <c r="B3238" s="1">
        <v>3232</v>
      </c>
      <c r="C3238" t="s">
        <v>3232</v>
      </c>
      <c r="D3238" s="2">
        <v>1.2</v>
      </c>
      <c r="E3238" s="15">
        <v>4</v>
      </c>
      <c r="F3238" s="14">
        <f>inventory[[#This Row],[Unit Cost]]*inventory[[#This Row],['# Units]]</f>
        <v>4.8</v>
      </c>
      <c r="G3238" s="8">
        <f>_xlfn.RANK.EQ(inventory[[#This Row],[Total Cost]],inventory[Total Cost],0)</f>
        <v>3814</v>
      </c>
      <c r="H3238" s="8">
        <f>SUMIFS(inventory['# Units],inventory[Rank],"&lt;="&amp;inventory[[#This Row],['#]])</f>
        <v>74490</v>
      </c>
      <c r="I3238" s="9">
        <f>inventory[[#This Row],[c Units]]/MAX(inventory[c Units])</f>
        <v>0.90424627934642743</v>
      </c>
      <c r="J3238" s="10">
        <f>SUMIFS(inventory[Total Cost],inventory[Rank],"&lt;="&amp;inventory[[#This Row],['#]])</f>
        <v>2640847.5000000009</v>
      </c>
      <c r="K3238" s="9">
        <f>inventory[[#This Row],[c Cost]]/MAX(inventory[c Cost])</f>
        <v>0.99756050075971392</v>
      </c>
      <c r="L3238" s="11" t="str">
        <f>IF(inventory[[#This Row],[c Units %]]&lt;=$O$7,$N$7,IF(inventory[[#This Row],[c Units %]]&lt;=$O$8,$N$8,$N$9))</f>
        <v>C</v>
      </c>
    </row>
    <row r="3239" spans="2:12" x14ac:dyDescent="0.25">
      <c r="B3239" s="1">
        <v>3233</v>
      </c>
      <c r="C3239" t="s">
        <v>3233</v>
      </c>
      <c r="D3239" s="2">
        <v>1.2</v>
      </c>
      <c r="E3239" s="15">
        <v>3</v>
      </c>
      <c r="F3239" s="14">
        <f>inventory[[#This Row],[Unit Cost]]*inventory[[#This Row],['# Units]]</f>
        <v>3.5999999999999996</v>
      </c>
      <c r="G3239" s="8">
        <f>_xlfn.RANK.EQ(inventory[[#This Row],[Total Cost]],inventory[Total Cost],0)</f>
        <v>3980</v>
      </c>
      <c r="H3239" s="8">
        <f>SUMIFS(inventory['# Units],inventory[Rank],"&lt;="&amp;inventory[[#This Row],['#]])</f>
        <v>74493</v>
      </c>
      <c r="I3239" s="9">
        <f>inventory[[#This Row],[c Units]]/MAX(inventory[c Units])</f>
        <v>0.90428269683653406</v>
      </c>
      <c r="J3239" s="10">
        <f>SUMIFS(inventory[Total Cost],inventory[Rank],"&lt;="&amp;inventory[[#This Row],['#]])</f>
        <v>2640858.600000001</v>
      </c>
      <c r="K3239" s="9">
        <f>inventory[[#This Row],[c Cost]]/MAX(inventory[c Cost])</f>
        <v>0.99756469370215317</v>
      </c>
      <c r="L3239" s="11" t="str">
        <f>IF(inventory[[#This Row],[c Units %]]&lt;=$O$7,$N$7,IF(inventory[[#This Row],[c Units %]]&lt;=$O$8,$N$8,$N$9))</f>
        <v>C</v>
      </c>
    </row>
    <row r="3240" spans="2:12" x14ac:dyDescent="0.25">
      <c r="B3240" s="1">
        <v>3234</v>
      </c>
      <c r="C3240" t="s">
        <v>3234</v>
      </c>
      <c r="D3240" s="2">
        <v>1</v>
      </c>
      <c r="E3240" s="15">
        <v>18</v>
      </c>
      <c r="F3240" s="14">
        <f>inventory[[#This Row],[Unit Cost]]*inventory[[#This Row],['# Units]]</f>
        <v>18</v>
      </c>
      <c r="G3240" s="8">
        <f>_xlfn.RANK.EQ(inventory[[#This Row],[Total Cost]],inventory[Total Cost],0)</f>
        <v>2803</v>
      </c>
      <c r="H3240" s="8">
        <f>SUMIFS(inventory['# Units],inventory[Rank],"&lt;="&amp;inventory[[#This Row],['#]])</f>
        <v>74651</v>
      </c>
      <c r="I3240" s="9">
        <f>inventory[[#This Row],[c Units]]/MAX(inventory[c Units])</f>
        <v>0.90620068464881398</v>
      </c>
      <c r="J3240" s="10">
        <f>SUMIFS(inventory[Total Cost],inventory[Rank],"&lt;="&amp;inventory[[#This Row],['#]])</f>
        <v>2641034.600000001</v>
      </c>
      <c r="K3240" s="9">
        <f>inventory[[#This Row],[c Cost]]/MAX(inventory[c Cost])</f>
        <v>0.99763117639308241</v>
      </c>
      <c r="L3240" s="11" t="str">
        <f>IF(inventory[[#This Row],[c Units %]]&lt;=$O$7,$N$7,IF(inventory[[#This Row],[c Units %]]&lt;=$O$8,$N$8,$N$9))</f>
        <v>C</v>
      </c>
    </row>
    <row r="3241" spans="2:12" x14ac:dyDescent="0.25">
      <c r="B3241" s="1">
        <v>3235</v>
      </c>
      <c r="C3241" t="s">
        <v>3235</v>
      </c>
      <c r="D3241" s="2">
        <v>1.2</v>
      </c>
      <c r="E3241" s="15">
        <v>22</v>
      </c>
      <c r="F3241" s="14">
        <f>inventory[[#This Row],[Unit Cost]]*inventory[[#This Row],['# Units]]</f>
        <v>26.4</v>
      </c>
      <c r="G3241" s="8">
        <f>_xlfn.RANK.EQ(inventory[[#This Row],[Total Cost]],inventory[Total Cost],0)</f>
        <v>2415</v>
      </c>
      <c r="H3241" s="8">
        <f>SUMIFS(inventory['# Units],inventory[Rank],"&lt;="&amp;inventory[[#This Row],['#]])</f>
        <v>74651</v>
      </c>
      <c r="I3241" s="9">
        <f>inventory[[#This Row],[c Units]]/MAX(inventory[c Units])</f>
        <v>0.90620068464881398</v>
      </c>
      <c r="J3241" s="10">
        <f>SUMIFS(inventory[Total Cost],inventory[Rank],"&lt;="&amp;inventory[[#This Row],['#]])</f>
        <v>2641034.600000001</v>
      </c>
      <c r="K3241" s="9">
        <f>inventory[[#This Row],[c Cost]]/MAX(inventory[c Cost])</f>
        <v>0.99763117639308241</v>
      </c>
      <c r="L3241" s="11" t="str">
        <f>IF(inventory[[#This Row],[c Units %]]&lt;=$O$7,$N$7,IF(inventory[[#This Row],[c Units %]]&lt;=$O$8,$N$8,$N$9))</f>
        <v>C</v>
      </c>
    </row>
    <row r="3242" spans="2:12" x14ac:dyDescent="0.25">
      <c r="B3242" s="1">
        <v>3236</v>
      </c>
      <c r="C3242" t="s">
        <v>3236</v>
      </c>
      <c r="D3242" s="2">
        <v>1</v>
      </c>
      <c r="E3242" s="15">
        <v>3</v>
      </c>
      <c r="F3242" s="14">
        <f>inventory[[#This Row],[Unit Cost]]*inventory[[#This Row],['# Units]]</f>
        <v>3</v>
      </c>
      <c r="G3242" s="8">
        <f>_xlfn.RANK.EQ(inventory[[#This Row],[Total Cost]],inventory[Total Cost],0)</f>
        <v>4077</v>
      </c>
      <c r="H3242" s="8">
        <f>SUMIFS(inventory['# Units],inventory[Rank],"&lt;="&amp;inventory[[#This Row],['#]])</f>
        <v>74651</v>
      </c>
      <c r="I3242" s="9">
        <f>inventory[[#This Row],[c Units]]/MAX(inventory[c Units])</f>
        <v>0.90620068464881398</v>
      </c>
      <c r="J3242" s="10">
        <f>SUMIFS(inventory[Total Cost],inventory[Rank],"&lt;="&amp;inventory[[#This Row],['#]])</f>
        <v>2641034.600000001</v>
      </c>
      <c r="K3242" s="9">
        <f>inventory[[#This Row],[c Cost]]/MAX(inventory[c Cost])</f>
        <v>0.99763117639308241</v>
      </c>
      <c r="L3242" s="11" t="str">
        <f>IF(inventory[[#This Row],[c Units %]]&lt;=$O$7,$N$7,IF(inventory[[#This Row],[c Units %]]&lt;=$O$8,$N$8,$N$9))</f>
        <v>C</v>
      </c>
    </row>
    <row r="3243" spans="2:12" x14ac:dyDescent="0.25">
      <c r="B3243" s="1">
        <v>3237</v>
      </c>
      <c r="C3243" t="s">
        <v>3237</v>
      </c>
      <c r="D3243" s="2">
        <v>1.3</v>
      </c>
      <c r="E3243" s="15">
        <v>3</v>
      </c>
      <c r="F3243" s="14">
        <f>inventory[[#This Row],[Unit Cost]]*inventory[[#This Row],['# Units]]</f>
        <v>3.9000000000000004</v>
      </c>
      <c r="G3243" s="8">
        <f>_xlfn.RANK.EQ(inventory[[#This Row],[Total Cost]],inventory[Total Cost],0)</f>
        <v>3941</v>
      </c>
      <c r="H3243" s="8">
        <f>SUMIFS(inventory['# Units],inventory[Rank],"&lt;="&amp;inventory[[#This Row],['#]])</f>
        <v>74651</v>
      </c>
      <c r="I3243" s="9">
        <f>inventory[[#This Row],[c Units]]/MAX(inventory[c Units])</f>
        <v>0.90620068464881398</v>
      </c>
      <c r="J3243" s="10">
        <f>SUMIFS(inventory[Total Cost],inventory[Rank],"&lt;="&amp;inventory[[#This Row],['#]])</f>
        <v>2641034.600000001</v>
      </c>
      <c r="K3243" s="9">
        <f>inventory[[#This Row],[c Cost]]/MAX(inventory[c Cost])</f>
        <v>0.99763117639308241</v>
      </c>
      <c r="L3243" s="11" t="str">
        <f>IF(inventory[[#This Row],[c Units %]]&lt;=$O$7,$N$7,IF(inventory[[#This Row],[c Units %]]&lt;=$O$8,$N$8,$N$9))</f>
        <v>C</v>
      </c>
    </row>
    <row r="3244" spans="2:12" x14ac:dyDescent="0.25">
      <c r="B3244" s="1">
        <v>3238</v>
      </c>
      <c r="C3244" t="s">
        <v>3238</v>
      </c>
      <c r="D3244" s="2">
        <v>1</v>
      </c>
      <c r="E3244" s="15">
        <v>4</v>
      </c>
      <c r="F3244" s="14">
        <f>inventory[[#This Row],[Unit Cost]]*inventory[[#This Row],['# Units]]</f>
        <v>4</v>
      </c>
      <c r="G3244" s="8">
        <f>_xlfn.RANK.EQ(inventory[[#This Row],[Total Cost]],inventory[Total Cost],0)</f>
        <v>3898</v>
      </c>
      <c r="H3244" s="8">
        <f>SUMIFS(inventory['# Units],inventory[Rank],"&lt;="&amp;inventory[[#This Row],['#]])</f>
        <v>74651</v>
      </c>
      <c r="I3244" s="9">
        <f>inventory[[#This Row],[c Units]]/MAX(inventory[c Units])</f>
        <v>0.90620068464881398</v>
      </c>
      <c r="J3244" s="10">
        <f>SUMIFS(inventory[Total Cost],inventory[Rank],"&lt;="&amp;inventory[[#This Row],['#]])</f>
        <v>2641034.600000001</v>
      </c>
      <c r="K3244" s="9">
        <f>inventory[[#This Row],[c Cost]]/MAX(inventory[c Cost])</f>
        <v>0.99763117639308241</v>
      </c>
      <c r="L3244" s="11" t="str">
        <f>IF(inventory[[#This Row],[c Units %]]&lt;=$O$7,$N$7,IF(inventory[[#This Row],[c Units %]]&lt;=$O$8,$N$8,$N$9))</f>
        <v>C</v>
      </c>
    </row>
    <row r="3245" spans="2:12" x14ac:dyDescent="0.25">
      <c r="B3245" s="1">
        <v>3239</v>
      </c>
      <c r="C3245" t="s">
        <v>3239</v>
      </c>
      <c r="D3245" s="2">
        <v>1</v>
      </c>
      <c r="E3245" s="15">
        <v>3</v>
      </c>
      <c r="F3245" s="14">
        <f>inventory[[#This Row],[Unit Cost]]*inventory[[#This Row],['# Units]]</f>
        <v>3</v>
      </c>
      <c r="G3245" s="8">
        <f>_xlfn.RANK.EQ(inventory[[#This Row],[Total Cost]],inventory[Total Cost],0)</f>
        <v>4077</v>
      </c>
      <c r="H3245" s="8">
        <f>SUMIFS(inventory['# Units],inventory[Rank],"&lt;="&amp;inventory[[#This Row],['#]])</f>
        <v>74651</v>
      </c>
      <c r="I3245" s="9">
        <f>inventory[[#This Row],[c Units]]/MAX(inventory[c Units])</f>
        <v>0.90620068464881398</v>
      </c>
      <c r="J3245" s="10">
        <f>SUMIFS(inventory[Total Cost],inventory[Rank],"&lt;="&amp;inventory[[#This Row],['#]])</f>
        <v>2641034.600000001</v>
      </c>
      <c r="K3245" s="9">
        <f>inventory[[#This Row],[c Cost]]/MAX(inventory[c Cost])</f>
        <v>0.99763117639308241</v>
      </c>
      <c r="L3245" s="11" t="str">
        <f>IF(inventory[[#This Row],[c Units %]]&lt;=$O$7,$N$7,IF(inventory[[#This Row],[c Units %]]&lt;=$O$8,$N$8,$N$9))</f>
        <v>C</v>
      </c>
    </row>
    <row r="3246" spans="2:12" x14ac:dyDescent="0.25">
      <c r="B3246" s="1">
        <v>3240</v>
      </c>
      <c r="C3246" t="s">
        <v>3240</v>
      </c>
      <c r="D3246" s="2">
        <v>1.3</v>
      </c>
      <c r="E3246" s="15">
        <v>3</v>
      </c>
      <c r="F3246" s="14">
        <f>inventory[[#This Row],[Unit Cost]]*inventory[[#This Row],['# Units]]</f>
        <v>3.9000000000000004</v>
      </c>
      <c r="G3246" s="8">
        <f>_xlfn.RANK.EQ(inventory[[#This Row],[Total Cost]],inventory[Total Cost],0)</f>
        <v>3941</v>
      </c>
      <c r="H3246" s="8">
        <f>SUMIFS(inventory['# Units],inventory[Rank],"&lt;="&amp;inventory[[#This Row],['#]])</f>
        <v>74651</v>
      </c>
      <c r="I3246" s="9">
        <f>inventory[[#This Row],[c Units]]/MAX(inventory[c Units])</f>
        <v>0.90620068464881398</v>
      </c>
      <c r="J3246" s="10">
        <f>SUMIFS(inventory[Total Cost],inventory[Rank],"&lt;="&amp;inventory[[#This Row],['#]])</f>
        <v>2641034.600000001</v>
      </c>
      <c r="K3246" s="9">
        <f>inventory[[#This Row],[c Cost]]/MAX(inventory[c Cost])</f>
        <v>0.99763117639308241</v>
      </c>
      <c r="L3246" s="11" t="str">
        <f>IF(inventory[[#This Row],[c Units %]]&lt;=$O$7,$N$7,IF(inventory[[#This Row],[c Units %]]&lt;=$O$8,$N$8,$N$9))</f>
        <v>C</v>
      </c>
    </row>
    <row r="3247" spans="2:12" x14ac:dyDescent="0.25">
      <c r="B3247" s="1">
        <v>3241</v>
      </c>
      <c r="C3247" t="s">
        <v>3241</v>
      </c>
      <c r="D3247" s="2">
        <v>1.3</v>
      </c>
      <c r="E3247" s="15">
        <v>3</v>
      </c>
      <c r="F3247" s="14">
        <f>inventory[[#This Row],[Unit Cost]]*inventory[[#This Row],['# Units]]</f>
        <v>3.9000000000000004</v>
      </c>
      <c r="G3247" s="8">
        <f>_xlfn.RANK.EQ(inventory[[#This Row],[Total Cost]],inventory[Total Cost],0)</f>
        <v>3941</v>
      </c>
      <c r="H3247" s="8">
        <f>SUMIFS(inventory['# Units],inventory[Rank],"&lt;="&amp;inventory[[#This Row],['#]])</f>
        <v>74651</v>
      </c>
      <c r="I3247" s="9">
        <f>inventory[[#This Row],[c Units]]/MAX(inventory[c Units])</f>
        <v>0.90620068464881398</v>
      </c>
      <c r="J3247" s="10">
        <f>SUMIFS(inventory[Total Cost],inventory[Rank],"&lt;="&amp;inventory[[#This Row],['#]])</f>
        <v>2641034.600000001</v>
      </c>
      <c r="K3247" s="9">
        <f>inventory[[#This Row],[c Cost]]/MAX(inventory[c Cost])</f>
        <v>0.99763117639308241</v>
      </c>
      <c r="L3247" s="11" t="str">
        <f>IF(inventory[[#This Row],[c Units %]]&lt;=$O$7,$N$7,IF(inventory[[#This Row],[c Units %]]&lt;=$O$8,$N$8,$N$9))</f>
        <v>C</v>
      </c>
    </row>
    <row r="3248" spans="2:12" x14ac:dyDescent="0.25">
      <c r="B3248" s="1">
        <v>3242</v>
      </c>
      <c r="C3248" t="s">
        <v>3242</v>
      </c>
      <c r="D3248" s="2">
        <v>1.2</v>
      </c>
      <c r="E3248" s="15">
        <v>2</v>
      </c>
      <c r="F3248" s="14">
        <f>inventory[[#This Row],[Unit Cost]]*inventory[[#This Row],['# Units]]</f>
        <v>2.4</v>
      </c>
      <c r="G3248" s="8">
        <f>_xlfn.RANK.EQ(inventory[[#This Row],[Total Cost]],inventory[Total Cost],0)</f>
        <v>4223</v>
      </c>
      <c r="H3248" s="8">
        <f>SUMIFS(inventory['# Units],inventory[Rank],"&lt;="&amp;inventory[[#This Row],['#]])</f>
        <v>74651</v>
      </c>
      <c r="I3248" s="9">
        <f>inventory[[#This Row],[c Units]]/MAX(inventory[c Units])</f>
        <v>0.90620068464881398</v>
      </c>
      <c r="J3248" s="10">
        <f>SUMIFS(inventory[Total Cost],inventory[Rank],"&lt;="&amp;inventory[[#This Row],['#]])</f>
        <v>2641034.600000001</v>
      </c>
      <c r="K3248" s="9">
        <f>inventory[[#This Row],[c Cost]]/MAX(inventory[c Cost])</f>
        <v>0.99763117639308241</v>
      </c>
      <c r="L3248" s="11" t="str">
        <f>IF(inventory[[#This Row],[c Units %]]&lt;=$O$7,$N$7,IF(inventory[[#This Row],[c Units %]]&lt;=$O$8,$N$8,$N$9))</f>
        <v>C</v>
      </c>
    </row>
    <row r="3249" spans="2:12" x14ac:dyDescent="0.25">
      <c r="B3249" s="1">
        <v>3243</v>
      </c>
      <c r="C3249" t="s">
        <v>3243</v>
      </c>
      <c r="D3249" s="2">
        <v>0.8</v>
      </c>
      <c r="E3249" s="15">
        <v>1</v>
      </c>
      <c r="F3249" s="14">
        <f>inventory[[#This Row],[Unit Cost]]*inventory[[#This Row],['# Units]]</f>
        <v>0.8</v>
      </c>
      <c r="G3249" s="8">
        <f>_xlfn.RANK.EQ(inventory[[#This Row],[Total Cost]],inventory[Total Cost],0)</f>
        <v>4532</v>
      </c>
      <c r="H3249" s="8">
        <f>SUMIFS(inventory['# Units],inventory[Rank],"&lt;="&amp;inventory[[#This Row],['#]])</f>
        <v>74651</v>
      </c>
      <c r="I3249" s="9">
        <f>inventory[[#This Row],[c Units]]/MAX(inventory[c Units])</f>
        <v>0.90620068464881398</v>
      </c>
      <c r="J3249" s="10">
        <f>SUMIFS(inventory[Total Cost],inventory[Rank],"&lt;="&amp;inventory[[#This Row],['#]])</f>
        <v>2641034.600000001</v>
      </c>
      <c r="K3249" s="9">
        <f>inventory[[#This Row],[c Cost]]/MAX(inventory[c Cost])</f>
        <v>0.99763117639308241</v>
      </c>
      <c r="L3249" s="11" t="str">
        <f>IF(inventory[[#This Row],[c Units %]]&lt;=$O$7,$N$7,IF(inventory[[#This Row],[c Units %]]&lt;=$O$8,$N$8,$N$9))</f>
        <v>C</v>
      </c>
    </row>
    <row r="3250" spans="2:12" x14ac:dyDescent="0.25">
      <c r="B3250" s="1">
        <v>3244</v>
      </c>
      <c r="C3250" t="s">
        <v>3244</v>
      </c>
      <c r="D3250" s="2">
        <v>1.3</v>
      </c>
      <c r="E3250" s="15">
        <v>1</v>
      </c>
      <c r="F3250" s="14">
        <f>inventory[[#This Row],[Unit Cost]]*inventory[[#This Row],['# Units]]</f>
        <v>1.3</v>
      </c>
      <c r="G3250" s="8">
        <f>_xlfn.RANK.EQ(inventory[[#This Row],[Total Cost]],inventory[Total Cost],0)</f>
        <v>4430</v>
      </c>
      <c r="H3250" s="8">
        <f>SUMIFS(inventory['# Units],inventory[Rank],"&lt;="&amp;inventory[[#This Row],['#]])</f>
        <v>74651</v>
      </c>
      <c r="I3250" s="9">
        <f>inventory[[#This Row],[c Units]]/MAX(inventory[c Units])</f>
        <v>0.90620068464881398</v>
      </c>
      <c r="J3250" s="10">
        <f>SUMIFS(inventory[Total Cost],inventory[Rank],"&lt;="&amp;inventory[[#This Row],['#]])</f>
        <v>2641034.600000001</v>
      </c>
      <c r="K3250" s="9">
        <f>inventory[[#This Row],[c Cost]]/MAX(inventory[c Cost])</f>
        <v>0.99763117639308241</v>
      </c>
      <c r="L3250" s="11" t="str">
        <f>IF(inventory[[#This Row],[c Units %]]&lt;=$O$7,$N$7,IF(inventory[[#This Row],[c Units %]]&lt;=$O$8,$N$8,$N$9))</f>
        <v>C</v>
      </c>
    </row>
    <row r="3251" spans="2:12" x14ac:dyDescent="0.25">
      <c r="B3251" s="1">
        <v>3245</v>
      </c>
      <c r="C3251" t="s">
        <v>3245</v>
      </c>
      <c r="D3251" s="2">
        <v>1.2</v>
      </c>
      <c r="E3251" s="15">
        <v>2</v>
      </c>
      <c r="F3251" s="14">
        <f>inventory[[#This Row],[Unit Cost]]*inventory[[#This Row],['# Units]]</f>
        <v>2.4</v>
      </c>
      <c r="G3251" s="8">
        <f>_xlfn.RANK.EQ(inventory[[#This Row],[Total Cost]],inventory[Total Cost],0)</f>
        <v>4223</v>
      </c>
      <c r="H3251" s="8">
        <f>SUMIFS(inventory['# Units],inventory[Rank],"&lt;="&amp;inventory[[#This Row],['#]])</f>
        <v>74651</v>
      </c>
      <c r="I3251" s="9">
        <f>inventory[[#This Row],[c Units]]/MAX(inventory[c Units])</f>
        <v>0.90620068464881398</v>
      </c>
      <c r="J3251" s="10">
        <f>SUMIFS(inventory[Total Cost],inventory[Rank],"&lt;="&amp;inventory[[#This Row],['#]])</f>
        <v>2641034.600000001</v>
      </c>
      <c r="K3251" s="9">
        <f>inventory[[#This Row],[c Cost]]/MAX(inventory[c Cost])</f>
        <v>0.99763117639308241</v>
      </c>
      <c r="L3251" s="11" t="str">
        <f>IF(inventory[[#This Row],[c Units %]]&lt;=$O$7,$N$7,IF(inventory[[#This Row],[c Units %]]&lt;=$O$8,$N$8,$N$9))</f>
        <v>C</v>
      </c>
    </row>
    <row r="3252" spans="2:12" x14ac:dyDescent="0.25">
      <c r="B3252" s="1">
        <v>3246</v>
      </c>
      <c r="C3252" t="s">
        <v>3246</v>
      </c>
      <c r="D3252" s="2">
        <v>1</v>
      </c>
      <c r="E3252" s="15">
        <v>1</v>
      </c>
      <c r="F3252" s="14">
        <f>inventory[[#This Row],[Unit Cost]]*inventory[[#This Row],['# Units]]</f>
        <v>1</v>
      </c>
      <c r="G3252" s="8">
        <f>_xlfn.RANK.EQ(inventory[[#This Row],[Total Cost]],inventory[Total Cost],0)</f>
        <v>4482</v>
      </c>
      <c r="H3252" s="8">
        <f>SUMIFS(inventory['# Units],inventory[Rank],"&lt;="&amp;inventory[[#This Row],['#]])</f>
        <v>74651</v>
      </c>
      <c r="I3252" s="9">
        <f>inventory[[#This Row],[c Units]]/MAX(inventory[c Units])</f>
        <v>0.90620068464881398</v>
      </c>
      <c r="J3252" s="10">
        <f>SUMIFS(inventory[Total Cost],inventory[Rank],"&lt;="&amp;inventory[[#This Row],['#]])</f>
        <v>2641034.600000001</v>
      </c>
      <c r="K3252" s="9">
        <f>inventory[[#This Row],[c Cost]]/MAX(inventory[c Cost])</f>
        <v>0.99763117639308241</v>
      </c>
      <c r="L3252" s="11" t="str">
        <f>IF(inventory[[#This Row],[c Units %]]&lt;=$O$7,$N$7,IF(inventory[[#This Row],[c Units %]]&lt;=$O$8,$N$8,$N$9))</f>
        <v>C</v>
      </c>
    </row>
    <row r="3253" spans="2:12" x14ac:dyDescent="0.25">
      <c r="B3253" s="1">
        <v>3247</v>
      </c>
      <c r="C3253" t="s">
        <v>3247</v>
      </c>
      <c r="D3253" s="2">
        <v>1</v>
      </c>
      <c r="E3253" s="15">
        <v>19</v>
      </c>
      <c r="F3253" s="14">
        <f>inventory[[#This Row],[Unit Cost]]*inventory[[#This Row],['# Units]]</f>
        <v>19</v>
      </c>
      <c r="G3253" s="8">
        <f>_xlfn.RANK.EQ(inventory[[#This Row],[Total Cost]],inventory[Total Cost],0)</f>
        <v>2748</v>
      </c>
      <c r="H3253" s="8">
        <f>SUMIFS(inventory['# Units],inventory[Rank],"&lt;="&amp;inventory[[#This Row],['#]])</f>
        <v>74651</v>
      </c>
      <c r="I3253" s="9">
        <f>inventory[[#This Row],[c Units]]/MAX(inventory[c Units])</f>
        <v>0.90620068464881398</v>
      </c>
      <c r="J3253" s="10">
        <f>SUMIFS(inventory[Total Cost],inventory[Rank],"&lt;="&amp;inventory[[#This Row],['#]])</f>
        <v>2641034.600000001</v>
      </c>
      <c r="K3253" s="9">
        <f>inventory[[#This Row],[c Cost]]/MAX(inventory[c Cost])</f>
        <v>0.99763117639308241</v>
      </c>
      <c r="L3253" s="11" t="str">
        <f>IF(inventory[[#This Row],[c Units %]]&lt;=$O$7,$N$7,IF(inventory[[#This Row],[c Units %]]&lt;=$O$8,$N$8,$N$9))</f>
        <v>C</v>
      </c>
    </row>
    <row r="3254" spans="2:12" x14ac:dyDescent="0.25">
      <c r="B3254" s="1">
        <v>3248</v>
      </c>
      <c r="C3254" t="s">
        <v>3248</v>
      </c>
      <c r="D3254" s="2">
        <v>1.1000000000000001</v>
      </c>
      <c r="E3254" s="15">
        <v>6</v>
      </c>
      <c r="F3254" s="14">
        <f>inventory[[#This Row],[Unit Cost]]*inventory[[#This Row],['# Units]]</f>
        <v>6.6000000000000005</v>
      </c>
      <c r="G3254" s="8">
        <f>_xlfn.RANK.EQ(inventory[[#This Row],[Total Cost]],inventory[Total Cost],0)</f>
        <v>3604</v>
      </c>
      <c r="H3254" s="8">
        <f>SUMIFS(inventory['# Units],inventory[Rank],"&lt;="&amp;inventory[[#This Row],['#]])</f>
        <v>74651</v>
      </c>
      <c r="I3254" s="9">
        <f>inventory[[#This Row],[c Units]]/MAX(inventory[c Units])</f>
        <v>0.90620068464881398</v>
      </c>
      <c r="J3254" s="10">
        <f>SUMIFS(inventory[Total Cost],inventory[Rank],"&lt;="&amp;inventory[[#This Row],['#]])</f>
        <v>2641034.600000001</v>
      </c>
      <c r="K3254" s="9">
        <f>inventory[[#This Row],[c Cost]]/MAX(inventory[c Cost])</f>
        <v>0.99763117639308241</v>
      </c>
      <c r="L3254" s="11" t="str">
        <f>IF(inventory[[#This Row],[c Units %]]&lt;=$O$7,$N$7,IF(inventory[[#This Row],[c Units %]]&lt;=$O$8,$N$8,$N$9))</f>
        <v>C</v>
      </c>
    </row>
    <row r="3255" spans="2:12" x14ac:dyDescent="0.25">
      <c r="B3255" s="1">
        <v>3249</v>
      </c>
      <c r="C3255" t="s">
        <v>3249</v>
      </c>
      <c r="D3255" s="2">
        <v>0.9</v>
      </c>
      <c r="E3255" s="15">
        <v>7</v>
      </c>
      <c r="F3255" s="14">
        <f>inventory[[#This Row],[Unit Cost]]*inventory[[#This Row],['# Units]]</f>
        <v>6.3</v>
      </c>
      <c r="G3255" s="8">
        <f>_xlfn.RANK.EQ(inventory[[#This Row],[Total Cost]],inventory[Total Cost],0)</f>
        <v>3638</v>
      </c>
      <c r="H3255" s="8">
        <f>SUMIFS(inventory['# Units],inventory[Rank],"&lt;="&amp;inventory[[#This Row],['#]])</f>
        <v>74651</v>
      </c>
      <c r="I3255" s="9">
        <f>inventory[[#This Row],[c Units]]/MAX(inventory[c Units])</f>
        <v>0.90620068464881398</v>
      </c>
      <c r="J3255" s="10">
        <f>SUMIFS(inventory[Total Cost],inventory[Rank],"&lt;="&amp;inventory[[#This Row],['#]])</f>
        <v>2641034.600000001</v>
      </c>
      <c r="K3255" s="9">
        <f>inventory[[#This Row],[c Cost]]/MAX(inventory[c Cost])</f>
        <v>0.99763117639308241</v>
      </c>
      <c r="L3255" s="11" t="str">
        <f>IF(inventory[[#This Row],[c Units %]]&lt;=$O$7,$N$7,IF(inventory[[#This Row],[c Units %]]&lt;=$O$8,$N$8,$N$9))</f>
        <v>C</v>
      </c>
    </row>
    <row r="3256" spans="2:12" x14ac:dyDescent="0.25">
      <c r="B3256" s="1">
        <v>3250</v>
      </c>
      <c r="C3256" t="s">
        <v>3250</v>
      </c>
      <c r="D3256" s="2">
        <v>1.2</v>
      </c>
      <c r="E3256" s="15">
        <v>4</v>
      </c>
      <c r="F3256" s="14">
        <f>inventory[[#This Row],[Unit Cost]]*inventory[[#This Row],['# Units]]</f>
        <v>4.8</v>
      </c>
      <c r="G3256" s="8">
        <f>_xlfn.RANK.EQ(inventory[[#This Row],[Total Cost]],inventory[Total Cost],0)</f>
        <v>3814</v>
      </c>
      <c r="H3256" s="8">
        <f>SUMIFS(inventory['# Units],inventory[Rank],"&lt;="&amp;inventory[[#This Row],['#]])</f>
        <v>74740</v>
      </c>
      <c r="I3256" s="9">
        <f>inventory[[#This Row],[c Units]]/MAX(inventory[c Units])</f>
        <v>0.90728107018864257</v>
      </c>
      <c r="J3256" s="10">
        <f>SUMIFS(inventory[Total Cost],inventory[Rank],"&lt;="&amp;inventory[[#This Row],['#]])</f>
        <v>2641131.7999999993</v>
      </c>
      <c r="K3256" s="9">
        <f>inventory[[#This Row],[c Cost]]/MAX(inventory[c Cost])</f>
        <v>0.99766789297011771</v>
      </c>
      <c r="L3256" s="11" t="str">
        <f>IF(inventory[[#This Row],[c Units %]]&lt;=$O$7,$N$7,IF(inventory[[#This Row],[c Units %]]&lt;=$O$8,$N$8,$N$9))</f>
        <v>C</v>
      </c>
    </row>
    <row r="3257" spans="2:12" x14ac:dyDescent="0.25">
      <c r="B3257" s="1">
        <v>3251</v>
      </c>
      <c r="C3257" t="s">
        <v>3251</v>
      </c>
      <c r="D3257" s="2">
        <v>1.2</v>
      </c>
      <c r="E3257" s="15">
        <v>1</v>
      </c>
      <c r="F3257" s="14">
        <f>inventory[[#This Row],[Unit Cost]]*inventory[[#This Row],['# Units]]</f>
        <v>1.2</v>
      </c>
      <c r="G3257" s="8">
        <f>_xlfn.RANK.EQ(inventory[[#This Row],[Total Cost]],inventory[Total Cost],0)</f>
        <v>4445</v>
      </c>
      <c r="H3257" s="8">
        <f>SUMIFS(inventory['# Units],inventory[Rank],"&lt;="&amp;inventory[[#This Row],['#]])</f>
        <v>74740</v>
      </c>
      <c r="I3257" s="9">
        <f>inventory[[#This Row],[c Units]]/MAX(inventory[c Units])</f>
        <v>0.90728107018864257</v>
      </c>
      <c r="J3257" s="10">
        <f>SUMIFS(inventory[Total Cost],inventory[Rank],"&lt;="&amp;inventory[[#This Row],['#]])</f>
        <v>2641131.7999999993</v>
      </c>
      <c r="K3257" s="9">
        <f>inventory[[#This Row],[c Cost]]/MAX(inventory[c Cost])</f>
        <v>0.99766789297011771</v>
      </c>
      <c r="L3257" s="11" t="str">
        <f>IF(inventory[[#This Row],[c Units %]]&lt;=$O$7,$N$7,IF(inventory[[#This Row],[c Units %]]&lt;=$O$8,$N$8,$N$9))</f>
        <v>C</v>
      </c>
    </row>
    <row r="3258" spans="2:12" x14ac:dyDescent="0.25">
      <c r="B3258" s="1">
        <v>3252</v>
      </c>
      <c r="C3258" t="s">
        <v>3252</v>
      </c>
      <c r="D3258" s="2">
        <v>0.9</v>
      </c>
      <c r="E3258" s="15">
        <v>3</v>
      </c>
      <c r="F3258" s="14">
        <f>inventory[[#This Row],[Unit Cost]]*inventory[[#This Row],['# Units]]</f>
        <v>2.7</v>
      </c>
      <c r="G3258" s="8">
        <f>_xlfn.RANK.EQ(inventory[[#This Row],[Total Cost]],inventory[Total Cost],0)</f>
        <v>4161</v>
      </c>
      <c r="H3258" s="8">
        <f>SUMIFS(inventory['# Units],inventory[Rank],"&lt;="&amp;inventory[[#This Row],['#]])</f>
        <v>74740</v>
      </c>
      <c r="I3258" s="9">
        <f>inventory[[#This Row],[c Units]]/MAX(inventory[c Units])</f>
        <v>0.90728107018864257</v>
      </c>
      <c r="J3258" s="10">
        <f>SUMIFS(inventory[Total Cost],inventory[Rank],"&lt;="&amp;inventory[[#This Row],['#]])</f>
        <v>2641131.7999999993</v>
      </c>
      <c r="K3258" s="9">
        <f>inventory[[#This Row],[c Cost]]/MAX(inventory[c Cost])</f>
        <v>0.99766789297011771</v>
      </c>
      <c r="L3258" s="11" t="str">
        <f>IF(inventory[[#This Row],[c Units %]]&lt;=$O$7,$N$7,IF(inventory[[#This Row],[c Units %]]&lt;=$O$8,$N$8,$N$9))</f>
        <v>C</v>
      </c>
    </row>
    <row r="3259" spans="2:12" x14ac:dyDescent="0.25">
      <c r="B3259" s="1">
        <v>3253</v>
      </c>
      <c r="C3259" t="s">
        <v>3253</v>
      </c>
      <c r="D3259" s="2">
        <v>1.1000000000000001</v>
      </c>
      <c r="E3259" s="15">
        <v>5</v>
      </c>
      <c r="F3259" s="14">
        <f>inventory[[#This Row],[Unit Cost]]*inventory[[#This Row],['# Units]]</f>
        <v>5.5</v>
      </c>
      <c r="G3259" s="8">
        <f>_xlfn.RANK.EQ(inventory[[#This Row],[Total Cost]],inventory[Total Cost],0)</f>
        <v>3713</v>
      </c>
      <c r="H3259" s="8">
        <f>SUMIFS(inventory['# Units],inventory[Rank],"&lt;="&amp;inventory[[#This Row],['#]])</f>
        <v>74740</v>
      </c>
      <c r="I3259" s="9">
        <f>inventory[[#This Row],[c Units]]/MAX(inventory[c Units])</f>
        <v>0.90728107018864257</v>
      </c>
      <c r="J3259" s="10">
        <f>SUMIFS(inventory[Total Cost],inventory[Rank],"&lt;="&amp;inventory[[#This Row],['#]])</f>
        <v>2641131.7999999993</v>
      </c>
      <c r="K3259" s="9">
        <f>inventory[[#This Row],[c Cost]]/MAX(inventory[c Cost])</f>
        <v>0.99766789297011771</v>
      </c>
      <c r="L3259" s="11" t="str">
        <f>IF(inventory[[#This Row],[c Units %]]&lt;=$O$7,$N$7,IF(inventory[[#This Row],[c Units %]]&lt;=$O$8,$N$8,$N$9))</f>
        <v>C</v>
      </c>
    </row>
    <row r="3260" spans="2:12" x14ac:dyDescent="0.25">
      <c r="B3260" s="1">
        <v>3254</v>
      </c>
      <c r="C3260" t="s">
        <v>3254</v>
      </c>
      <c r="D3260" s="2">
        <v>0.9</v>
      </c>
      <c r="E3260" s="15">
        <v>6</v>
      </c>
      <c r="F3260" s="14">
        <f>inventory[[#This Row],[Unit Cost]]*inventory[[#This Row],['# Units]]</f>
        <v>5.4</v>
      </c>
      <c r="G3260" s="8">
        <f>_xlfn.RANK.EQ(inventory[[#This Row],[Total Cost]],inventory[Total Cost],0)</f>
        <v>3730</v>
      </c>
      <c r="H3260" s="8">
        <f>SUMIFS(inventory['# Units],inventory[Rank],"&lt;="&amp;inventory[[#This Row],['#]])</f>
        <v>74740</v>
      </c>
      <c r="I3260" s="9">
        <f>inventory[[#This Row],[c Units]]/MAX(inventory[c Units])</f>
        <v>0.90728107018864257</v>
      </c>
      <c r="J3260" s="10">
        <f>SUMIFS(inventory[Total Cost],inventory[Rank],"&lt;="&amp;inventory[[#This Row],['#]])</f>
        <v>2641131.7999999993</v>
      </c>
      <c r="K3260" s="9">
        <f>inventory[[#This Row],[c Cost]]/MAX(inventory[c Cost])</f>
        <v>0.99766789297011771</v>
      </c>
      <c r="L3260" s="11" t="str">
        <f>IF(inventory[[#This Row],[c Units %]]&lt;=$O$7,$N$7,IF(inventory[[#This Row],[c Units %]]&lt;=$O$8,$N$8,$N$9))</f>
        <v>C</v>
      </c>
    </row>
    <row r="3261" spans="2:12" x14ac:dyDescent="0.25">
      <c r="B3261" s="1">
        <v>3255</v>
      </c>
      <c r="C3261" t="s">
        <v>3255</v>
      </c>
      <c r="D3261" s="2">
        <v>1.2</v>
      </c>
      <c r="E3261" s="15">
        <v>4</v>
      </c>
      <c r="F3261" s="14">
        <f>inventory[[#This Row],[Unit Cost]]*inventory[[#This Row],['# Units]]</f>
        <v>4.8</v>
      </c>
      <c r="G3261" s="8">
        <f>_xlfn.RANK.EQ(inventory[[#This Row],[Total Cost]],inventory[Total Cost],0)</f>
        <v>3814</v>
      </c>
      <c r="H3261" s="8">
        <f>SUMIFS(inventory['# Units],inventory[Rank],"&lt;="&amp;inventory[[#This Row],['#]])</f>
        <v>74740</v>
      </c>
      <c r="I3261" s="9">
        <f>inventory[[#This Row],[c Units]]/MAX(inventory[c Units])</f>
        <v>0.90728107018864257</v>
      </c>
      <c r="J3261" s="10">
        <f>SUMIFS(inventory[Total Cost],inventory[Rank],"&lt;="&amp;inventory[[#This Row],['#]])</f>
        <v>2641131.7999999993</v>
      </c>
      <c r="K3261" s="9">
        <f>inventory[[#This Row],[c Cost]]/MAX(inventory[c Cost])</f>
        <v>0.99766789297011771</v>
      </c>
      <c r="L3261" s="11" t="str">
        <f>IF(inventory[[#This Row],[c Units %]]&lt;=$O$7,$N$7,IF(inventory[[#This Row],[c Units %]]&lt;=$O$8,$N$8,$N$9))</f>
        <v>C</v>
      </c>
    </row>
    <row r="3262" spans="2:12" x14ac:dyDescent="0.25">
      <c r="B3262" s="1">
        <v>3256</v>
      </c>
      <c r="C3262" t="s">
        <v>3256</v>
      </c>
      <c r="D3262" s="2">
        <v>1.1000000000000001</v>
      </c>
      <c r="E3262" s="15">
        <v>7</v>
      </c>
      <c r="F3262" s="14">
        <f>inventory[[#This Row],[Unit Cost]]*inventory[[#This Row],['# Units]]</f>
        <v>7.7000000000000011</v>
      </c>
      <c r="G3262" s="8">
        <f>_xlfn.RANK.EQ(inventory[[#This Row],[Total Cost]],inventory[Total Cost],0)</f>
        <v>3501</v>
      </c>
      <c r="H3262" s="8">
        <f>SUMIFS(inventory['# Units],inventory[Rank],"&lt;="&amp;inventory[[#This Row],['#]])</f>
        <v>74740</v>
      </c>
      <c r="I3262" s="9">
        <f>inventory[[#This Row],[c Units]]/MAX(inventory[c Units])</f>
        <v>0.90728107018864257</v>
      </c>
      <c r="J3262" s="10">
        <f>SUMIFS(inventory[Total Cost],inventory[Rank],"&lt;="&amp;inventory[[#This Row],['#]])</f>
        <v>2641131.7999999993</v>
      </c>
      <c r="K3262" s="9">
        <f>inventory[[#This Row],[c Cost]]/MAX(inventory[c Cost])</f>
        <v>0.99766789297011771</v>
      </c>
      <c r="L3262" s="11" t="str">
        <f>IF(inventory[[#This Row],[c Units %]]&lt;=$O$7,$N$7,IF(inventory[[#This Row],[c Units %]]&lt;=$O$8,$N$8,$N$9))</f>
        <v>C</v>
      </c>
    </row>
    <row r="3263" spans="2:12" x14ac:dyDescent="0.25">
      <c r="B3263" s="1">
        <v>3257</v>
      </c>
      <c r="C3263" t="s">
        <v>3257</v>
      </c>
      <c r="D3263" s="2">
        <v>0.6</v>
      </c>
      <c r="E3263" s="15">
        <v>2</v>
      </c>
      <c r="F3263" s="14">
        <f>inventory[[#This Row],[Unit Cost]]*inventory[[#This Row],['# Units]]</f>
        <v>1.2</v>
      </c>
      <c r="G3263" s="8">
        <f>_xlfn.RANK.EQ(inventory[[#This Row],[Total Cost]],inventory[Total Cost],0)</f>
        <v>4445</v>
      </c>
      <c r="H3263" s="8">
        <f>SUMIFS(inventory['# Units],inventory[Rank],"&lt;="&amp;inventory[[#This Row],['#]])</f>
        <v>74740</v>
      </c>
      <c r="I3263" s="9">
        <f>inventory[[#This Row],[c Units]]/MAX(inventory[c Units])</f>
        <v>0.90728107018864257</v>
      </c>
      <c r="J3263" s="10">
        <f>SUMIFS(inventory[Total Cost],inventory[Rank],"&lt;="&amp;inventory[[#This Row],['#]])</f>
        <v>2641131.7999999993</v>
      </c>
      <c r="K3263" s="9">
        <f>inventory[[#This Row],[c Cost]]/MAX(inventory[c Cost])</f>
        <v>0.99766789297011771</v>
      </c>
      <c r="L3263" s="11" t="str">
        <f>IF(inventory[[#This Row],[c Units %]]&lt;=$O$7,$N$7,IF(inventory[[#This Row],[c Units %]]&lt;=$O$8,$N$8,$N$9))</f>
        <v>C</v>
      </c>
    </row>
    <row r="3264" spans="2:12" x14ac:dyDescent="0.25">
      <c r="B3264" s="1">
        <v>3258</v>
      </c>
      <c r="C3264" t="s">
        <v>3258</v>
      </c>
      <c r="D3264" s="2">
        <v>1.1000000000000001</v>
      </c>
      <c r="E3264" s="15">
        <v>4</v>
      </c>
      <c r="F3264" s="14">
        <f>inventory[[#This Row],[Unit Cost]]*inventory[[#This Row],['# Units]]</f>
        <v>4.4000000000000004</v>
      </c>
      <c r="G3264" s="8">
        <f>_xlfn.RANK.EQ(inventory[[#This Row],[Total Cost]],inventory[Total Cost],0)</f>
        <v>3847</v>
      </c>
      <c r="H3264" s="8">
        <f>SUMIFS(inventory['# Units],inventory[Rank],"&lt;="&amp;inventory[[#This Row],['#]])</f>
        <v>74740</v>
      </c>
      <c r="I3264" s="9">
        <f>inventory[[#This Row],[c Units]]/MAX(inventory[c Units])</f>
        <v>0.90728107018864257</v>
      </c>
      <c r="J3264" s="10">
        <f>SUMIFS(inventory[Total Cost],inventory[Rank],"&lt;="&amp;inventory[[#This Row],['#]])</f>
        <v>2641131.7999999993</v>
      </c>
      <c r="K3264" s="9">
        <f>inventory[[#This Row],[c Cost]]/MAX(inventory[c Cost])</f>
        <v>0.99766789297011771</v>
      </c>
      <c r="L3264" s="11" t="str">
        <f>IF(inventory[[#This Row],[c Units %]]&lt;=$O$7,$N$7,IF(inventory[[#This Row],[c Units %]]&lt;=$O$8,$N$8,$N$9))</f>
        <v>C</v>
      </c>
    </row>
    <row r="3265" spans="2:12" x14ac:dyDescent="0.25">
      <c r="B3265" s="1">
        <v>3259</v>
      </c>
      <c r="C3265" t="s">
        <v>3259</v>
      </c>
      <c r="D3265" s="2">
        <v>0.9</v>
      </c>
      <c r="E3265" s="15">
        <v>4</v>
      </c>
      <c r="F3265" s="14">
        <f>inventory[[#This Row],[Unit Cost]]*inventory[[#This Row],['# Units]]</f>
        <v>3.6</v>
      </c>
      <c r="G3265" s="8">
        <f>_xlfn.RANK.EQ(inventory[[#This Row],[Total Cost]],inventory[Total Cost],0)</f>
        <v>3955</v>
      </c>
      <c r="H3265" s="8">
        <f>SUMIFS(inventory['# Units],inventory[Rank],"&lt;="&amp;inventory[[#This Row],['#]])</f>
        <v>74875</v>
      </c>
      <c r="I3265" s="9">
        <f>inventory[[#This Row],[c Units]]/MAX(inventory[c Units])</f>
        <v>0.90891985724343882</v>
      </c>
      <c r="J3265" s="10">
        <f>SUMIFS(inventory[Total Cost],inventory[Rank],"&lt;="&amp;inventory[[#This Row],['#]])</f>
        <v>2641228.9999999977</v>
      </c>
      <c r="K3265" s="9">
        <f>inventory[[#This Row],[c Cost]]/MAX(inventory[c Cost])</f>
        <v>0.99770460954715301</v>
      </c>
      <c r="L3265" s="11" t="str">
        <f>IF(inventory[[#This Row],[c Units %]]&lt;=$O$7,$N$7,IF(inventory[[#This Row],[c Units %]]&lt;=$O$8,$N$8,$N$9))</f>
        <v>C</v>
      </c>
    </row>
    <row r="3266" spans="2:12" x14ac:dyDescent="0.25">
      <c r="B3266" s="1">
        <v>3260</v>
      </c>
      <c r="C3266" t="s">
        <v>3260</v>
      </c>
      <c r="D3266" s="2">
        <v>1.2</v>
      </c>
      <c r="E3266" s="15">
        <v>41</v>
      </c>
      <c r="F3266" s="14">
        <f>inventory[[#This Row],[Unit Cost]]*inventory[[#This Row],['# Units]]</f>
        <v>49.199999999999996</v>
      </c>
      <c r="G3266" s="8">
        <f>_xlfn.RANK.EQ(inventory[[#This Row],[Total Cost]],inventory[Total Cost],0)</f>
        <v>1863</v>
      </c>
      <c r="H3266" s="8">
        <f>SUMIFS(inventory['# Units],inventory[Rank],"&lt;="&amp;inventory[[#This Row],['#]])</f>
        <v>74875</v>
      </c>
      <c r="I3266" s="9">
        <f>inventory[[#This Row],[c Units]]/MAX(inventory[c Units])</f>
        <v>0.90891985724343882</v>
      </c>
      <c r="J3266" s="10">
        <f>SUMIFS(inventory[Total Cost],inventory[Rank],"&lt;="&amp;inventory[[#This Row],['#]])</f>
        <v>2641228.9999999977</v>
      </c>
      <c r="K3266" s="9">
        <f>inventory[[#This Row],[c Cost]]/MAX(inventory[c Cost])</f>
        <v>0.99770460954715301</v>
      </c>
      <c r="L3266" s="11" t="str">
        <f>IF(inventory[[#This Row],[c Units %]]&lt;=$O$7,$N$7,IF(inventory[[#This Row],[c Units %]]&lt;=$O$8,$N$8,$N$9))</f>
        <v>C</v>
      </c>
    </row>
    <row r="3267" spans="2:12" x14ac:dyDescent="0.25">
      <c r="B3267" s="1">
        <v>3261</v>
      </c>
      <c r="C3267" t="s">
        <v>3261</v>
      </c>
      <c r="D3267" s="2">
        <v>0.8</v>
      </c>
      <c r="E3267" s="15">
        <v>8</v>
      </c>
      <c r="F3267" s="14">
        <f>inventory[[#This Row],[Unit Cost]]*inventory[[#This Row],['# Units]]</f>
        <v>6.4</v>
      </c>
      <c r="G3267" s="8">
        <f>_xlfn.RANK.EQ(inventory[[#This Row],[Total Cost]],inventory[Total Cost],0)</f>
        <v>3630</v>
      </c>
      <c r="H3267" s="8">
        <f>SUMIFS(inventory['# Units],inventory[Rank],"&lt;="&amp;inventory[[#This Row],['#]])</f>
        <v>74875</v>
      </c>
      <c r="I3267" s="9">
        <f>inventory[[#This Row],[c Units]]/MAX(inventory[c Units])</f>
        <v>0.90891985724343882</v>
      </c>
      <c r="J3267" s="10">
        <f>SUMIFS(inventory[Total Cost],inventory[Rank],"&lt;="&amp;inventory[[#This Row],['#]])</f>
        <v>2641228.9999999977</v>
      </c>
      <c r="K3267" s="9">
        <f>inventory[[#This Row],[c Cost]]/MAX(inventory[c Cost])</f>
        <v>0.99770460954715301</v>
      </c>
      <c r="L3267" s="11" t="str">
        <f>IF(inventory[[#This Row],[c Units %]]&lt;=$O$7,$N$7,IF(inventory[[#This Row],[c Units %]]&lt;=$O$8,$N$8,$N$9))</f>
        <v>C</v>
      </c>
    </row>
    <row r="3268" spans="2:12" x14ac:dyDescent="0.25">
      <c r="B3268" s="1">
        <v>3262</v>
      </c>
      <c r="C3268" t="s">
        <v>3262</v>
      </c>
      <c r="D3268" s="2">
        <v>1.1000000000000001</v>
      </c>
      <c r="E3268" s="15">
        <v>52</v>
      </c>
      <c r="F3268" s="14">
        <f>inventory[[#This Row],[Unit Cost]]*inventory[[#This Row],['# Units]]</f>
        <v>57.2</v>
      </c>
      <c r="G3268" s="8">
        <f>_xlfn.RANK.EQ(inventory[[#This Row],[Total Cost]],inventory[Total Cost],0)</f>
        <v>1726</v>
      </c>
      <c r="H3268" s="8">
        <f>SUMIFS(inventory['# Units],inventory[Rank],"&lt;="&amp;inventory[[#This Row],['#]])</f>
        <v>74875</v>
      </c>
      <c r="I3268" s="9">
        <f>inventory[[#This Row],[c Units]]/MAX(inventory[c Units])</f>
        <v>0.90891985724343882</v>
      </c>
      <c r="J3268" s="10">
        <f>SUMIFS(inventory[Total Cost],inventory[Rank],"&lt;="&amp;inventory[[#This Row],['#]])</f>
        <v>2641228.9999999977</v>
      </c>
      <c r="K3268" s="9">
        <f>inventory[[#This Row],[c Cost]]/MAX(inventory[c Cost])</f>
        <v>0.99770460954715301</v>
      </c>
      <c r="L3268" s="11" t="str">
        <f>IF(inventory[[#This Row],[c Units %]]&lt;=$O$7,$N$7,IF(inventory[[#This Row],[c Units %]]&lt;=$O$8,$N$8,$N$9))</f>
        <v>C</v>
      </c>
    </row>
    <row r="3269" spans="2:12" x14ac:dyDescent="0.25">
      <c r="B3269" s="1">
        <v>3263</v>
      </c>
      <c r="C3269" t="s">
        <v>3263</v>
      </c>
      <c r="D3269" s="2">
        <v>1.2</v>
      </c>
      <c r="E3269" s="15">
        <v>3</v>
      </c>
      <c r="F3269" s="14">
        <f>inventory[[#This Row],[Unit Cost]]*inventory[[#This Row],['# Units]]</f>
        <v>3.5999999999999996</v>
      </c>
      <c r="G3269" s="8">
        <f>_xlfn.RANK.EQ(inventory[[#This Row],[Total Cost]],inventory[Total Cost],0)</f>
        <v>3980</v>
      </c>
      <c r="H3269" s="8">
        <f>SUMIFS(inventory['# Units],inventory[Rank],"&lt;="&amp;inventory[[#This Row],['#]])</f>
        <v>74875</v>
      </c>
      <c r="I3269" s="9">
        <f>inventory[[#This Row],[c Units]]/MAX(inventory[c Units])</f>
        <v>0.90891985724343882</v>
      </c>
      <c r="J3269" s="10">
        <f>SUMIFS(inventory[Total Cost],inventory[Rank],"&lt;="&amp;inventory[[#This Row],['#]])</f>
        <v>2641228.9999999977</v>
      </c>
      <c r="K3269" s="9">
        <f>inventory[[#This Row],[c Cost]]/MAX(inventory[c Cost])</f>
        <v>0.99770460954715301</v>
      </c>
      <c r="L3269" s="11" t="str">
        <f>IF(inventory[[#This Row],[c Units %]]&lt;=$O$7,$N$7,IF(inventory[[#This Row],[c Units %]]&lt;=$O$8,$N$8,$N$9))</f>
        <v>C</v>
      </c>
    </row>
    <row r="3270" spans="2:12" x14ac:dyDescent="0.25">
      <c r="B3270" s="1">
        <v>3264</v>
      </c>
      <c r="C3270" t="s">
        <v>3264</v>
      </c>
      <c r="D3270" s="2">
        <v>0.9</v>
      </c>
      <c r="E3270" s="15">
        <v>10</v>
      </c>
      <c r="F3270" s="14">
        <f>inventory[[#This Row],[Unit Cost]]*inventory[[#This Row],['# Units]]</f>
        <v>9</v>
      </c>
      <c r="G3270" s="8">
        <f>_xlfn.RANK.EQ(inventory[[#This Row],[Total Cost]],inventory[Total Cost],0)</f>
        <v>3394</v>
      </c>
      <c r="H3270" s="8">
        <f>SUMIFS(inventory['# Units],inventory[Rank],"&lt;="&amp;inventory[[#This Row],['#]])</f>
        <v>74875</v>
      </c>
      <c r="I3270" s="9">
        <f>inventory[[#This Row],[c Units]]/MAX(inventory[c Units])</f>
        <v>0.90891985724343882</v>
      </c>
      <c r="J3270" s="10">
        <f>SUMIFS(inventory[Total Cost],inventory[Rank],"&lt;="&amp;inventory[[#This Row],['#]])</f>
        <v>2641228.9999999977</v>
      </c>
      <c r="K3270" s="9">
        <f>inventory[[#This Row],[c Cost]]/MAX(inventory[c Cost])</f>
        <v>0.99770460954715301</v>
      </c>
      <c r="L3270" s="11" t="str">
        <f>IF(inventory[[#This Row],[c Units %]]&lt;=$O$7,$N$7,IF(inventory[[#This Row],[c Units %]]&lt;=$O$8,$N$8,$N$9))</f>
        <v>C</v>
      </c>
    </row>
    <row r="3271" spans="2:12" x14ac:dyDescent="0.25">
      <c r="B3271" s="1">
        <v>3265</v>
      </c>
      <c r="C3271" t="s">
        <v>3265</v>
      </c>
      <c r="D3271" s="2">
        <v>0.9</v>
      </c>
      <c r="E3271" s="15">
        <v>25</v>
      </c>
      <c r="F3271" s="14">
        <f>inventory[[#This Row],[Unit Cost]]*inventory[[#This Row],['# Units]]</f>
        <v>22.5</v>
      </c>
      <c r="G3271" s="8">
        <f>_xlfn.RANK.EQ(inventory[[#This Row],[Total Cost]],inventory[Total Cost],0)</f>
        <v>2562</v>
      </c>
      <c r="H3271" s="8">
        <f>SUMIFS(inventory['# Units],inventory[Rank],"&lt;="&amp;inventory[[#This Row],['#]])</f>
        <v>74875</v>
      </c>
      <c r="I3271" s="9">
        <f>inventory[[#This Row],[c Units]]/MAX(inventory[c Units])</f>
        <v>0.90891985724343882</v>
      </c>
      <c r="J3271" s="10">
        <f>SUMIFS(inventory[Total Cost],inventory[Rank],"&lt;="&amp;inventory[[#This Row],['#]])</f>
        <v>2641228.9999999977</v>
      </c>
      <c r="K3271" s="9">
        <f>inventory[[#This Row],[c Cost]]/MAX(inventory[c Cost])</f>
        <v>0.99770460954715301</v>
      </c>
      <c r="L3271" s="11" t="str">
        <f>IF(inventory[[#This Row],[c Units %]]&lt;=$O$7,$N$7,IF(inventory[[#This Row],[c Units %]]&lt;=$O$8,$N$8,$N$9))</f>
        <v>C</v>
      </c>
    </row>
    <row r="3272" spans="2:12" x14ac:dyDescent="0.25">
      <c r="B3272" s="1">
        <v>3266</v>
      </c>
      <c r="C3272" t="s">
        <v>3266</v>
      </c>
      <c r="D3272" s="2">
        <v>0.8</v>
      </c>
      <c r="E3272" s="15">
        <v>7</v>
      </c>
      <c r="F3272" s="14">
        <f>inventory[[#This Row],[Unit Cost]]*inventory[[#This Row],['# Units]]</f>
        <v>5.6000000000000005</v>
      </c>
      <c r="G3272" s="8">
        <f>_xlfn.RANK.EQ(inventory[[#This Row],[Total Cost]],inventory[Total Cost],0)</f>
        <v>3687</v>
      </c>
      <c r="H3272" s="8">
        <f>SUMIFS(inventory['# Units],inventory[Rank],"&lt;="&amp;inventory[[#This Row],['#]])</f>
        <v>74875</v>
      </c>
      <c r="I3272" s="9">
        <f>inventory[[#This Row],[c Units]]/MAX(inventory[c Units])</f>
        <v>0.90891985724343882</v>
      </c>
      <c r="J3272" s="10">
        <f>SUMIFS(inventory[Total Cost],inventory[Rank],"&lt;="&amp;inventory[[#This Row],['#]])</f>
        <v>2641228.9999999977</v>
      </c>
      <c r="K3272" s="9">
        <f>inventory[[#This Row],[c Cost]]/MAX(inventory[c Cost])</f>
        <v>0.99770460954715301</v>
      </c>
      <c r="L3272" s="11" t="str">
        <f>IF(inventory[[#This Row],[c Units %]]&lt;=$O$7,$N$7,IF(inventory[[#This Row],[c Units %]]&lt;=$O$8,$N$8,$N$9))</f>
        <v>C</v>
      </c>
    </row>
    <row r="3273" spans="2:12" x14ac:dyDescent="0.25">
      <c r="B3273" s="1">
        <v>3267</v>
      </c>
      <c r="C3273" t="s">
        <v>3267</v>
      </c>
      <c r="D3273" s="2">
        <v>0.6</v>
      </c>
      <c r="E3273" s="15">
        <v>26</v>
      </c>
      <c r="F3273" s="14">
        <f>inventory[[#This Row],[Unit Cost]]*inventory[[#This Row],['# Units]]</f>
        <v>15.6</v>
      </c>
      <c r="G3273" s="8">
        <f>_xlfn.RANK.EQ(inventory[[#This Row],[Total Cost]],inventory[Total Cost],0)</f>
        <v>2930</v>
      </c>
      <c r="H3273" s="8">
        <f>SUMIFS(inventory['# Units],inventory[Rank],"&lt;="&amp;inventory[[#This Row],['#]])</f>
        <v>74875</v>
      </c>
      <c r="I3273" s="9">
        <f>inventory[[#This Row],[c Units]]/MAX(inventory[c Units])</f>
        <v>0.90891985724343882</v>
      </c>
      <c r="J3273" s="10">
        <f>SUMIFS(inventory[Total Cost],inventory[Rank],"&lt;="&amp;inventory[[#This Row],['#]])</f>
        <v>2641228.9999999977</v>
      </c>
      <c r="K3273" s="9">
        <f>inventory[[#This Row],[c Cost]]/MAX(inventory[c Cost])</f>
        <v>0.99770460954715301</v>
      </c>
      <c r="L3273" s="11" t="str">
        <f>IF(inventory[[#This Row],[c Units %]]&lt;=$O$7,$N$7,IF(inventory[[#This Row],[c Units %]]&lt;=$O$8,$N$8,$N$9))</f>
        <v>C</v>
      </c>
    </row>
    <row r="3274" spans="2:12" x14ac:dyDescent="0.25">
      <c r="B3274" s="1">
        <v>3268</v>
      </c>
      <c r="C3274" t="s">
        <v>3268</v>
      </c>
      <c r="D3274" s="2">
        <v>0.5</v>
      </c>
      <c r="E3274" s="15">
        <v>20</v>
      </c>
      <c r="F3274" s="14">
        <f>inventory[[#This Row],[Unit Cost]]*inventory[[#This Row],['# Units]]</f>
        <v>10</v>
      </c>
      <c r="G3274" s="8">
        <f>_xlfn.RANK.EQ(inventory[[#This Row],[Total Cost]],inventory[Total Cost],0)</f>
        <v>3300</v>
      </c>
      <c r="H3274" s="8">
        <f>SUMIFS(inventory['# Units],inventory[Rank],"&lt;="&amp;inventory[[#This Row],['#]])</f>
        <v>75022</v>
      </c>
      <c r="I3274" s="9">
        <f>inventory[[#This Row],[c Units]]/MAX(inventory[c Units])</f>
        <v>0.91070431425866127</v>
      </c>
      <c r="J3274" s="10">
        <f>SUMIFS(inventory[Total Cost],inventory[Rank],"&lt;="&amp;inventory[[#This Row],['#]])</f>
        <v>2641365.4999999977</v>
      </c>
      <c r="K3274" s="9">
        <f>inventory[[#This Row],[c Cost]]/MAX(inventory[c Cost])</f>
        <v>0.99775617140687933</v>
      </c>
      <c r="L3274" s="11" t="str">
        <f>IF(inventory[[#This Row],[c Units %]]&lt;=$O$7,$N$7,IF(inventory[[#This Row],[c Units %]]&lt;=$O$8,$N$8,$N$9))</f>
        <v>C</v>
      </c>
    </row>
    <row r="3275" spans="2:12" x14ac:dyDescent="0.25">
      <c r="B3275" s="1">
        <v>3269</v>
      </c>
      <c r="C3275" t="s">
        <v>3269</v>
      </c>
      <c r="D3275" s="2">
        <v>1.1000000000000001</v>
      </c>
      <c r="E3275" s="15">
        <v>7</v>
      </c>
      <c r="F3275" s="14">
        <f>inventory[[#This Row],[Unit Cost]]*inventory[[#This Row],['# Units]]</f>
        <v>7.7000000000000011</v>
      </c>
      <c r="G3275" s="8">
        <f>_xlfn.RANK.EQ(inventory[[#This Row],[Total Cost]],inventory[Total Cost],0)</f>
        <v>3501</v>
      </c>
      <c r="H3275" s="8">
        <f>SUMIFS(inventory['# Units],inventory[Rank],"&lt;="&amp;inventory[[#This Row],['#]])</f>
        <v>75022</v>
      </c>
      <c r="I3275" s="9">
        <f>inventory[[#This Row],[c Units]]/MAX(inventory[c Units])</f>
        <v>0.91070431425866127</v>
      </c>
      <c r="J3275" s="10">
        <f>SUMIFS(inventory[Total Cost],inventory[Rank],"&lt;="&amp;inventory[[#This Row],['#]])</f>
        <v>2641365.4999999977</v>
      </c>
      <c r="K3275" s="9">
        <f>inventory[[#This Row],[c Cost]]/MAX(inventory[c Cost])</f>
        <v>0.99775617140687933</v>
      </c>
      <c r="L3275" s="11" t="str">
        <f>IF(inventory[[#This Row],[c Units %]]&lt;=$O$7,$N$7,IF(inventory[[#This Row],[c Units %]]&lt;=$O$8,$N$8,$N$9))</f>
        <v>C</v>
      </c>
    </row>
    <row r="3276" spans="2:12" x14ac:dyDescent="0.25">
      <c r="B3276" s="1">
        <v>3270</v>
      </c>
      <c r="C3276" t="s">
        <v>3270</v>
      </c>
      <c r="D3276" s="2">
        <v>0.2</v>
      </c>
      <c r="E3276" s="15">
        <v>9</v>
      </c>
      <c r="F3276" s="14">
        <f>inventory[[#This Row],[Unit Cost]]*inventory[[#This Row],['# Units]]</f>
        <v>1.8</v>
      </c>
      <c r="G3276" s="8">
        <f>_xlfn.RANK.EQ(inventory[[#This Row],[Total Cost]],inventory[Total Cost],0)</f>
        <v>4333</v>
      </c>
      <c r="H3276" s="8">
        <f>SUMIFS(inventory['# Units],inventory[Rank],"&lt;="&amp;inventory[[#This Row],['#]])</f>
        <v>75022</v>
      </c>
      <c r="I3276" s="9">
        <f>inventory[[#This Row],[c Units]]/MAX(inventory[c Units])</f>
        <v>0.91070431425866127</v>
      </c>
      <c r="J3276" s="10">
        <f>SUMIFS(inventory[Total Cost],inventory[Rank],"&lt;="&amp;inventory[[#This Row],['#]])</f>
        <v>2641365.4999999977</v>
      </c>
      <c r="K3276" s="9">
        <f>inventory[[#This Row],[c Cost]]/MAX(inventory[c Cost])</f>
        <v>0.99775617140687933</v>
      </c>
      <c r="L3276" s="11" t="str">
        <f>IF(inventory[[#This Row],[c Units %]]&lt;=$O$7,$N$7,IF(inventory[[#This Row],[c Units %]]&lt;=$O$8,$N$8,$N$9))</f>
        <v>C</v>
      </c>
    </row>
    <row r="3277" spans="2:12" x14ac:dyDescent="0.25">
      <c r="B3277" s="1">
        <v>3271</v>
      </c>
      <c r="C3277" t="s">
        <v>3271</v>
      </c>
      <c r="D3277" s="2">
        <v>0.7</v>
      </c>
      <c r="E3277" s="15">
        <v>8</v>
      </c>
      <c r="F3277" s="14">
        <f>inventory[[#This Row],[Unit Cost]]*inventory[[#This Row],['# Units]]</f>
        <v>5.6</v>
      </c>
      <c r="G3277" s="8">
        <f>_xlfn.RANK.EQ(inventory[[#This Row],[Total Cost]],inventory[Total Cost],0)</f>
        <v>3697</v>
      </c>
      <c r="H3277" s="8">
        <f>SUMIFS(inventory['# Units],inventory[Rank],"&lt;="&amp;inventory[[#This Row],['#]])</f>
        <v>75022</v>
      </c>
      <c r="I3277" s="9">
        <f>inventory[[#This Row],[c Units]]/MAX(inventory[c Units])</f>
        <v>0.91070431425866127</v>
      </c>
      <c r="J3277" s="10">
        <f>SUMIFS(inventory[Total Cost],inventory[Rank],"&lt;="&amp;inventory[[#This Row],['#]])</f>
        <v>2641365.4999999977</v>
      </c>
      <c r="K3277" s="9">
        <f>inventory[[#This Row],[c Cost]]/MAX(inventory[c Cost])</f>
        <v>0.99775617140687933</v>
      </c>
      <c r="L3277" s="11" t="str">
        <f>IF(inventory[[#This Row],[c Units %]]&lt;=$O$7,$N$7,IF(inventory[[#This Row],[c Units %]]&lt;=$O$8,$N$8,$N$9))</f>
        <v>C</v>
      </c>
    </row>
    <row r="3278" spans="2:12" x14ac:dyDescent="0.25">
      <c r="B3278" s="1">
        <v>3272</v>
      </c>
      <c r="C3278" t="s">
        <v>3272</v>
      </c>
      <c r="D3278" s="2">
        <v>0.1</v>
      </c>
      <c r="E3278" s="15">
        <v>3</v>
      </c>
      <c r="F3278" s="14">
        <f>inventory[[#This Row],[Unit Cost]]*inventory[[#This Row],['# Units]]</f>
        <v>0.30000000000000004</v>
      </c>
      <c r="G3278" s="8">
        <f>_xlfn.RANK.EQ(inventory[[#This Row],[Total Cost]],inventory[Total Cost],0)</f>
        <v>4648</v>
      </c>
      <c r="H3278" s="8">
        <f>SUMIFS(inventory['# Units],inventory[Rank],"&lt;="&amp;inventory[[#This Row],['#]])</f>
        <v>75022</v>
      </c>
      <c r="I3278" s="9">
        <f>inventory[[#This Row],[c Units]]/MAX(inventory[c Units])</f>
        <v>0.91070431425866127</v>
      </c>
      <c r="J3278" s="10">
        <f>SUMIFS(inventory[Total Cost],inventory[Rank],"&lt;="&amp;inventory[[#This Row],['#]])</f>
        <v>2641365.4999999977</v>
      </c>
      <c r="K3278" s="9">
        <f>inventory[[#This Row],[c Cost]]/MAX(inventory[c Cost])</f>
        <v>0.99775617140687933</v>
      </c>
      <c r="L3278" s="11" t="str">
        <f>IF(inventory[[#This Row],[c Units %]]&lt;=$O$7,$N$7,IF(inventory[[#This Row],[c Units %]]&lt;=$O$8,$N$8,$N$9))</f>
        <v>C</v>
      </c>
    </row>
    <row r="3279" spans="2:12" x14ac:dyDescent="0.25">
      <c r="B3279" s="1">
        <v>3273</v>
      </c>
      <c r="C3279" t="s">
        <v>3273</v>
      </c>
      <c r="D3279" s="2">
        <v>0.1</v>
      </c>
      <c r="E3279" s="15">
        <v>19</v>
      </c>
      <c r="F3279" s="14">
        <f>inventory[[#This Row],[Unit Cost]]*inventory[[#This Row],['# Units]]</f>
        <v>1.9000000000000001</v>
      </c>
      <c r="G3279" s="8">
        <f>_xlfn.RANK.EQ(inventory[[#This Row],[Total Cost]],inventory[Total Cost],0)</f>
        <v>4330</v>
      </c>
      <c r="H3279" s="8">
        <f>SUMIFS(inventory['# Units],inventory[Rank],"&lt;="&amp;inventory[[#This Row],['#]])</f>
        <v>75022</v>
      </c>
      <c r="I3279" s="9">
        <f>inventory[[#This Row],[c Units]]/MAX(inventory[c Units])</f>
        <v>0.91070431425866127</v>
      </c>
      <c r="J3279" s="10">
        <f>SUMIFS(inventory[Total Cost],inventory[Rank],"&lt;="&amp;inventory[[#This Row],['#]])</f>
        <v>2641365.4999999977</v>
      </c>
      <c r="K3279" s="9">
        <f>inventory[[#This Row],[c Cost]]/MAX(inventory[c Cost])</f>
        <v>0.99775617140687933</v>
      </c>
      <c r="L3279" s="11" t="str">
        <f>IF(inventory[[#This Row],[c Units %]]&lt;=$O$7,$N$7,IF(inventory[[#This Row],[c Units %]]&lt;=$O$8,$N$8,$N$9))</f>
        <v>C</v>
      </c>
    </row>
    <row r="3280" spans="2:12" x14ac:dyDescent="0.25">
      <c r="B3280" s="1">
        <v>3274</v>
      </c>
      <c r="C3280" t="s">
        <v>3274</v>
      </c>
      <c r="D3280" s="2">
        <v>0.4</v>
      </c>
      <c r="E3280" s="15">
        <v>7</v>
      </c>
      <c r="F3280" s="14">
        <f>inventory[[#This Row],[Unit Cost]]*inventory[[#This Row],['# Units]]</f>
        <v>2.8000000000000003</v>
      </c>
      <c r="G3280" s="8">
        <f>_xlfn.RANK.EQ(inventory[[#This Row],[Total Cost]],inventory[Total Cost],0)</f>
        <v>4127</v>
      </c>
      <c r="H3280" s="8">
        <f>SUMIFS(inventory['# Units],inventory[Rank],"&lt;="&amp;inventory[[#This Row],['#]])</f>
        <v>75022</v>
      </c>
      <c r="I3280" s="9">
        <f>inventory[[#This Row],[c Units]]/MAX(inventory[c Units])</f>
        <v>0.91070431425866127</v>
      </c>
      <c r="J3280" s="10">
        <f>SUMIFS(inventory[Total Cost],inventory[Rank],"&lt;="&amp;inventory[[#This Row],['#]])</f>
        <v>2641365.4999999977</v>
      </c>
      <c r="K3280" s="9">
        <f>inventory[[#This Row],[c Cost]]/MAX(inventory[c Cost])</f>
        <v>0.99775617140687933</v>
      </c>
      <c r="L3280" s="11" t="str">
        <f>IF(inventory[[#This Row],[c Units %]]&lt;=$O$7,$N$7,IF(inventory[[#This Row],[c Units %]]&lt;=$O$8,$N$8,$N$9))</f>
        <v>C</v>
      </c>
    </row>
    <row r="3281" spans="2:12" x14ac:dyDescent="0.25">
      <c r="B3281" s="1">
        <v>3275</v>
      </c>
      <c r="C3281" t="s">
        <v>3275</v>
      </c>
      <c r="D3281" s="2">
        <v>0.8</v>
      </c>
      <c r="E3281" s="15">
        <v>25</v>
      </c>
      <c r="F3281" s="14">
        <f>inventory[[#This Row],[Unit Cost]]*inventory[[#This Row],['# Units]]</f>
        <v>20</v>
      </c>
      <c r="G3281" s="8">
        <f>_xlfn.RANK.EQ(inventory[[#This Row],[Total Cost]],inventory[Total Cost],0)</f>
        <v>2687</v>
      </c>
      <c r="H3281" s="8">
        <f>SUMIFS(inventory['# Units],inventory[Rank],"&lt;="&amp;inventory[[#This Row],['#]])</f>
        <v>75022</v>
      </c>
      <c r="I3281" s="9">
        <f>inventory[[#This Row],[c Units]]/MAX(inventory[c Units])</f>
        <v>0.91070431425866127</v>
      </c>
      <c r="J3281" s="10">
        <f>SUMIFS(inventory[Total Cost],inventory[Rank],"&lt;="&amp;inventory[[#This Row],['#]])</f>
        <v>2641365.4999999977</v>
      </c>
      <c r="K3281" s="9">
        <f>inventory[[#This Row],[c Cost]]/MAX(inventory[c Cost])</f>
        <v>0.99775617140687933</v>
      </c>
      <c r="L3281" s="11" t="str">
        <f>IF(inventory[[#This Row],[c Units %]]&lt;=$O$7,$N$7,IF(inventory[[#This Row],[c Units %]]&lt;=$O$8,$N$8,$N$9))</f>
        <v>C</v>
      </c>
    </row>
    <row r="3282" spans="2:12" x14ac:dyDescent="0.25">
      <c r="B3282" s="1">
        <v>3276</v>
      </c>
      <c r="C3282" t="s">
        <v>3276</v>
      </c>
      <c r="D3282" s="2">
        <v>1.1000000000000001</v>
      </c>
      <c r="E3282" s="15">
        <v>15</v>
      </c>
      <c r="F3282" s="14">
        <f>inventory[[#This Row],[Unit Cost]]*inventory[[#This Row],['# Units]]</f>
        <v>16.5</v>
      </c>
      <c r="G3282" s="8">
        <f>_xlfn.RANK.EQ(inventory[[#This Row],[Total Cost]],inventory[Total Cost],0)</f>
        <v>2879</v>
      </c>
      <c r="H3282" s="8">
        <f>SUMIFS(inventory['# Units],inventory[Rank],"&lt;="&amp;inventory[[#This Row],['#]])</f>
        <v>75022</v>
      </c>
      <c r="I3282" s="9">
        <f>inventory[[#This Row],[c Units]]/MAX(inventory[c Units])</f>
        <v>0.91070431425866127</v>
      </c>
      <c r="J3282" s="10">
        <f>SUMIFS(inventory[Total Cost],inventory[Rank],"&lt;="&amp;inventory[[#This Row],['#]])</f>
        <v>2641365.4999999977</v>
      </c>
      <c r="K3282" s="9">
        <f>inventory[[#This Row],[c Cost]]/MAX(inventory[c Cost])</f>
        <v>0.99775617140687933</v>
      </c>
      <c r="L3282" s="11" t="str">
        <f>IF(inventory[[#This Row],[c Units %]]&lt;=$O$7,$N$7,IF(inventory[[#This Row],[c Units %]]&lt;=$O$8,$N$8,$N$9))</f>
        <v>C</v>
      </c>
    </row>
    <row r="3283" spans="2:12" x14ac:dyDescent="0.25">
      <c r="B3283" s="1">
        <v>3277</v>
      </c>
      <c r="C3283" t="s">
        <v>3277</v>
      </c>
      <c r="D3283" s="2">
        <v>1</v>
      </c>
      <c r="E3283" s="15">
        <v>10</v>
      </c>
      <c r="F3283" s="14">
        <f>inventory[[#This Row],[Unit Cost]]*inventory[[#This Row],['# Units]]</f>
        <v>10</v>
      </c>
      <c r="G3283" s="8">
        <f>_xlfn.RANK.EQ(inventory[[#This Row],[Total Cost]],inventory[Total Cost],0)</f>
        <v>3300</v>
      </c>
      <c r="H3283" s="8">
        <f>SUMIFS(inventory['# Units],inventory[Rank],"&lt;="&amp;inventory[[#This Row],['#]])</f>
        <v>75022</v>
      </c>
      <c r="I3283" s="9">
        <f>inventory[[#This Row],[c Units]]/MAX(inventory[c Units])</f>
        <v>0.91070431425866127</v>
      </c>
      <c r="J3283" s="10">
        <f>SUMIFS(inventory[Total Cost],inventory[Rank],"&lt;="&amp;inventory[[#This Row],['#]])</f>
        <v>2641365.4999999977</v>
      </c>
      <c r="K3283" s="9">
        <f>inventory[[#This Row],[c Cost]]/MAX(inventory[c Cost])</f>
        <v>0.99775617140687933</v>
      </c>
      <c r="L3283" s="11" t="str">
        <f>IF(inventory[[#This Row],[c Units %]]&lt;=$O$7,$N$7,IF(inventory[[#This Row],[c Units %]]&lt;=$O$8,$N$8,$N$9))</f>
        <v>C</v>
      </c>
    </row>
    <row r="3284" spans="2:12" x14ac:dyDescent="0.25">
      <c r="B3284" s="1">
        <v>3278</v>
      </c>
      <c r="C3284" t="s">
        <v>3278</v>
      </c>
      <c r="D3284" s="2">
        <v>1.1000000000000001</v>
      </c>
      <c r="E3284" s="15">
        <v>15</v>
      </c>
      <c r="F3284" s="14">
        <f>inventory[[#This Row],[Unit Cost]]*inventory[[#This Row],['# Units]]</f>
        <v>16.5</v>
      </c>
      <c r="G3284" s="8">
        <f>_xlfn.RANK.EQ(inventory[[#This Row],[Total Cost]],inventory[Total Cost],0)</f>
        <v>2879</v>
      </c>
      <c r="H3284" s="8">
        <f>SUMIFS(inventory['# Units],inventory[Rank],"&lt;="&amp;inventory[[#This Row],['#]])</f>
        <v>75022</v>
      </c>
      <c r="I3284" s="9">
        <f>inventory[[#This Row],[c Units]]/MAX(inventory[c Units])</f>
        <v>0.91070431425866127</v>
      </c>
      <c r="J3284" s="10">
        <f>SUMIFS(inventory[Total Cost],inventory[Rank],"&lt;="&amp;inventory[[#This Row],['#]])</f>
        <v>2641365.4999999977</v>
      </c>
      <c r="K3284" s="9">
        <f>inventory[[#This Row],[c Cost]]/MAX(inventory[c Cost])</f>
        <v>0.99775617140687933</v>
      </c>
      <c r="L3284" s="11" t="str">
        <f>IF(inventory[[#This Row],[c Units %]]&lt;=$O$7,$N$7,IF(inventory[[#This Row],[c Units %]]&lt;=$O$8,$N$8,$N$9))</f>
        <v>C</v>
      </c>
    </row>
    <row r="3285" spans="2:12" x14ac:dyDescent="0.25">
      <c r="B3285" s="1">
        <v>3279</v>
      </c>
      <c r="C3285" t="s">
        <v>3279</v>
      </c>
      <c r="D3285" s="2">
        <v>0.9</v>
      </c>
      <c r="E3285" s="15">
        <v>4</v>
      </c>
      <c r="F3285" s="14">
        <f>inventory[[#This Row],[Unit Cost]]*inventory[[#This Row],['# Units]]</f>
        <v>3.6</v>
      </c>
      <c r="G3285" s="8">
        <f>_xlfn.RANK.EQ(inventory[[#This Row],[Total Cost]],inventory[Total Cost],0)</f>
        <v>3955</v>
      </c>
      <c r="H3285" s="8">
        <f>SUMIFS(inventory['# Units],inventory[Rank],"&lt;="&amp;inventory[[#This Row],['#]])</f>
        <v>75022</v>
      </c>
      <c r="I3285" s="9">
        <f>inventory[[#This Row],[c Units]]/MAX(inventory[c Units])</f>
        <v>0.91070431425866127</v>
      </c>
      <c r="J3285" s="10">
        <f>SUMIFS(inventory[Total Cost],inventory[Rank],"&lt;="&amp;inventory[[#This Row],['#]])</f>
        <v>2641365.4999999977</v>
      </c>
      <c r="K3285" s="9">
        <f>inventory[[#This Row],[c Cost]]/MAX(inventory[c Cost])</f>
        <v>0.99775617140687933</v>
      </c>
      <c r="L3285" s="11" t="str">
        <f>IF(inventory[[#This Row],[c Units %]]&lt;=$O$7,$N$7,IF(inventory[[#This Row],[c Units %]]&lt;=$O$8,$N$8,$N$9))</f>
        <v>C</v>
      </c>
    </row>
    <row r="3286" spans="2:12" x14ac:dyDescent="0.25">
      <c r="B3286" s="1">
        <v>3280</v>
      </c>
      <c r="C3286" t="s">
        <v>3280</v>
      </c>
      <c r="D3286" s="2">
        <v>1.1000000000000001</v>
      </c>
      <c r="E3286" s="15">
        <v>5</v>
      </c>
      <c r="F3286" s="14">
        <f>inventory[[#This Row],[Unit Cost]]*inventory[[#This Row],['# Units]]</f>
        <v>5.5</v>
      </c>
      <c r="G3286" s="8">
        <f>_xlfn.RANK.EQ(inventory[[#This Row],[Total Cost]],inventory[Total Cost],0)</f>
        <v>3713</v>
      </c>
      <c r="H3286" s="8">
        <f>SUMIFS(inventory['# Units],inventory[Rank],"&lt;="&amp;inventory[[#This Row],['#]])</f>
        <v>75022</v>
      </c>
      <c r="I3286" s="9">
        <f>inventory[[#This Row],[c Units]]/MAX(inventory[c Units])</f>
        <v>0.91070431425866127</v>
      </c>
      <c r="J3286" s="10">
        <f>SUMIFS(inventory[Total Cost],inventory[Rank],"&lt;="&amp;inventory[[#This Row],['#]])</f>
        <v>2641365.4999999977</v>
      </c>
      <c r="K3286" s="9">
        <f>inventory[[#This Row],[c Cost]]/MAX(inventory[c Cost])</f>
        <v>0.99775617140687933</v>
      </c>
      <c r="L3286" s="11" t="str">
        <f>IF(inventory[[#This Row],[c Units %]]&lt;=$O$7,$N$7,IF(inventory[[#This Row],[c Units %]]&lt;=$O$8,$N$8,$N$9))</f>
        <v>C</v>
      </c>
    </row>
    <row r="3287" spans="2:12" x14ac:dyDescent="0.25">
      <c r="B3287" s="1">
        <v>3281</v>
      </c>
      <c r="C3287" t="s">
        <v>3281</v>
      </c>
      <c r="D3287" s="2">
        <v>1.1000000000000001</v>
      </c>
      <c r="E3287" s="15">
        <v>8</v>
      </c>
      <c r="F3287" s="14">
        <f>inventory[[#This Row],[Unit Cost]]*inventory[[#This Row],['# Units]]</f>
        <v>8.8000000000000007</v>
      </c>
      <c r="G3287" s="8">
        <f>_xlfn.RANK.EQ(inventory[[#This Row],[Total Cost]],inventory[Total Cost],0)</f>
        <v>3423</v>
      </c>
      <c r="H3287" s="8">
        <f>SUMIFS(inventory['# Units],inventory[Rank],"&lt;="&amp;inventory[[#This Row],['#]])</f>
        <v>75189</v>
      </c>
      <c r="I3287" s="9">
        <f>inventory[[#This Row],[c Units]]/MAX(inventory[c Units])</f>
        <v>0.91273155454126098</v>
      </c>
      <c r="J3287" s="10">
        <f>SUMIFS(inventory[Total Cost],inventory[Rank],"&lt;="&amp;inventory[[#This Row],['#]])</f>
        <v>2641511.0999999964</v>
      </c>
      <c r="K3287" s="9">
        <f>inventory[[#This Row],[c Cost]]/MAX(inventory[c Cost])</f>
        <v>0.99781117072392034</v>
      </c>
      <c r="L3287" s="11" t="str">
        <f>IF(inventory[[#This Row],[c Units %]]&lt;=$O$7,$N$7,IF(inventory[[#This Row],[c Units %]]&lt;=$O$8,$N$8,$N$9))</f>
        <v>C</v>
      </c>
    </row>
    <row r="3288" spans="2:12" x14ac:dyDescent="0.25">
      <c r="B3288" s="1">
        <v>3282</v>
      </c>
      <c r="C3288" t="s">
        <v>3282</v>
      </c>
      <c r="D3288" s="2">
        <v>1.1000000000000001</v>
      </c>
      <c r="E3288" s="15">
        <v>12</v>
      </c>
      <c r="F3288" s="14">
        <f>inventory[[#This Row],[Unit Cost]]*inventory[[#This Row],['# Units]]</f>
        <v>13.200000000000001</v>
      </c>
      <c r="G3288" s="8">
        <f>_xlfn.RANK.EQ(inventory[[#This Row],[Total Cost]],inventory[Total Cost],0)</f>
        <v>3071</v>
      </c>
      <c r="H3288" s="8">
        <f>SUMIFS(inventory['# Units],inventory[Rank],"&lt;="&amp;inventory[[#This Row],['#]])</f>
        <v>75189</v>
      </c>
      <c r="I3288" s="9">
        <f>inventory[[#This Row],[c Units]]/MAX(inventory[c Units])</f>
        <v>0.91273155454126098</v>
      </c>
      <c r="J3288" s="10">
        <f>SUMIFS(inventory[Total Cost],inventory[Rank],"&lt;="&amp;inventory[[#This Row],['#]])</f>
        <v>2641511.0999999964</v>
      </c>
      <c r="K3288" s="9">
        <f>inventory[[#This Row],[c Cost]]/MAX(inventory[c Cost])</f>
        <v>0.99781117072392034</v>
      </c>
      <c r="L3288" s="11" t="str">
        <f>IF(inventory[[#This Row],[c Units %]]&lt;=$O$7,$N$7,IF(inventory[[#This Row],[c Units %]]&lt;=$O$8,$N$8,$N$9))</f>
        <v>C</v>
      </c>
    </row>
    <row r="3289" spans="2:12" x14ac:dyDescent="0.25">
      <c r="B3289" s="1">
        <v>3283</v>
      </c>
      <c r="C3289" t="s">
        <v>3283</v>
      </c>
      <c r="D3289" s="2">
        <v>1.2</v>
      </c>
      <c r="E3289" s="15">
        <v>7</v>
      </c>
      <c r="F3289" s="14">
        <f>inventory[[#This Row],[Unit Cost]]*inventory[[#This Row],['# Units]]</f>
        <v>8.4</v>
      </c>
      <c r="G3289" s="8">
        <f>_xlfn.RANK.EQ(inventory[[#This Row],[Total Cost]],inventory[Total Cost],0)</f>
        <v>3440</v>
      </c>
      <c r="H3289" s="8">
        <f>SUMIFS(inventory['# Units],inventory[Rank],"&lt;="&amp;inventory[[#This Row],['#]])</f>
        <v>75189</v>
      </c>
      <c r="I3289" s="9">
        <f>inventory[[#This Row],[c Units]]/MAX(inventory[c Units])</f>
        <v>0.91273155454126098</v>
      </c>
      <c r="J3289" s="10">
        <f>SUMIFS(inventory[Total Cost],inventory[Rank],"&lt;="&amp;inventory[[#This Row],['#]])</f>
        <v>2641511.0999999964</v>
      </c>
      <c r="K3289" s="9">
        <f>inventory[[#This Row],[c Cost]]/MAX(inventory[c Cost])</f>
        <v>0.99781117072392034</v>
      </c>
      <c r="L3289" s="11" t="str">
        <f>IF(inventory[[#This Row],[c Units %]]&lt;=$O$7,$N$7,IF(inventory[[#This Row],[c Units %]]&lt;=$O$8,$N$8,$N$9))</f>
        <v>C</v>
      </c>
    </row>
    <row r="3290" spans="2:12" x14ac:dyDescent="0.25">
      <c r="B3290" s="1">
        <v>3284</v>
      </c>
      <c r="C3290" t="s">
        <v>3284</v>
      </c>
      <c r="D3290" s="2">
        <v>1.2</v>
      </c>
      <c r="E3290" s="15">
        <v>20</v>
      </c>
      <c r="F3290" s="14">
        <f>inventory[[#This Row],[Unit Cost]]*inventory[[#This Row],['# Units]]</f>
        <v>24</v>
      </c>
      <c r="G3290" s="8">
        <f>_xlfn.RANK.EQ(inventory[[#This Row],[Total Cost]],inventory[Total Cost],0)</f>
        <v>2494</v>
      </c>
      <c r="H3290" s="8">
        <f>SUMIFS(inventory['# Units],inventory[Rank],"&lt;="&amp;inventory[[#This Row],['#]])</f>
        <v>75189</v>
      </c>
      <c r="I3290" s="9">
        <f>inventory[[#This Row],[c Units]]/MAX(inventory[c Units])</f>
        <v>0.91273155454126098</v>
      </c>
      <c r="J3290" s="10">
        <f>SUMIFS(inventory[Total Cost],inventory[Rank],"&lt;="&amp;inventory[[#This Row],['#]])</f>
        <v>2641511.0999999964</v>
      </c>
      <c r="K3290" s="9">
        <f>inventory[[#This Row],[c Cost]]/MAX(inventory[c Cost])</f>
        <v>0.99781117072392034</v>
      </c>
      <c r="L3290" s="11" t="str">
        <f>IF(inventory[[#This Row],[c Units %]]&lt;=$O$7,$N$7,IF(inventory[[#This Row],[c Units %]]&lt;=$O$8,$N$8,$N$9))</f>
        <v>C</v>
      </c>
    </row>
    <row r="3291" spans="2:12" x14ac:dyDescent="0.25">
      <c r="B3291" s="1">
        <v>3285</v>
      </c>
      <c r="C3291" t="s">
        <v>3285</v>
      </c>
      <c r="D3291" s="2">
        <v>1.1000000000000001</v>
      </c>
      <c r="E3291" s="15">
        <v>7</v>
      </c>
      <c r="F3291" s="14">
        <f>inventory[[#This Row],[Unit Cost]]*inventory[[#This Row],['# Units]]</f>
        <v>7.7000000000000011</v>
      </c>
      <c r="G3291" s="8">
        <f>_xlfn.RANK.EQ(inventory[[#This Row],[Total Cost]],inventory[Total Cost],0)</f>
        <v>3501</v>
      </c>
      <c r="H3291" s="8">
        <f>SUMIFS(inventory['# Units],inventory[Rank],"&lt;="&amp;inventory[[#This Row],['#]])</f>
        <v>75189</v>
      </c>
      <c r="I3291" s="9">
        <f>inventory[[#This Row],[c Units]]/MAX(inventory[c Units])</f>
        <v>0.91273155454126098</v>
      </c>
      <c r="J3291" s="10">
        <f>SUMIFS(inventory[Total Cost],inventory[Rank],"&lt;="&amp;inventory[[#This Row],['#]])</f>
        <v>2641511.0999999964</v>
      </c>
      <c r="K3291" s="9">
        <f>inventory[[#This Row],[c Cost]]/MAX(inventory[c Cost])</f>
        <v>0.99781117072392034</v>
      </c>
      <c r="L3291" s="11" t="str">
        <f>IF(inventory[[#This Row],[c Units %]]&lt;=$O$7,$N$7,IF(inventory[[#This Row],[c Units %]]&lt;=$O$8,$N$8,$N$9))</f>
        <v>C</v>
      </c>
    </row>
    <row r="3292" spans="2:12" x14ac:dyDescent="0.25">
      <c r="B3292" s="1">
        <v>3286</v>
      </c>
      <c r="C3292" t="s">
        <v>3286</v>
      </c>
      <c r="D3292" s="2">
        <v>1.2</v>
      </c>
      <c r="E3292" s="15">
        <v>11</v>
      </c>
      <c r="F3292" s="14">
        <f>inventory[[#This Row],[Unit Cost]]*inventory[[#This Row],['# Units]]</f>
        <v>13.2</v>
      </c>
      <c r="G3292" s="8">
        <f>_xlfn.RANK.EQ(inventory[[#This Row],[Total Cost]],inventory[Total Cost],0)</f>
        <v>3081</v>
      </c>
      <c r="H3292" s="8">
        <f>SUMIFS(inventory['# Units],inventory[Rank],"&lt;="&amp;inventory[[#This Row],['#]])</f>
        <v>75189</v>
      </c>
      <c r="I3292" s="9">
        <f>inventory[[#This Row],[c Units]]/MAX(inventory[c Units])</f>
        <v>0.91273155454126098</v>
      </c>
      <c r="J3292" s="10">
        <f>SUMIFS(inventory[Total Cost],inventory[Rank],"&lt;="&amp;inventory[[#This Row],['#]])</f>
        <v>2641511.0999999964</v>
      </c>
      <c r="K3292" s="9">
        <f>inventory[[#This Row],[c Cost]]/MAX(inventory[c Cost])</f>
        <v>0.99781117072392034</v>
      </c>
      <c r="L3292" s="11" t="str">
        <f>IF(inventory[[#This Row],[c Units %]]&lt;=$O$7,$N$7,IF(inventory[[#This Row],[c Units %]]&lt;=$O$8,$N$8,$N$9))</f>
        <v>C</v>
      </c>
    </row>
    <row r="3293" spans="2:12" x14ac:dyDescent="0.25">
      <c r="B3293" s="1">
        <v>3287</v>
      </c>
      <c r="C3293" t="s">
        <v>3287</v>
      </c>
      <c r="D3293" s="2">
        <v>1.2</v>
      </c>
      <c r="E3293" s="15">
        <v>71</v>
      </c>
      <c r="F3293" s="14">
        <f>inventory[[#This Row],[Unit Cost]]*inventory[[#This Row],['# Units]]</f>
        <v>85.2</v>
      </c>
      <c r="G3293" s="8">
        <f>_xlfn.RANK.EQ(inventory[[#This Row],[Total Cost]],inventory[Total Cost],0)</f>
        <v>1444</v>
      </c>
      <c r="H3293" s="8">
        <f>SUMIFS(inventory['# Units],inventory[Rank],"&lt;="&amp;inventory[[#This Row],['#]])</f>
        <v>75189</v>
      </c>
      <c r="I3293" s="9">
        <f>inventory[[#This Row],[c Units]]/MAX(inventory[c Units])</f>
        <v>0.91273155454126098</v>
      </c>
      <c r="J3293" s="10">
        <f>SUMIFS(inventory[Total Cost],inventory[Rank],"&lt;="&amp;inventory[[#This Row],['#]])</f>
        <v>2641511.0999999964</v>
      </c>
      <c r="K3293" s="9">
        <f>inventory[[#This Row],[c Cost]]/MAX(inventory[c Cost])</f>
        <v>0.99781117072392034</v>
      </c>
      <c r="L3293" s="11" t="str">
        <f>IF(inventory[[#This Row],[c Units %]]&lt;=$O$7,$N$7,IF(inventory[[#This Row],[c Units %]]&lt;=$O$8,$N$8,$N$9))</f>
        <v>C</v>
      </c>
    </row>
    <row r="3294" spans="2:12" x14ac:dyDescent="0.25">
      <c r="B3294" s="1">
        <v>3288</v>
      </c>
      <c r="C3294" t="s">
        <v>3288</v>
      </c>
      <c r="D3294" s="2">
        <v>1</v>
      </c>
      <c r="E3294" s="15">
        <v>6</v>
      </c>
      <c r="F3294" s="14">
        <f>inventory[[#This Row],[Unit Cost]]*inventory[[#This Row],['# Units]]</f>
        <v>6</v>
      </c>
      <c r="G3294" s="8">
        <f>_xlfn.RANK.EQ(inventory[[#This Row],[Total Cost]],inventory[Total Cost],0)</f>
        <v>3649</v>
      </c>
      <c r="H3294" s="8">
        <f>SUMIFS(inventory['# Units],inventory[Rank],"&lt;="&amp;inventory[[#This Row],['#]])</f>
        <v>75189</v>
      </c>
      <c r="I3294" s="9">
        <f>inventory[[#This Row],[c Units]]/MAX(inventory[c Units])</f>
        <v>0.91273155454126098</v>
      </c>
      <c r="J3294" s="10">
        <f>SUMIFS(inventory[Total Cost],inventory[Rank],"&lt;="&amp;inventory[[#This Row],['#]])</f>
        <v>2641511.0999999964</v>
      </c>
      <c r="K3294" s="9">
        <f>inventory[[#This Row],[c Cost]]/MAX(inventory[c Cost])</f>
        <v>0.99781117072392034</v>
      </c>
      <c r="L3294" s="11" t="str">
        <f>IF(inventory[[#This Row],[c Units %]]&lt;=$O$7,$N$7,IF(inventory[[#This Row],[c Units %]]&lt;=$O$8,$N$8,$N$9))</f>
        <v>C</v>
      </c>
    </row>
    <row r="3295" spans="2:12" x14ac:dyDescent="0.25">
      <c r="B3295" s="1">
        <v>3289</v>
      </c>
      <c r="C3295" t="s">
        <v>3289</v>
      </c>
      <c r="D3295" s="2">
        <v>1</v>
      </c>
      <c r="E3295" s="15">
        <v>19</v>
      </c>
      <c r="F3295" s="14">
        <f>inventory[[#This Row],[Unit Cost]]*inventory[[#This Row],['# Units]]</f>
        <v>19</v>
      </c>
      <c r="G3295" s="8">
        <f>_xlfn.RANK.EQ(inventory[[#This Row],[Total Cost]],inventory[Total Cost],0)</f>
        <v>2748</v>
      </c>
      <c r="H3295" s="8">
        <f>SUMIFS(inventory['# Units],inventory[Rank],"&lt;="&amp;inventory[[#This Row],['#]])</f>
        <v>75189</v>
      </c>
      <c r="I3295" s="9">
        <f>inventory[[#This Row],[c Units]]/MAX(inventory[c Units])</f>
        <v>0.91273155454126098</v>
      </c>
      <c r="J3295" s="10">
        <f>SUMIFS(inventory[Total Cost],inventory[Rank],"&lt;="&amp;inventory[[#This Row],['#]])</f>
        <v>2641511.0999999964</v>
      </c>
      <c r="K3295" s="9">
        <f>inventory[[#This Row],[c Cost]]/MAX(inventory[c Cost])</f>
        <v>0.99781117072392034</v>
      </c>
      <c r="L3295" s="11" t="str">
        <f>IF(inventory[[#This Row],[c Units %]]&lt;=$O$7,$N$7,IF(inventory[[#This Row],[c Units %]]&lt;=$O$8,$N$8,$N$9))</f>
        <v>C</v>
      </c>
    </row>
    <row r="3296" spans="2:12" x14ac:dyDescent="0.25">
      <c r="B3296" s="1">
        <v>3290</v>
      </c>
      <c r="C3296" t="s">
        <v>3290</v>
      </c>
      <c r="D3296" s="2">
        <v>1</v>
      </c>
      <c r="E3296" s="15">
        <v>20</v>
      </c>
      <c r="F3296" s="14">
        <f>inventory[[#This Row],[Unit Cost]]*inventory[[#This Row],['# Units]]</f>
        <v>20</v>
      </c>
      <c r="G3296" s="8">
        <f>_xlfn.RANK.EQ(inventory[[#This Row],[Total Cost]],inventory[Total Cost],0)</f>
        <v>2687</v>
      </c>
      <c r="H3296" s="8">
        <f>SUMIFS(inventory['# Units],inventory[Rank],"&lt;="&amp;inventory[[#This Row],['#]])</f>
        <v>75189</v>
      </c>
      <c r="I3296" s="9">
        <f>inventory[[#This Row],[c Units]]/MAX(inventory[c Units])</f>
        <v>0.91273155454126098</v>
      </c>
      <c r="J3296" s="10">
        <f>SUMIFS(inventory[Total Cost],inventory[Rank],"&lt;="&amp;inventory[[#This Row],['#]])</f>
        <v>2641511.0999999964</v>
      </c>
      <c r="K3296" s="9">
        <f>inventory[[#This Row],[c Cost]]/MAX(inventory[c Cost])</f>
        <v>0.99781117072392034</v>
      </c>
      <c r="L3296" s="11" t="str">
        <f>IF(inventory[[#This Row],[c Units %]]&lt;=$O$7,$N$7,IF(inventory[[#This Row],[c Units %]]&lt;=$O$8,$N$8,$N$9))</f>
        <v>C</v>
      </c>
    </row>
    <row r="3297" spans="2:12" x14ac:dyDescent="0.25">
      <c r="B3297" s="1">
        <v>3291</v>
      </c>
      <c r="C3297" t="s">
        <v>3291</v>
      </c>
      <c r="D3297" s="2">
        <v>1.2</v>
      </c>
      <c r="E3297" s="15">
        <v>2</v>
      </c>
      <c r="F3297" s="14">
        <f>inventory[[#This Row],[Unit Cost]]*inventory[[#This Row],['# Units]]</f>
        <v>2.4</v>
      </c>
      <c r="G3297" s="8">
        <f>_xlfn.RANK.EQ(inventory[[#This Row],[Total Cost]],inventory[Total Cost],0)</f>
        <v>4223</v>
      </c>
      <c r="H3297" s="8">
        <f>SUMIFS(inventory['# Units],inventory[Rank],"&lt;="&amp;inventory[[#This Row],['#]])</f>
        <v>75189</v>
      </c>
      <c r="I3297" s="9">
        <f>inventory[[#This Row],[c Units]]/MAX(inventory[c Units])</f>
        <v>0.91273155454126098</v>
      </c>
      <c r="J3297" s="10">
        <f>SUMIFS(inventory[Total Cost],inventory[Rank],"&lt;="&amp;inventory[[#This Row],['#]])</f>
        <v>2641511.0999999964</v>
      </c>
      <c r="K3297" s="9">
        <f>inventory[[#This Row],[c Cost]]/MAX(inventory[c Cost])</f>
        <v>0.99781117072392034</v>
      </c>
      <c r="L3297" s="11" t="str">
        <f>IF(inventory[[#This Row],[c Units %]]&lt;=$O$7,$N$7,IF(inventory[[#This Row],[c Units %]]&lt;=$O$8,$N$8,$N$9))</f>
        <v>C</v>
      </c>
    </row>
    <row r="3298" spans="2:12" x14ac:dyDescent="0.25">
      <c r="B3298" s="1">
        <v>3292</v>
      </c>
      <c r="C3298" t="s">
        <v>3292</v>
      </c>
      <c r="D3298" s="2">
        <v>1</v>
      </c>
      <c r="E3298" s="15">
        <v>14</v>
      </c>
      <c r="F3298" s="14">
        <f>inventory[[#This Row],[Unit Cost]]*inventory[[#This Row],['# Units]]</f>
        <v>14</v>
      </c>
      <c r="G3298" s="8">
        <f>_xlfn.RANK.EQ(inventory[[#This Row],[Total Cost]],inventory[Total Cost],0)</f>
        <v>3027</v>
      </c>
      <c r="H3298" s="8">
        <f>SUMIFS(inventory['# Units],inventory[Rank],"&lt;="&amp;inventory[[#This Row],['#]])</f>
        <v>75189</v>
      </c>
      <c r="I3298" s="9">
        <f>inventory[[#This Row],[c Units]]/MAX(inventory[c Units])</f>
        <v>0.91273155454126098</v>
      </c>
      <c r="J3298" s="10">
        <f>SUMIFS(inventory[Total Cost],inventory[Rank],"&lt;="&amp;inventory[[#This Row],['#]])</f>
        <v>2641511.0999999964</v>
      </c>
      <c r="K3298" s="9">
        <f>inventory[[#This Row],[c Cost]]/MAX(inventory[c Cost])</f>
        <v>0.99781117072392034</v>
      </c>
      <c r="L3298" s="11" t="str">
        <f>IF(inventory[[#This Row],[c Units %]]&lt;=$O$7,$N$7,IF(inventory[[#This Row],[c Units %]]&lt;=$O$8,$N$8,$N$9))</f>
        <v>C</v>
      </c>
    </row>
    <row r="3299" spans="2:12" x14ac:dyDescent="0.25">
      <c r="B3299" s="1">
        <v>3293</v>
      </c>
      <c r="C3299" t="s">
        <v>3293</v>
      </c>
      <c r="D3299" s="2">
        <v>0.8</v>
      </c>
      <c r="E3299" s="15">
        <v>10</v>
      </c>
      <c r="F3299" s="14">
        <f>inventory[[#This Row],[Unit Cost]]*inventory[[#This Row],['# Units]]</f>
        <v>8</v>
      </c>
      <c r="G3299" s="8">
        <f>_xlfn.RANK.EQ(inventory[[#This Row],[Total Cost]],inventory[Total Cost],0)</f>
        <v>3471</v>
      </c>
      <c r="H3299" s="8">
        <f>SUMIFS(inventory['# Units],inventory[Rank],"&lt;="&amp;inventory[[#This Row],['#]])</f>
        <v>75189</v>
      </c>
      <c r="I3299" s="9">
        <f>inventory[[#This Row],[c Units]]/MAX(inventory[c Units])</f>
        <v>0.91273155454126098</v>
      </c>
      <c r="J3299" s="10">
        <f>SUMIFS(inventory[Total Cost],inventory[Rank],"&lt;="&amp;inventory[[#This Row],['#]])</f>
        <v>2641511.0999999964</v>
      </c>
      <c r="K3299" s="9">
        <f>inventory[[#This Row],[c Cost]]/MAX(inventory[c Cost])</f>
        <v>0.99781117072392034</v>
      </c>
      <c r="L3299" s="11" t="str">
        <f>IF(inventory[[#This Row],[c Units %]]&lt;=$O$7,$N$7,IF(inventory[[#This Row],[c Units %]]&lt;=$O$8,$N$8,$N$9))</f>
        <v>C</v>
      </c>
    </row>
    <row r="3300" spans="2:12" x14ac:dyDescent="0.25">
      <c r="B3300" s="1">
        <v>3294</v>
      </c>
      <c r="C3300" t="s">
        <v>3294</v>
      </c>
      <c r="D3300" s="2">
        <v>1.2</v>
      </c>
      <c r="E3300" s="15">
        <v>30</v>
      </c>
      <c r="F3300" s="14">
        <f>inventory[[#This Row],[Unit Cost]]*inventory[[#This Row],['# Units]]</f>
        <v>36</v>
      </c>
      <c r="G3300" s="8">
        <f>_xlfn.RANK.EQ(inventory[[#This Row],[Total Cost]],inventory[Total Cost],0)</f>
        <v>2134</v>
      </c>
      <c r="H3300" s="8">
        <f>SUMIFS(inventory['# Units],inventory[Rank],"&lt;="&amp;inventory[[#This Row],['#]])</f>
        <v>75189</v>
      </c>
      <c r="I3300" s="9">
        <f>inventory[[#This Row],[c Units]]/MAX(inventory[c Units])</f>
        <v>0.91273155454126098</v>
      </c>
      <c r="J3300" s="10">
        <f>SUMIFS(inventory[Total Cost],inventory[Rank],"&lt;="&amp;inventory[[#This Row],['#]])</f>
        <v>2641511.0999999964</v>
      </c>
      <c r="K3300" s="9">
        <f>inventory[[#This Row],[c Cost]]/MAX(inventory[c Cost])</f>
        <v>0.99781117072392034</v>
      </c>
      <c r="L3300" s="11" t="str">
        <f>IF(inventory[[#This Row],[c Units %]]&lt;=$O$7,$N$7,IF(inventory[[#This Row],[c Units %]]&lt;=$O$8,$N$8,$N$9))</f>
        <v>C</v>
      </c>
    </row>
    <row r="3301" spans="2:12" x14ac:dyDescent="0.25">
      <c r="B3301" s="1">
        <v>3295</v>
      </c>
      <c r="C3301" t="s">
        <v>3295</v>
      </c>
      <c r="D3301" s="2">
        <v>0.9</v>
      </c>
      <c r="E3301" s="15">
        <v>31</v>
      </c>
      <c r="F3301" s="14">
        <f>inventory[[#This Row],[Unit Cost]]*inventory[[#This Row],['# Units]]</f>
        <v>27.900000000000002</v>
      </c>
      <c r="G3301" s="8">
        <f>_xlfn.RANK.EQ(inventory[[#This Row],[Total Cost]],inventory[Total Cost],0)</f>
        <v>2371</v>
      </c>
      <c r="H3301" s="8">
        <f>SUMIFS(inventory['# Units],inventory[Rank],"&lt;="&amp;inventory[[#This Row],['#]])</f>
        <v>75227</v>
      </c>
      <c r="I3301" s="9">
        <f>inventory[[#This Row],[c Units]]/MAX(inventory[c Units])</f>
        <v>0.9131928427492777</v>
      </c>
      <c r="J3301" s="10">
        <f>SUMIFS(inventory[Total Cost],inventory[Rank],"&lt;="&amp;inventory[[#This Row],['#]])</f>
        <v>2641562.0999999973</v>
      </c>
      <c r="K3301" s="9">
        <f>inventory[[#This Row],[c Cost]]/MAX(inventory[c Cost])</f>
        <v>0.99783043559458762</v>
      </c>
      <c r="L3301" s="11" t="str">
        <f>IF(inventory[[#This Row],[c Units %]]&lt;=$O$7,$N$7,IF(inventory[[#This Row],[c Units %]]&lt;=$O$8,$N$8,$N$9))</f>
        <v>C</v>
      </c>
    </row>
    <row r="3302" spans="2:12" x14ac:dyDescent="0.25">
      <c r="B3302" s="1">
        <v>3296</v>
      </c>
      <c r="C3302" t="s">
        <v>3296</v>
      </c>
      <c r="D3302" s="2">
        <v>1.1000000000000001</v>
      </c>
      <c r="E3302" s="15">
        <v>3</v>
      </c>
      <c r="F3302" s="14">
        <f>inventory[[#This Row],[Unit Cost]]*inventory[[#This Row],['# Units]]</f>
        <v>3.3000000000000003</v>
      </c>
      <c r="G3302" s="8">
        <f>_xlfn.RANK.EQ(inventory[[#This Row],[Total Cost]],inventory[Total Cost],0)</f>
        <v>4028</v>
      </c>
      <c r="H3302" s="8">
        <f>SUMIFS(inventory['# Units],inventory[Rank],"&lt;="&amp;inventory[[#This Row],['#]])</f>
        <v>75227</v>
      </c>
      <c r="I3302" s="9">
        <f>inventory[[#This Row],[c Units]]/MAX(inventory[c Units])</f>
        <v>0.9131928427492777</v>
      </c>
      <c r="J3302" s="10">
        <f>SUMIFS(inventory[Total Cost],inventory[Rank],"&lt;="&amp;inventory[[#This Row],['#]])</f>
        <v>2641562.0999999973</v>
      </c>
      <c r="K3302" s="9">
        <f>inventory[[#This Row],[c Cost]]/MAX(inventory[c Cost])</f>
        <v>0.99783043559458762</v>
      </c>
      <c r="L3302" s="11" t="str">
        <f>IF(inventory[[#This Row],[c Units %]]&lt;=$O$7,$N$7,IF(inventory[[#This Row],[c Units %]]&lt;=$O$8,$N$8,$N$9))</f>
        <v>C</v>
      </c>
    </row>
    <row r="3303" spans="2:12" x14ac:dyDescent="0.25">
      <c r="B3303" s="1">
        <v>3297</v>
      </c>
      <c r="C3303" t="s">
        <v>3297</v>
      </c>
      <c r="D3303" s="2">
        <v>0.8</v>
      </c>
      <c r="E3303" s="15">
        <v>11</v>
      </c>
      <c r="F3303" s="14">
        <f>inventory[[#This Row],[Unit Cost]]*inventory[[#This Row],['# Units]]</f>
        <v>8.8000000000000007</v>
      </c>
      <c r="G3303" s="8">
        <f>_xlfn.RANK.EQ(inventory[[#This Row],[Total Cost]],inventory[Total Cost],0)</f>
        <v>3423</v>
      </c>
      <c r="H3303" s="8">
        <f>SUMIFS(inventory['# Units],inventory[Rank],"&lt;="&amp;inventory[[#This Row],['#]])</f>
        <v>75227</v>
      </c>
      <c r="I3303" s="9">
        <f>inventory[[#This Row],[c Units]]/MAX(inventory[c Units])</f>
        <v>0.9131928427492777</v>
      </c>
      <c r="J3303" s="10">
        <f>SUMIFS(inventory[Total Cost],inventory[Rank],"&lt;="&amp;inventory[[#This Row],['#]])</f>
        <v>2641562.0999999973</v>
      </c>
      <c r="K3303" s="9">
        <f>inventory[[#This Row],[c Cost]]/MAX(inventory[c Cost])</f>
        <v>0.99783043559458762</v>
      </c>
      <c r="L3303" s="11" t="str">
        <f>IF(inventory[[#This Row],[c Units %]]&lt;=$O$7,$N$7,IF(inventory[[#This Row],[c Units %]]&lt;=$O$8,$N$8,$N$9))</f>
        <v>C</v>
      </c>
    </row>
    <row r="3304" spans="2:12" x14ac:dyDescent="0.25">
      <c r="B3304" s="1">
        <v>3298</v>
      </c>
      <c r="C3304" t="s">
        <v>3298</v>
      </c>
      <c r="D3304" s="2">
        <v>0.9</v>
      </c>
      <c r="E3304" s="15">
        <v>13</v>
      </c>
      <c r="F3304" s="14">
        <f>inventory[[#This Row],[Unit Cost]]*inventory[[#This Row],['# Units]]</f>
        <v>11.700000000000001</v>
      </c>
      <c r="G3304" s="8">
        <f>_xlfn.RANK.EQ(inventory[[#This Row],[Total Cost]],inventory[Total Cost],0)</f>
        <v>3194</v>
      </c>
      <c r="H3304" s="8">
        <f>SUMIFS(inventory['# Units],inventory[Rank],"&lt;="&amp;inventory[[#This Row],['#]])</f>
        <v>75227</v>
      </c>
      <c r="I3304" s="9">
        <f>inventory[[#This Row],[c Units]]/MAX(inventory[c Units])</f>
        <v>0.9131928427492777</v>
      </c>
      <c r="J3304" s="10">
        <f>SUMIFS(inventory[Total Cost],inventory[Rank],"&lt;="&amp;inventory[[#This Row],['#]])</f>
        <v>2641562.0999999973</v>
      </c>
      <c r="K3304" s="9">
        <f>inventory[[#This Row],[c Cost]]/MAX(inventory[c Cost])</f>
        <v>0.99783043559458762</v>
      </c>
      <c r="L3304" s="11" t="str">
        <f>IF(inventory[[#This Row],[c Units %]]&lt;=$O$7,$N$7,IF(inventory[[#This Row],[c Units %]]&lt;=$O$8,$N$8,$N$9))</f>
        <v>C</v>
      </c>
    </row>
    <row r="3305" spans="2:12" x14ac:dyDescent="0.25">
      <c r="B3305" s="1">
        <v>3299</v>
      </c>
      <c r="C3305" t="s">
        <v>3299</v>
      </c>
      <c r="D3305" s="2">
        <v>1.2</v>
      </c>
      <c r="E3305" s="15">
        <v>23</v>
      </c>
      <c r="F3305" s="14">
        <f>inventory[[#This Row],[Unit Cost]]*inventory[[#This Row],['# Units]]</f>
        <v>27.599999999999998</v>
      </c>
      <c r="G3305" s="8">
        <f>_xlfn.RANK.EQ(inventory[[#This Row],[Total Cost]],inventory[Total Cost],0)</f>
        <v>2374</v>
      </c>
      <c r="H3305" s="8">
        <f>SUMIFS(inventory['# Units],inventory[Rank],"&lt;="&amp;inventory[[#This Row],['#]])</f>
        <v>75227</v>
      </c>
      <c r="I3305" s="9">
        <f>inventory[[#This Row],[c Units]]/MAX(inventory[c Units])</f>
        <v>0.9131928427492777</v>
      </c>
      <c r="J3305" s="10">
        <f>SUMIFS(inventory[Total Cost],inventory[Rank],"&lt;="&amp;inventory[[#This Row],['#]])</f>
        <v>2641562.0999999973</v>
      </c>
      <c r="K3305" s="9">
        <f>inventory[[#This Row],[c Cost]]/MAX(inventory[c Cost])</f>
        <v>0.99783043559458762</v>
      </c>
      <c r="L3305" s="11" t="str">
        <f>IF(inventory[[#This Row],[c Units %]]&lt;=$O$7,$N$7,IF(inventory[[#This Row],[c Units %]]&lt;=$O$8,$N$8,$N$9))</f>
        <v>C</v>
      </c>
    </row>
    <row r="3306" spans="2:12" x14ac:dyDescent="0.25">
      <c r="B3306" s="1">
        <v>3300</v>
      </c>
      <c r="C3306" t="s">
        <v>3300</v>
      </c>
      <c r="D3306" s="2">
        <v>1.2</v>
      </c>
      <c r="E3306" s="15">
        <v>19</v>
      </c>
      <c r="F3306" s="14">
        <f>inventory[[#This Row],[Unit Cost]]*inventory[[#This Row],['# Units]]</f>
        <v>22.8</v>
      </c>
      <c r="G3306" s="8">
        <f>_xlfn.RANK.EQ(inventory[[#This Row],[Total Cost]],inventory[Total Cost],0)</f>
        <v>2557</v>
      </c>
      <c r="H3306" s="8">
        <f>SUMIFS(inventory['# Units],inventory[Rank],"&lt;="&amp;inventory[[#This Row],['#]])</f>
        <v>75463</v>
      </c>
      <c r="I3306" s="9">
        <f>inventory[[#This Row],[c Units]]/MAX(inventory[c Units])</f>
        <v>0.91605768530432885</v>
      </c>
      <c r="J3306" s="10">
        <f>SUMIFS(inventory[Total Cost],inventory[Rank],"&lt;="&amp;inventory[[#This Row],['#]])</f>
        <v>2641752.0999999973</v>
      </c>
      <c r="K3306" s="9">
        <f>inventory[[#This Row],[c Cost]]/MAX(inventory[c Cost])</f>
        <v>0.99790220668138618</v>
      </c>
      <c r="L3306" s="11" t="str">
        <f>IF(inventory[[#This Row],[c Units %]]&lt;=$O$7,$N$7,IF(inventory[[#This Row],[c Units %]]&lt;=$O$8,$N$8,$N$9))</f>
        <v>C</v>
      </c>
    </row>
    <row r="3307" spans="2:12" x14ac:dyDescent="0.25">
      <c r="B3307" s="1">
        <v>3301</v>
      </c>
      <c r="C3307" t="s">
        <v>3301</v>
      </c>
      <c r="D3307" s="2">
        <v>1.2</v>
      </c>
      <c r="E3307" s="15">
        <v>17</v>
      </c>
      <c r="F3307" s="14">
        <f>inventory[[#This Row],[Unit Cost]]*inventory[[#This Row],['# Units]]</f>
        <v>20.399999999999999</v>
      </c>
      <c r="G3307" s="8">
        <f>_xlfn.RANK.EQ(inventory[[#This Row],[Total Cost]],inventory[Total Cost],0)</f>
        <v>2672</v>
      </c>
      <c r="H3307" s="8">
        <f>SUMIFS(inventory['# Units],inventory[Rank],"&lt;="&amp;inventory[[#This Row],['#]])</f>
        <v>75463</v>
      </c>
      <c r="I3307" s="9">
        <f>inventory[[#This Row],[c Units]]/MAX(inventory[c Units])</f>
        <v>0.91605768530432885</v>
      </c>
      <c r="J3307" s="10">
        <f>SUMIFS(inventory[Total Cost],inventory[Rank],"&lt;="&amp;inventory[[#This Row],['#]])</f>
        <v>2641752.0999999973</v>
      </c>
      <c r="K3307" s="9">
        <f>inventory[[#This Row],[c Cost]]/MAX(inventory[c Cost])</f>
        <v>0.99790220668138618</v>
      </c>
      <c r="L3307" s="11" t="str">
        <f>IF(inventory[[#This Row],[c Units %]]&lt;=$O$7,$N$7,IF(inventory[[#This Row],[c Units %]]&lt;=$O$8,$N$8,$N$9))</f>
        <v>C</v>
      </c>
    </row>
    <row r="3308" spans="2:12" x14ac:dyDescent="0.25">
      <c r="B3308" s="1">
        <v>3302</v>
      </c>
      <c r="C3308" t="s">
        <v>3302</v>
      </c>
      <c r="D3308" s="2">
        <v>1.2</v>
      </c>
      <c r="E3308" s="15">
        <v>8</v>
      </c>
      <c r="F3308" s="14">
        <f>inventory[[#This Row],[Unit Cost]]*inventory[[#This Row],['# Units]]</f>
        <v>9.6</v>
      </c>
      <c r="G3308" s="8">
        <f>_xlfn.RANK.EQ(inventory[[#This Row],[Total Cost]],inventory[Total Cost],0)</f>
        <v>3357</v>
      </c>
      <c r="H3308" s="8">
        <f>SUMIFS(inventory['# Units],inventory[Rank],"&lt;="&amp;inventory[[#This Row],['#]])</f>
        <v>75463</v>
      </c>
      <c r="I3308" s="9">
        <f>inventory[[#This Row],[c Units]]/MAX(inventory[c Units])</f>
        <v>0.91605768530432885</v>
      </c>
      <c r="J3308" s="10">
        <f>SUMIFS(inventory[Total Cost],inventory[Rank],"&lt;="&amp;inventory[[#This Row],['#]])</f>
        <v>2641752.0999999973</v>
      </c>
      <c r="K3308" s="9">
        <f>inventory[[#This Row],[c Cost]]/MAX(inventory[c Cost])</f>
        <v>0.99790220668138618</v>
      </c>
      <c r="L3308" s="11" t="str">
        <f>IF(inventory[[#This Row],[c Units %]]&lt;=$O$7,$N$7,IF(inventory[[#This Row],[c Units %]]&lt;=$O$8,$N$8,$N$9))</f>
        <v>C</v>
      </c>
    </row>
    <row r="3309" spans="2:12" x14ac:dyDescent="0.25">
      <c r="B3309" s="1">
        <v>3303</v>
      </c>
      <c r="C3309" t="s">
        <v>3303</v>
      </c>
      <c r="D3309" s="2">
        <v>0.8</v>
      </c>
      <c r="E3309" s="15">
        <v>10</v>
      </c>
      <c r="F3309" s="14">
        <f>inventory[[#This Row],[Unit Cost]]*inventory[[#This Row],['# Units]]</f>
        <v>8</v>
      </c>
      <c r="G3309" s="8">
        <f>_xlfn.RANK.EQ(inventory[[#This Row],[Total Cost]],inventory[Total Cost],0)</f>
        <v>3471</v>
      </c>
      <c r="H3309" s="8">
        <f>SUMIFS(inventory['# Units],inventory[Rank],"&lt;="&amp;inventory[[#This Row],['#]])</f>
        <v>75463</v>
      </c>
      <c r="I3309" s="9">
        <f>inventory[[#This Row],[c Units]]/MAX(inventory[c Units])</f>
        <v>0.91605768530432885</v>
      </c>
      <c r="J3309" s="10">
        <f>SUMIFS(inventory[Total Cost],inventory[Rank],"&lt;="&amp;inventory[[#This Row],['#]])</f>
        <v>2641752.0999999973</v>
      </c>
      <c r="K3309" s="9">
        <f>inventory[[#This Row],[c Cost]]/MAX(inventory[c Cost])</f>
        <v>0.99790220668138618</v>
      </c>
      <c r="L3309" s="11" t="str">
        <f>IF(inventory[[#This Row],[c Units %]]&lt;=$O$7,$N$7,IF(inventory[[#This Row],[c Units %]]&lt;=$O$8,$N$8,$N$9))</f>
        <v>C</v>
      </c>
    </row>
    <row r="3310" spans="2:12" x14ac:dyDescent="0.25">
      <c r="B3310" s="1">
        <v>3304</v>
      </c>
      <c r="C3310" t="s">
        <v>3304</v>
      </c>
      <c r="D3310" s="2">
        <v>0.7</v>
      </c>
      <c r="E3310" s="15">
        <v>12</v>
      </c>
      <c r="F3310" s="14">
        <f>inventory[[#This Row],[Unit Cost]]*inventory[[#This Row],['# Units]]</f>
        <v>8.3999999999999986</v>
      </c>
      <c r="G3310" s="8">
        <f>_xlfn.RANK.EQ(inventory[[#This Row],[Total Cost]],inventory[Total Cost],0)</f>
        <v>3450</v>
      </c>
      <c r="H3310" s="8">
        <f>SUMIFS(inventory['# Units],inventory[Rank],"&lt;="&amp;inventory[[#This Row],['#]])</f>
        <v>75463</v>
      </c>
      <c r="I3310" s="9">
        <f>inventory[[#This Row],[c Units]]/MAX(inventory[c Units])</f>
        <v>0.91605768530432885</v>
      </c>
      <c r="J3310" s="10">
        <f>SUMIFS(inventory[Total Cost],inventory[Rank],"&lt;="&amp;inventory[[#This Row],['#]])</f>
        <v>2641752.0999999973</v>
      </c>
      <c r="K3310" s="9">
        <f>inventory[[#This Row],[c Cost]]/MAX(inventory[c Cost])</f>
        <v>0.99790220668138618</v>
      </c>
      <c r="L3310" s="11" t="str">
        <f>IF(inventory[[#This Row],[c Units %]]&lt;=$O$7,$N$7,IF(inventory[[#This Row],[c Units %]]&lt;=$O$8,$N$8,$N$9))</f>
        <v>C</v>
      </c>
    </row>
    <row r="3311" spans="2:12" x14ac:dyDescent="0.25">
      <c r="B3311" s="1">
        <v>3305</v>
      </c>
      <c r="C3311" t="s">
        <v>3305</v>
      </c>
      <c r="D3311" s="2">
        <v>0.9</v>
      </c>
      <c r="E3311" s="15">
        <v>3</v>
      </c>
      <c r="F3311" s="14">
        <f>inventory[[#This Row],[Unit Cost]]*inventory[[#This Row],['# Units]]</f>
        <v>2.7</v>
      </c>
      <c r="G3311" s="8">
        <f>_xlfn.RANK.EQ(inventory[[#This Row],[Total Cost]],inventory[Total Cost],0)</f>
        <v>4161</v>
      </c>
      <c r="H3311" s="8">
        <f>SUMIFS(inventory['# Units],inventory[Rank],"&lt;="&amp;inventory[[#This Row],['#]])</f>
        <v>75463</v>
      </c>
      <c r="I3311" s="9">
        <f>inventory[[#This Row],[c Units]]/MAX(inventory[c Units])</f>
        <v>0.91605768530432885</v>
      </c>
      <c r="J3311" s="10">
        <f>SUMIFS(inventory[Total Cost],inventory[Rank],"&lt;="&amp;inventory[[#This Row],['#]])</f>
        <v>2641752.0999999973</v>
      </c>
      <c r="K3311" s="9">
        <f>inventory[[#This Row],[c Cost]]/MAX(inventory[c Cost])</f>
        <v>0.99790220668138618</v>
      </c>
      <c r="L3311" s="11" t="str">
        <f>IF(inventory[[#This Row],[c Units %]]&lt;=$O$7,$N$7,IF(inventory[[#This Row],[c Units %]]&lt;=$O$8,$N$8,$N$9))</f>
        <v>C</v>
      </c>
    </row>
    <row r="3312" spans="2:12" x14ac:dyDescent="0.25">
      <c r="B3312" s="1">
        <v>3306</v>
      </c>
      <c r="C3312" t="s">
        <v>3306</v>
      </c>
      <c r="D3312" s="2">
        <v>1.2</v>
      </c>
      <c r="E3312" s="15">
        <v>3</v>
      </c>
      <c r="F3312" s="14">
        <f>inventory[[#This Row],[Unit Cost]]*inventory[[#This Row],['# Units]]</f>
        <v>3.5999999999999996</v>
      </c>
      <c r="G3312" s="8">
        <f>_xlfn.RANK.EQ(inventory[[#This Row],[Total Cost]],inventory[Total Cost],0)</f>
        <v>3980</v>
      </c>
      <c r="H3312" s="8">
        <f>SUMIFS(inventory['# Units],inventory[Rank],"&lt;="&amp;inventory[[#This Row],['#]])</f>
        <v>75463</v>
      </c>
      <c r="I3312" s="9">
        <f>inventory[[#This Row],[c Units]]/MAX(inventory[c Units])</f>
        <v>0.91605768530432885</v>
      </c>
      <c r="J3312" s="10">
        <f>SUMIFS(inventory[Total Cost],inventory[Rank],"&lt;="&amp;inventory[[#This Row],['#]])</f>
        <v>2641752.0999999973</v>
      </c>
      <c r="K3312" s="9">
        <f>inventory[[#This Row],[c Cost]]/MAX(inventory[c Cost])</f>
        <v>0.99790220668138618</v>
      </c>
      <c r="L3312" s="11" t="str">
        <f>IF(inventory[[#This Row],[c Units %]]&lt;=$O$7,$N$7,IF(inventory[[#This Row],[c Units %]]&lt;=$O$8,$N$8,$N$9))</f>
        <v>C</v>
      </c>
    </row>
    <row r="3313" spans="2:12" x14ac:dyDescent="0.25">
      <c r="B3313" s="1">
        <v>3307</v>
      </c>
      <c r="C3313" t="s">
        <v>3307</v>
      </c>
      <c r="D3313" s="2">
        <v>1.2</v>
      </c>
      <c r="E3313" s="15">
        <v>12</v>
      </c>
      <c r="F3313" s="14">
        <f>inventory[[#This Row],[Unit Cost]]*inventory[[#This Row],['# Units]]</f>
        <v>14.399999999999999</v>
      </c>
      <c r="G3313" s="8">
        <f>_xlfn.RANK.EQ(inventory[[#This Row],[Total Cost]],inventory[Total Cost],0)</f>
        <v>3010</v>
      </c>
      <c r="H3313" s="8">
        <f>SUMIFS(inventory['# Units],inventory[Rank],"&lt;="&amp;inventory[[#This Row],['#]])</f>
        <v>75463</v>
      </c>
      <c r="I3313" s="9">
        <f>inventory[[#This Row],[c Units]]/MAX(inventory[c Units])</f>
        <v>0.91605768530432885</v>
      </c>
      <c r="J3313" s="10">
        <f>SUMIFS(inventory[Total Cost],inventory[Rank],"&lt;="&amp;inventory[[#This Row],['#]])</f>
        <v>2641752.0999999973</v>
      </c>
      <c r="K3313" s="9">
        <f>inventory[[#This Row],[c Cost]]/MAX(inventory[c Cost])</f>
        <v>0.99790220668138618</v>
      </c>
      <c r="L3313" s="11" t="str">
        <f>IF(inventory[[#This Row],[c Units %]]&lt;=$O$7,$N$7,IF(inventory[[#This Row],[c Units %]]&lt;=$O$8,$N$8,$N$9))</f>
        <v>C</v>
      </c>
    </row>
    <row r="3314" spans="2:12" x14ac:dyDescent="0.25">
      <c r="B3314" s="1">
        <v>3308</v>
      </c>
      <c r="C3314" t="s">
        <v>3308</v>
      </c>
      <c r="D3314" s="2">
        <v>0.9</v>
      </c>
      <c r="E3314" s="15">
        <v>2</v>
      </c>
      <c r="F3314" s="14">
        <f>inventory[[#This Row],[Unit Cost]]*inventory[[#This Row],['# Units]]</f>
        <v>1.8</v>
      </c>
      <c r="G3314" s="8">
        <f>_xlfn.RANK.EQ(inventory[[#This Row],[Total Cost]],inventory[Total Cost],0)</f>
        <v>4333</v>
      </c>
      <c r="H3314" s="8">
        <f>SUMIFS(inventory['# Units],inventory[Rank],"&lt;="&amp;inventory[[#This Row],['#]])</f>
        <v>75463</v>
      </c>
      <c r="I3314" s="9">
        <f>inventory[[#This Row],[c Units]]/MAX(inventory[c Units])</f>
        <v>0.91605768530432885</v>
      </c>
      <c r="J3314" s="10">
        <f>SUMIFS(inventory[Total Cost],inventory[Rank],"&lt;="&amp;inventory[[#This Row],['#]])</f>
        <v>2641752.0999999973</v>
      </c>
      <c r="K3314" s="9">
        <f>inventory[[#This Row],[c Cost]]/MAX(inventory[c Cost])</f>
        <v>0.99790220668138618</v>
      </c>
      <c r="L3314" s="11" t="str">
        <f>IF(inventory[[#This Row],[c Units %]]&lt;=$O$7,$N$7,IF(inventory[[#This Row],[c Units %]]&lt;=$O$8,$N$8,$N$9))</f>
        <v>C</v>
      </c>
    </row>
    <row r="3315" spans="2:12" x14ac:dyDescent="0.25">
      <c r="B3315" s="1">
        <v>3309</v>
      </c>
      <c r="C3315" t="s">
        <v>3309</v>
      </c>
      <c r="D3315" s="2">
        <v>1</v>
      </c>
      <c r="E3315" s="15">
        <v>16</v>
      </c>
      <c r="F3315" s="14">
        <f>inventory[[#This Row],[Unit Cost]]*inventory[[#This Row],['# Units]]</f>
        <v>16</v>
      </c>
      <c r="G3315" s="8">
        <f>_xlfn.RANK.EQ(inventory[[#This Row],[Total Cost]],inventory[Total Cost],0)</f>
        <v>2907</v>
      </c>
      <c r="H3315" s="8">
        <f>SUMIFS(inventory['# Units],inventory[Rank],"&lt;="&amp;inventory[[#This Row],['#]])</f>
        <v>75463</v>
      </c>
      <c r="I3315" s="9">
        <f>inventory[[#This Row],[c Units]]/MAX(inventory[c Units])</f>
        <v>0.91605768530432885</v>
      </c>
      <c r="J3315" s="10">
        <f>SUMIFS(inventory[Total Cost],inventory[Rank],"&lt;="&amp;inventory[[#This Row],['#]])</f>
        <v>2641752.0999999973</v>
      </c>
      <c r="K3315" s="9">
        <f>inventory[[#This Row],[c Cost]]/MAX(inventory[c Cost])</f>
        <v>0.99790220668138618</v>
      </c>
      <c r="L3315" s="11" t="str">
        <f>IF(inventory[[#This Row],[c Units %]]&lt;=$O$7,$N$7,IF(inventory[[#This Row],[c Units %]]&lt;=$O$8,$N$8,$N$9))</f>
        <v>C</v>
      </c>
    </row>
    <row r="3316" spans="2:12" x14ac:dyDescent="0.25">
      <c r="B3316" s="1">
        <v>3310</v>
      </c>
      <c r="C3316" t="s">
        <v>3310</v>
      </c>
      <c r="D3316" s="2">
        <v>1</v>
      </c>
      <c r="E3316" s="15">
        <v>7</v>
      </c>
      <c r="F3316" s="14">
        <f>inventory[[#This Row],[Unit Cost]]*inventory[[#This Row],['# Units]]</f>
        <v>7</v>
      </c>
      <c r="G3316" s="8">
        <f>_xlfn.RANK.EQ(inventory[[#This Row],[Total Cost]],inventory[Total Cost],0)</f>
        <v>3570</v>
      </c>
      <c r="H3316" s="8">
        <f>SUMIFS(inventory['# Units],inventory[Rank],"&lt;="&amp;inventory[[#This Row],['#]])</f>
        <v>75463</v>
      </c>
      <c r="I3316" s="9">
        <f>inventory[[#This Row],[c Units]]/MAX(inventory[c Units])</f>
        <v>0.91605768530432885</v>
      </c>
      <c r="J3316" s="10">
        <f>SUMIFS(inventory[Total Cost],inventory[Rank],"&lt;="&amp;inventory[[#This Row],['#]])</f>
        <v>2641752.0999999973</v>
      </c>
      <c r="K3316" s="9">
        <f>inventory[[#This Row],[c Cost]]/MAX(inventory[c Cost])</f>
        <v>0.99790220668138618</v>
      </c>
      <c r="L3316" s="11" t="str">
        <f>IF(inventory[[#This Row],[c Units %]]&lt;=$O$7,$N$7,IF(inventory[[#This Row],[c Units %]]&lt;=$O$8,$N$8,$N$9))</f>
        <v>C</v>
      </c>
    </row>
    <row r="3317" spans="2:12" x14ac:dyDescent="0.25">
      <c r="B3317" s="1">
        <v>3311</v>
      </c>
      <c r="C3317" t="s">
        <v>3311</v>
      </c>
      <c r="D3317" s="2">
        <v>1.2</v>
      </c>
      <c r="E3317" s="15">
        <v>32</v>
      </c>
      <c r="F3317" s="14">
        <f>inventory[[#This Row],[Unit Cost]]*inventory[[#This Row],['# Units]]</f>
        <v>38.4</v>
      </c>
      <c r="G3317" s="8">
        <f>_xlfn.RANK.EQ(inventory[[#This Row],[Total Cost]],inventory[Total Cost],0)</f>
        <v>2080</v>
      </c>
      <c r="H3317" s="8">
        <f>SUMIFS(inventory['# Units],inventory[Rank],"&lt;="&amp;inventory[[#This Row],['#]])</f>
        <v>75463</v>
      </c>
      <c r="I3317" s="9">
        <f>inventory[[#This Row],[c Units]]/MAX(inventory[c Units])</f>
        <v>0.91605768530432885</v>
      </c>
      <c r="J3317" s="10">
        <f>SUMIFS(inventory[Total Cost],inventory[Rank],"&lt;="&amp;inventory[[#This Row],['#]])</f>
        <v>2641752.0999999973</v>
      </c>
      <c r="K3317" s="9">
        <f>inventory[[#This Row],[c Cost]]/MAX(inventory[c Cost])</f>
        <v>0.99790220668138618</v>
      </c>
      <c r="L3317" s="11" t="str">
        <f>IF(inventory[[#This Row],[c Units %]]&lt;=$O$7,$N$7,IF(inventory[[#This Row],[c Units %]]&lt;=$O$8,$N$8,$N$9))</f>
        <v>C</v>
      </c>
    </row>
    <row r="3318" spans="2:12" x14ac:dyDescent="0.25">
      <c r="B3318" s="1">
        <v>3312</v>
      </c>
      <c r="C3318" t="s">
        <v>3312</v>
      </c>
      <c r="D3318" s="2">
        <v>1.1000000000000001</v>
      </c>
      <c r="E3318" s="15">
        <v>18</v>
      </c>
      <c r="F3318" s="14">
        <f>inventory[[#This Row],[Unit Cost]]*inventory[[#This Row],['# Units]]</f>
        <v>19.8</v>
      </c>
      <c r="G3318" s="8">
        <f>_xlfn.RANK.EQ(inventory[[#This Row],[Total Cost]],inventory[Total Cost],0)</f>
        <v>2703</v>
      </c>
      <c r="H3318" s="8">
        <f>SUMIFS(inventory['# Units],inventory[Rank],"&lt;="&amp;inventory[[#This Row],['#]])</f>
        <v>75463</v>
      </c>
      <c r="I3318" s="9">
        <f>inventory[[#This Row],[c Units]]/MAX(inventory[c Units])</f>
        <v>0.91605768530432885</v>
      </c>
      <c r="J3318" s="10">
        <f>SUMIFS(inventory[Total Cost],inventory[Rank],"&lt;="&amp;inventory[[#This Row],['#]])</f>
        <v>2641752.0999999973</v>
      </c>
      <c r="K3318" s="9">
        <f>inventory[[#This Row],[c Cost]]/MAX(inventory[c Cost])</f>
        <v>0.99790220668138618</v>
      </c>
      <c r="L3318" s="11" t="str">
        <f>IF(inventory[[#This Row],[c Units %]]&lt;=$O$7,$N$7,IF(inventory[[#This Row],[c Units %]]&lt;=$O$8,$N$8,$N$9))</f>
        <v>C</v>
      </c>
    </row>
    <row r="3319" spans="2:12" x14ac:dyDescent="0.25">
      <c r="B3319" s="1">
        <v>3313</v>
      </c>
      <c r="C3319" t="s">
        <v>3313</v>
      </c>
      <c r="D3319" s="2">
        <v>1.1000000000000001</v>
      </c>
      <c r="E3319" s="15">
        <v>12</v>
      </c>
      <c r="F3319" s="14">
        <f>inventory[[#This Row],[Unit Cost]]*inventory[[#This Row],['# Units]]</f>
        <v>13.200000000000001</v>
      </c>
      <c r="G3319" s="8">
        <f>_xlfn.RANK.EQ(inventory[[#This Row],[Total Cost]],inventory[Total Cost],0)</f>
        <v>3071</v>
      </c>
      <c r="H3319" s="8">
        <f>SUMIFS(inventory['# Units],inventory[Rank],"&lt;="&amp;inventory[[#This Row],['#]])</f>
        <v>75463</v>
      </c>
      <c r="I3319" s="9">
        <f>inventory[[#This Row],[c Units]]/MAX(inventory[c Units])</f>
        <v>0.91605768530432885</v>
      </c>
      <c r="J3319" s="10">
        <f>SUMIFS(inventory[Total Cost],inventory[Rank],"&lt;="&amp;inventory[[#This Row],['#]])</f>
        <v>2641752.0999999973</v>
      </c>
      <c r="K3319" s="9">
        <f>inventory[[#This Row],[c Cost]]/MAX(inventory[c Cost])</f>
        <v>0.99790220668138618</v>
      </c>
      <c r="L3319" s="11" t="str">
        <f>IF(inventory[[#This Row],[c Units %]]&lt;=$O$7,$N$7,IF(inventory[[#This Row],[c Units %]]&lt;=$O$8,$N$8,$N$9))</f>
        <v>C</v>
      </c>
    </row>
    <row r="3320" spans="2:12" x14ac:dyDescent="0.25">
      <c r="B3320" s="1">
        <v>3314</v>
      </c>
      <c r="C3320" t="s">
        <v>3314</v>
      </c>
      <c r="D3320" s="2">
        <v>1.2</v>
      </c>
      <c r="E3320" s="15">
        <v>4</v>
      </c>
      <c r="F3320" s="14">
        <f>inventory[[#This Row],[Unit Cost]]*inventory[[#This Row],['# Units]]</f>
        <v>4.8</v>
      </c>
      <c r="G3320" s="8">
        <f>_xlfn.RANK.EQ(inventory[[#This Row],[Total Cost]],inventory[Total Cost],0)</f>
        <v>3814</v>
      </c>
      <c r="H3320" s="8">
        <f>SUMIFS(inventory['# Units],inventory[Rank],"&lt;="&amp;inventory[[#This Row],['#]])</f>
        <v>75463</v>
      </c>
      <c r="I3320" s="9">
        <f>inventory[[#This Row],[c Units]]/MAX(inventory[c Units])</f>
        <v>0.91605768530432885</v>
      </c>
      <c r="J3320" s="10">
        <f>SUMIFS(inventory[Total Cost],inventory[Rank],"&lt;="&amp;inventory[[#This Row],['#]])</f>
        <v>2641752.0999999973</v>
      </c>
      <c r="K3320" s="9">
        <f>inventory[[#This Row],[c Cost]]/MAX(inventory[c Cost])</f>
        <v>0.99790220668138618</v>
      </c>
      <c r="L3320" s="11" t="str">
        <f>IF(inventory[[#This Row],[c Units %]]&lt;=$O$7,$N$7,IF(inventory[[#This Row],[c Units %]]&lt;=$O$8,$N$8,$N$9))</f>
        <v>C</v>
      </c>
    </row>
    <row r="3321" spans="2:12" x14ac:dyDescent="0.25">
      <c r="B3321" s="1">
        <v>3315</v>
      </c>
      <c r="C3321" t="s">
        <v>3315</v>
      </c>
      <c r="D3321" s="2">
        <v>0.8</v>
      </c>
      <c r="E3321" s="15">
        <v>21</v>
      </c>
      <c r="F3321" s="14">
        <f>inventory[[#This Row],[Unit Cost]]*inventory[[#This Row],['# Units]]</f>
        <v>16.8</v>
      </c>
      <c r="G3321" s="8">
        <f>_xlfn.RANK.EQ(inventory[[#This Row],[Total Cost]],inventory[Total Cost],0)</f>
        <v>2858</v>
      </c>
      <c r="H3321" s="8">
        <f>SUMIFS(inventory['# Units],inventory[Rank],"&lt;="&amp;inventory[[#This Row],['#]])</f>
        <v>75463</v>
      </c>
      <c r="I3321" s="9">
        <f>inventory[[#This Row],[c Units]]/MAX(inventory[c Units])</f>
        <v>0.91605768530432885</v>
      </c>
      <c r="J3321" s="10">
        <f>SUMIFS(inventory[Total Cost],inventory[Rank],"&lt;="&amp;inventory[[#This Row],['#]])</f>
        <v>2641752.0999999973</v>
      </c>
      <c r="K3321" s="9">
        <f>inventory[[#This Row],[c Cost]]/MAX(inventory[c Cost])</f>
        <v>0.99790220668138618</v>
      </c>
      <c r="L3321" s="11" t="str">
        <f>IF(inventory[[#This Row],[c Units %]]&lt;=$O$7,$N$7,IF(inventory[[#This Row],[c Units %]]&lt;=$O$8,$N$8,$N$9))</f>
        <v>C</v>
      </c>
    </row>
    <row r="3322" spans="2:12" x14ac:dyDescent="0.25">
      <c r="B3322" s="1">
        <v>3316</v>
      </c>
      <c r="C3322" t="s">
        <v>3316</v>
      </c>
      <c r="D3322" s="2">
        <v>1</v>
      </c>
      <c r="E3322" s="15">
        <v>12</v>
      </c>
      <c r="F3322" s="14">
        <f>inventory[[#This Row],[Unit Cost]]*inventory[[#This Row],['# Units]]</f>
        <v>12</v>
      </c>
      <c r="G3322" s="8">
        <f>_xlfn.RANK.EQ(inventory[[#This Row],[Total Cost]],inventory[Total Cost],0)</f>
        <v>3144</v>
      </c>
      <c r="H3322" s="8">
        <f>SUMIFS(inventory['# Units],inventory[Rank],"&lt;="&amp;inventory[[#This Row],['#]])</f>
        <v>75463</v>
      </c>
      <c r="I3322" s="9">
        <f>inventory[[#This Row],[c Units]]/MAX(inventory[c Units])</f>
        <v>0.91605768530432885</v>
      </c>
      <c r="J3322" s="10">
        <f>SUMIFS(inventory[Total Cost],inventory[Rank],"&lt;="&amp;inventory[[#This Row],['#]])</f>
        <v>2641752.0999999973</v>
      </c>
      <c r="K3322" s="9">
        <f>inventory[[#This Row],[c Cost]]/MAX(inventory[c Cost])</f>
        <v>0.99790220668138618</v>
      </c>
      <c r="L3322" s="11" t="str">
        <f>IF(inventory[[#This Row],[c Units %]]&lt;=$O$7,$N$7,IF(inventory[[#This Row],[c Units %]]&lt;=$O$8,$N$8,$N$9))</f>
        <v>C</v>
      </c>
    </row>
    <row r="3323" spans="2:12" x14ac:dyDescent="0.25">
      <c r="B3323" s="1">
        <v>3317</v>
      </c>
      <c r="C3323" t="s">
        <v>3317</v>
      </c>
      <c r="D3323" s="2">
        <v>0.9</v>
      </c>
      <c r="E3323" s="15">
        <v>27</v>
      </c>
      <c r="F3323" s="14">
        <f>inventory[[#This Row],[Unit Cost]]*inventory[[#This Row],['# Units]]</f>
        <v>24.3</v>
      </c>
      <c r="G3323" s="8">
        <f>_xlfn.RANK.EQ(inventory[[#This Row],[Total Cost]],inventory[Total Cost],0)</f>
        <v>2489</v>
      </c>
      <c r="H3323" s="8">
        <f>SUMIFS(inventory['# Units],inventory[Rank],"&lt;="&amp;inventory[[#This Row],['#]])</f>
        <v>75463</v>
      </c>
      <c r="I3323" s="9">
        <f>inventory[[#This Row],[c Units]]/MAX(inventory[c Units])</f>
        <v>0.91605768530432885</v>
      </c>
      <c r="J3323" s="10">
        <f>SUMIFS(inventory[Total Cost],inventory[Rank],"&lt;="&amp;inventory[[#This Row],['#]])</f>
        <v>2641752.0999999973</v>
      </c>
      <c r="K3323" s="9">
        <f>inventory[[#This Row],[c Cost]]/MAX(inventory[c Cost])</f>
        <v>0.99790220668138618</v>
      </c>
      <c r="L3323" s="11" t="str">
        <f>IF(inventory[[#This Row],[c Units %]]&lt;=$O$7,$N$7,IF(inventory[[#This Row],[c Units %]]&lt;=$O$8,$N$8,$N$9))</f>
        <v>C</v>
      </c>
    </row>
    <row r="3324" spans="2:12" x14ac:dyDescent="0.25">
      <c r="B3324" s="1">
        <v>3318</v>
      </c>
      <c r="C3324" t="s">
        <v>3318</v>
      </c>
      <c r="D3324" s="2">
        <v>1.2</v>
      </c>
      <c r="E3324" s="15">
        <v>14</v>
      </c>
      <c r="F3324" s="14">
        <f>inventory[[#This Row],[Unit Cost]]*inventory[[#This Row],['# Units]]</f>
        <v>16.8</v>
      </c>
      <c r="G3324" s="8">
        <f>_xlfn.RANK.EQ(inventory[[#This Row],[Total Cost]],inventory[Total Cost],0)</f>
        <v>2858</v>
      </c>
      <c r="H3324" s="8">
        <f>SUMIFS(inventory['# Units],inventory[Rank],"&lt;="&amp;inventory[[#This Row],['#]])</f>
        <v>75463</v>
      </c>
      <c r="I3324" s="9">
        <f>inventory[[#This Row],[c Units]]/MAX(inventory[c Units])</f>
        <v>0.91605768530432885</v>
      </c>
      <c r="J3324" s="10">
        <f>SUMIFS(inventory[Total Cost],inventory[Rank],"&lt;="&amp;inventory[[#This Row],['#]])</f>
        <v>2641752.0999999973</v>
      </c>
      <c r="K3324" s="9">
        <f>inventory[[#This Row],[c Cost]]/MAX(inventory[c Cost])</f>
        <v>0.99790220668138618</v>
      </c>
      <c r="L3324" s="11" t="str">
        <f>IF(inventory[[#This Row],[c Units %]]&lt;=$O$7,$N$7,IF(inventory[[#This Row],[c Units %]]&lt;=$O$8,$N$8,$N$9))</f>
        <v>C</v>
      </c>
    </row>
    <row r="3325" spans="2:12" x14ac:dyDescent="0.25">
      <c r="B3325" s="1">
        <v>3319</v>
      </c>
      <c r="C3325" t="s">
        <v>3319</v>
      </c>
      <c r="D3325" s="2">
        <v>1.1000000000000001</v>
      </c>
      <c r="E3325" s="15">
        <v>39</v>
      </c>
      <c r="F3325" s="14">
        <f>inventory[[#This Row],[Unit Cost]]*inventory[[#This Row],['# Units]]</f>
        <v>42.900000000000006</v>
      </c>
      <c r="G3325" s="8">
        <f>_xlfn.RANK.EQ(inventory[[#This Row],[Total Cost]],inventory[Total Cost],0)</f>
        <v>1983</v>
      </c>
      <c r="H3325" s="8">
        <f>SUMIFS(inventory['# Units],inventory[Rank],"&lt;="&amp;inventory[[#This Row],['#]])</f>
        <v>75550</v>
      </c>
      <c r="I3325" s="9">
        <f>inventory[[#This Row],[c Units]]/MAX(inventory[c Units])</f>
        <v>0.91711379251741965</v>
      </c>
      <c r="J3325" s="10">
        <f>SUMIFS(inventory[Total Cost],inventory[Rank],"&lt;="&amp;inventory[[#This Row],['#]])</f>
        <v>2641841.1999999965</v>
      </c>
      <c r="K3325" s="9">
        <f>inventory[[#This Row],[c Cost]]/MAX(inventory[c Cost])</f>
        <v>0.99793586354366881</v>
      </c>
      <c r="L3325" s="11" t="str">
        <f>IF(inventory[[#This Row],[c Units %]]&lt;=$O$7,$N$7,IF(inventory[[#This Row],[c Units %]]&lt;=$O$8,$N$8,$N$9))</f>
        <v>C</v>
      </c>
    </row>
    <row r="3326" spans="2:12" x14ac:dyDescent="0.25">
      <c r="B3326" s="1">
        <v>3320</v>
      </c>
      <c r="C3326" t="s">
        <v>3320</v>
      </c>
      <c r="D3326" s="2">
        <v>1.2</v>
      </c>
      <c r="E3326" s="15">
        <v>7</v>
      </c>
      <c r="F3326" s="14">
        <f>inventory[[#This Row],[Unit Cost]]*inventory[[#This Row],['# Units]]</f>
        <v>8.4</v>
      </c>
      <c r="G3326" s="8">
        <f>_xlfn.RANK.EQ(inventory[[#This Row],[Total Cost]],inventory[Total Cost],0)</f>
        <v>3440</v>
      </c>
      <c r="H3326" s="8">
        <f>SUMIFS(inventory['# Units],inventory[Rank],"&lt;="&amp;inventory[[#This Row],['#]])</f>
        <v>75550</v>
      </c>
      <c r="I3326" s="9">
        <f>inventory[[#This Row],[c Units]]/MAX(inventory[c Units])</f>
        <v>0.91711379251741965</v>
      </c>
      <c r="J3326" s="10">
        <f>SUMIFS(inventory[Total Cost],inventory[Rank],"&lt;="&amp;inventory[[#This Row],['#]])</f>
        <v>2641841.1999999965</v>
      </c>
      <c r="K3326" s="9">
        <f>inventory[[#This Row],[c Cost]]/MAX(inventory[c Cost])</f>
        <v>0.99793586354366881</v>
      </c>
      <c r="L3326" s="11" t="str">
        <f>IF(inventory[[#This Row],[c Units %]]&lt;=$O$7,$N$7,IF(inventory[[#This Row],[c Units %]]&lt;=$O$8,$N$8,$N$9))</f>
        <v>C</v>
      </c>
    </row>
    <row r="3327" spans="2:12" x14ac:dyDescent="0.25">
      <c r="B3327" s="1">
        <v>3321</v>
      </c>
      <c r="C3327" t="s">
        <v>3321</v>
      </c>
      <c r="D3327" s="2">
        <v>1.1000000000000001</v>
      </c>
      <c r="E3327" s="15">
        <v>4</v>
      </c>
      <c r="F3327" s="14">
        <f>inventory[[#This Row],[Unit Cost]]*inventory[[#This Row],['# Units]]</f>
        <v>4.4000000000000004</v>
      </c>
      <c r="G3327" s="8">
        <f>_xlfn.RANK.EQ(inventory[[#This Row],[Total Cost]],inventory[Total Cost],0)</f>
        <v>3847</v>
      </c>
      <c r="H3327" s="8">
        <f>SUMIFS(inventory['# Units],inventory[Rank],"&lt;="&amp;inventory[[#This Row],['#]])</f>
        <v>75550</v>
      </c>
      <c r="I3327" s="9">
        <f>inventory[[#This Row],[c Units]]/MAX(inventory[c Units])</f>
        <v>0.91711379251741965</v>
      </c>
      <c r="J3327" s="10">
        <f>SUMIFS(inventory[Total Cost],inventory[Rank],"&lt;="&amp;inventory[[#This Row],['#]])</f>
        <v>2641841.1999999965</v>
      </c>
      <c r="K3327" s="9">
        <f>inventory[[#This Row],[c Cost]]/MAX(inventory[c Cost])</f>
        <v>0.99793586354366881</v>
      </c>
      <c r="L3327" s="11" t="str">
        <f>IF(inventory[[#This Row],[c Units %]]&lt;=$O$7,$N$7,IF(inventory[[#This Row],[c Units %]]&lt;=$O$8,$N$8,$N$9))</f>
        <v>C</v>
      </c>
    </row>
    <row r="3328" spans="2:12" x14ac:dyDescent="0.25">
      <c r="B3328" s="1">
        <v>3322</v>
      </c>
      <c r="C3328" t="s">
        <v>3322</v>
      </c>
      <c r="D3328" s="2">
        <v>1.1000000000000001</v>
      </c>
      <c r="E3328" s="15">
        <v>14</v>
      </c>
      <c r="F3328" s="14">
        <f>inventory[[#This Row],[Unit Cost]]*inventory[[#This Row],['# Units]]</f>
        <v>15.400000000000002</v>
      </c>
      <c r="G3328" s="8">
        <f>_xlfn.RANK.EQ(inventory[[#This Row],[Total Cost]],inventory[Total Cost],0)</f>
        <v>2944</v>
      </c>
      <c r="H3328" s="8">
        <f>SUMIFS(inventory['# Units],inventory[Rank],"&lt;="&amp;inventory[[#This Row],['#]])</f>
        <v>75550</v>
      </c>
      <c r="I3328" s="9">
        <f>inventory[[#This Row],[c Units]]/MAX(inventory[c Units])</f>
        <v>0.91711379251741965</v>
      </c>
      <c r="J3328" s="10">
        <f>SUMIFS(inventory[Total Cost],inventory[Rank],"&lt;="&amp;inventory[[#This Row],['#]])</f>
        <v>2641841.1999999965</v>
      </c>
      <c r="K3328" s="9">
        <f>inventory[[#This Row],[c Cost]]/MAX(inventory[c Cost])</f>
        <v>0.99793586354366881</v>
      </c>
      <c r="L3328" s="11" t="str">
        <f>IF(inventory[[#This Row],[c Units %]]&lt;=$O$7,$N$7,IF(inventory[[#This Row],[c Units %]]&lt;=$O$8,$N$8,$N$9))</f>
        <v>C</v>
      </c>
    </row>
    <row r="3329" spans="2:12" x14ac:dyDescent="0.25">
      <c r="B3329" s="1">
        <v>3323</v>
      </c>
      <c r="C3329" t="s">
        <v>3323</v>
      </c>
      <c r="D3329" s="2">
        <v>0.8</v>
      </c>
      <c r="E3329" s="15">
        <v>43</v>
      </c>
      <c r="F3329" s="14">
        <f>inventory[[#This Row],[Unit Cost]]*inventory[[#This Row],['# Units]]</f>
        <v>34.4</v>
      </c>
      <c r="G3329" s="8">
        <f>_xlfn.RANK.EQ(inventory[[#This Row],[Total Cost]],inventory[Total Cost],0)</f>
        <v>2177</v>
      </c>
      <c r="H3329" s="8">
        <f>SUMIFS(inventory['# Units],inventory[Rank],"&lt;="&amp;inventory[[#This Row],['#]])</f>
        <v>75550</v>
      </c>
      <c r="I3329" s="9">
        <f>inventory[[#This Row],[c Units]]/MAX(inventory[c Units])</f>
        <v>0.91711379251741965</v>
      </c>
      <c r="J3329" s="10">
        <f>SUMIFS(inventory[Total Cost],inventory[Rank],"&lt;="&amp;inventory[[#This Row],['#]])</f>
        <v>2641841.1999999965</v>
      </c>
      <c r="K3329" s="9">
        <f>inventory[[#This Row],[c Cost]]/MAX(inventory[c Cost])</f>
        <v>0.99793586354366881</v>
      </c>
      <c r="L3329" s="11" t="str">
        <f>IF(inventory[[#This Row],[c Units %]]&lt;=$O$7,$N$7,IF(inventory[[#This Row],[c Units %]]&lt;=$O$8,$N$8,$N$9))</f>
        <v>C</v>
      </c>
    </row>
    <row r="3330" spans="2:12" x14ac:dyDescent="0.25">
      <c r="B3330" s="1">
        <v>3324</v>
      </c>
      <c r="C3330" t="s">
        <v>3324</v>
      </c>
      <c r="D3330" s="2">
        <v>0.8</v>
      </c>
      <c r="E3330" s="15">
        <v>24</v>
      </c>
      <c r="F3330" s="14">
        <f>inventory[[#This Row],[Unit Cost]]*inventory[[#This Row],['# Units]]</f>
        <v>19.200000000000003</v>
      </c>
      <c r="G3330" s="8">
        <f>_xlfn.RANK.EQ(inventory[[#This Row],[Total Cost]],inventory[Total Cost],0)</f>
        <v>2738</v>
      </c>
      <c r="H3330" s="8">
        <f>SUMIFS(inventory['# Units],inventory[Rank],"&lt;="&amp;inventory[[#This Row],['#]])</f>
        <v>75550</v>
      </c>
      <c r="I3330" s="9">
        <f>inventory[[#This Row],[c Units]]/MAX(inventory[c Units])</f>
        <v>0.91711379251741965</v>
      </c>
      <c r="J3330" s="10">
        <f>SUMIFS(inventory[Total Cost],inventory[Rank],"&lt;="&amp;inventory[[#This Row],['#]])</f>
        <v>2641841.1999999965</v>
      </c>
      <c r="K3330" s="9">
        <f>inventory[[#This Row],[c Cost]]/MAX(inventory[c Cost])</f>
        <v>0.99793586354366881</v>
      </c>
      <c r="L3330" s="11" t="str">
        <f>IF(inventory[[#This Row],[c Units %]]&lt;=$O$7,$N$7,IF(inventory[[#This Row],[c Units %]]&lt;=$O$8,$N$8,$N$9))</f>
        <v>C</v>
      </c>
    </row>
    <row r="3331" spans="2:12" x14ac:dyDescent="0.25">
      <c r="B3331" s="1">
        <v>3325</v>
      </c>
      <c r="C3331" t="s">
        <v>3325</v>
      </c>
      <c r="D3331" s="2">
        <v>1.1000000000000001</v>
      </c>
      <c r="E3331" s="15">
        <v>25</v>
      </c>
      <c r="F3331" s="14">
        <f>inventory[[#This Row],[Unit Cost]]*inventory[[#This Row],['# Units]]</f>
        <v>27.500000000000004</v>
      </c>
      <c r="G3331" s="8">
        <f>_xlfn.RANK.EQ(inventory[[#This Row],[Total Cost]],inventory[Total Cost],0)</f>
        <v>2380</v>
      </c>
      <c r="H3331" s="8">
        <f>SUMIFS(inventory['# Units],inventory[Rank],"&lt;="&amp;inventory[[#This Row],['#]])</f>
        <v>75550</v>
      </c>
      <c r="I3331" s="9">
        <f>inventory[[#This Row],[c Units]]/MAX(inventory[c Units])</f>
        <v>0.91711379251741965</v>
      </c>
      <c r="J3331" s="10">
        <f>SUMIFS(inventory[Total Cost],inventory[Rank],"&lt;="&amp;inventory[[#This Row],['#]])</f>
        <v>2641841.1999999965</v>
      </c>
      <c r="K3331" s="9">
        <f>inventory[[#This Row],[c Cost]]/MAX(inventory[c Cost])</f>
        <v>0.99793586354366881</v>
      </c>
      <c r="L3331" s="11" t="str">
        <f>IF(inventory[[#This Row],[c Units %]]&lt;=$O$7,$N$7,IF(inventory[[#This Row],[c Units %]]&lt;=$O$8,$N$8,$N$9))</f>
        <v>C</v>
      </c>
    </row>
    <row r="3332" spans="2:12" x14ac:dyDescent="0.25">
      <c r="B3332" s="1">
        <v>3326</v>
      </c>
      <c r="C3332" t="s">
        <v>3326</v>
      </c>
      <c r="D3332" s="2">
        <v>1</v>
      </c>
      <c r="E3332" s="15">
        <v>20</v>
      </c>
      <c r="F3332" s="14">
        <f>inventory[[#This Row],[Unit Cost]]*inventory[[#This Row],['# Units]]</f>
        <v>20</v>
      </c>
      <c r="G3332" s="8">
        <f>_xlfn.RANK.EQ(inventory[[#This Row],[Total Cost]],inventory[Total Cost],0)</f>
        <v>2687</v>
      </c>
      <c r="H3332" s="8">
        <f>SUMIFS(inventory['# Units],inventory[Rank],"&lt;="&amp;inventory[[#This Row],['#]])</f>
        <v>75550</v>
      </c>
      <c r="I3332" s="9">
        <f>inventory[[#This Row],[c Units]]/MAX(inventory[c Units])</f>
        <v>0.91711379251741965</v>
      </c>
      <c r="J3332" s="10">
        <f>SUMIFS(inventory[Total Cost],inventory[Rank],"&lt;="&amp;inventory[[#This Row],['#]])</f>
        <v>2641841.1999999965</v>
      </c>
      <c r="K3332" s="9">
        <f>inventory[[#This Row],[c Cost]]/MAX(inventory[c Cost])</f>
        <v>0.99793586354366881</v>
      </c>
      <c r="L3332" s="11" t="str">
        <f>IF(inventory[[#This Row],[c Units %]]&lt;=$O$7,$N$7,IF(inventory[[#This Row],[c Units %]]&lt;=$O$8,$N$8,$N$9))</f>
        <v>C</v>
      </c>
    </row>
    <row r="3333" spans="2:12" x14ac:dyDescent="0.25">
      <c r="B3333" s="1">
        <v>3327</v>
      </c>
      <c r="C3333" t="s">
        <v>3327</v>
      </c>
      <c r="D3333" s="2">
        <v>1</v>
      </c>
      <c r="E3333" s="15">
        <v>47</v>
      </c>
      <c r="F3333" s="14">
        <f>inventory[[#This Row],[Unit Cost]]*inventory[[#This Row],['# Units]]</f>
        <v>47</v>
      </c>
      <c r="G3333" s="8">
        <f>_xlfn.RANK.EQ(inventory[[#This Row],[Total Cost]],inventory[Total Cost],0)</f>
        <v>1895</v>
      </c>
      <c r="H3333" s="8">
        <f>SUMIFS(inventory['# Units],inventory[Rank],"&lt;="&amp;inventory[[#This Row],['#]])</f>
        <v>75550</v>
      </c>
      <c r="I3333" s="9">
        <f>inventory[[#This Row],[c Units]]/MAX(inventory[c Units])</f>
        <v>0.91711379251741965</v>
      </c>
      <c r="J3333" s="10">
        <f>SUMIFS(inventory[Total Cost],inventory[Rank],"&lt;="&amp;inventory[[#This Row],['#]])</f>
        <v>2641841.1999999965</v>
      </c>
      <c r="K3333" s="9">
        <f>inventory[[#This Row],[c Cost]]/MAX(inventory[c Cost])</f>
        <v>0.99793586354366881</v>
      </c>
      <c r="L3333" s="11" t="str">
        <f>IF(inventory[[#This Row],[c Units %]]&lt;=$O$7,$N$7,IF(inventory[[#This Row],[c Units %]]&lt;=$O$8,$N$8,$N$9))</f>
        <v>C</v>
      </c>
    </row>
    <row r="3334" spans="2:12" x14ac:dyDescent="0.25">
      <c r="B3334" s="1">
        <v>3328</v>
      </c>
      <c r="C3334" t="s">
        <v>3328</v>
      </c>
      <c r="D3334" s="2">
        <v>1</v>
      </c>
      <c r="E3334" s="15">
        <v>20</v>
      </c>
      <c r="F3334" s="14">
        <f>inventory[[#This Row],[Unit Cost]]*inventory[[#This Row],['# Units]]</f>
        <v>20</v>
      </c>
      <c r="G3334" s="8">
        <f>_xlfn.RANK.EQ(inventory[[#This Row],[Total Cost]],inventory[Total Cost],0)</f>
        <v>2687</v>
      </c>
      <c r="H3334" s="8">
        <f>SUMIFS(inventory['# Units],inventory[Rank],"&lt;="&amp;inventory[[#This Row],['#]])</f>
        <v>75556</v>
      </c>
      <c r="I3334" s="9">
        <f>inventory[[#This Row],[c Units]]/MAX(inventory[c Units])</f>
        <v>0.91718662749763291</v>
      </c>
      <c r="J3334" s="10">
        <f>SUMIFS(inventory[Total Cost],inventory[Rank],"&lt;="&amp;inventory[[#This Row],['#]])</f>
        <v>2641860.9999999963</v>
      </c>
      <c r="K3334" s="9">
        <f>inventory[[#This Row],[c Cost]]/MAX(inventory[c Cost])</f>
        <v>0.9979433428463983</v>
      </c>
      <c r="L3334" s="11" t="str">
        <f>IF(inventory[[#This Row],[c Units %]]&lt;=$O$7,$N$7,IF(inventory[[#This Row],[c Units %]]&lt;=$O$8,$N$8,$N$9))</f>
        <v>C</v>
      </c>
    </row>
    <row r="3335" spans="2:12" x14ac:dyDescent="0.25">
      <c r="B3335" s="1">
        <v>3329</v>
      </c>
      <c r="C3335" t="s">
        <v>3329</v>
      </c>
      <c r="D3335" s="2">
        <v>1.1000000000000001</v>
      </c>
      <c r="E3335" s="15">
        <v>28</v>
      </c>
      <c r="F3335" s="14">
        <f>inventory[[#This Row],[Unit Cost]]*inventory[[#This Row],['# Units]]</f>
        <v>30.800000000000004</v>
      </c>
      <c r="G3335" s="8">
        <f>_xlfn.RANK.EQ(inventory[[#This Row],[Total Cost]],inventory[Total Cost],0)</f>
        <v>2268</v>
      </c>
      <c r="H3335" s="8">
        <f>SUMIFS(inventory['# Units],inventory[Rank],"&lt;="&amp;inventory[[#This Row],['#]])</f>
        <v>75556</v>
      </c>
      <c r="I3335" s="9">
        <f>inventory[[#This Row],[c Units]]/MAX(inventory[c Units])</f>
        <v>0.91718662749763291</v>
      </c>
      <c r="J3335" s="10">
        <f>SUMIFS(inventory[Total Cost],inventory[Rank],"&lt;="&amp;inventory[[#This Row],['#]])</f>
        <v>2641860.9999999963</v>
      </c>
      <c r="K3335" s="9">
        <f>inventory[[#This Row],[c Cost]]/MAX(inventory[c Cost])</f>
        <v>0.9979433428463983</v>
      </c>
      <c r="L3335" s="11" t="str">
        <f>IF(inventory[[#This Row],[c Units %]]&lt;=$O$7,$N$7,IF(inventory[[#This Row],[c Units %]]&lt;=$O$8,$N$8,$N$9))</f>
        <v>C</v>
      </c>
    </row>
    <row r="3336" spans="2:12" x14ac:dyDescent="0.25">
      <c r="B3336" s="1">
        <v>3330</v>
      </c>
      <c r="C3336" t="s">
        <v>3330</v>
      </c>
      <c r="D3336" s="2">
        <v>1.1000000000000001</v>
      </c>
      <c r="E3336" s="15">
        <v>141</v>
      </c>
      <c r="F3336" s="14">
        <f>inventory[[#This Row],[Unit Cost]]*inventory[[#This Row],['# Units]]</f>
        <v>155.10000000000002</v>
      </c>
      <c r="G3336" s="8">
        <f>_xlfn.RANK.EQ(inventory[[#This Row],[Total Cost]],inventory[Total Cost],0)</f>
        <v>1125</v>
      </c>
      <c r="H3336" s="8">
        <f>SUMIFS(inventory['# Units],inventory[Rank],"&lt;="&amp;inventory[[#This Row],['#]])</f>
        <v>75558</v>
      </c>
      <c r="I3336" s="9">
        <f>inventory[[#This Row],[c Units]]/MAX(inventory[c Units])</f>
        <v>0.91721090582437059</v>
      </c>
      <c r="J3336" s="10">
        <f>SUMIFS(inventory[Total Cost],inventory[Rank],"&lt;="&amp;inventory[[#This Row],['#]])</f>
        <v>2641870.7999999961</v>
      </c>
      <c r="K3336" s="9">
        <f>inventory[[#This Row],[c Cost]]/MAX(inventory[c Cost])</f>
        <v>0.99794704472350682</v>
      </c>
      <c r="L3336" s="11" t="str">
        <f>IF(inventory[[#This Row],[c Units %]]&lt;=$O$7,$N$7,IF(inventory[[#This Row],[c Units %]]&lt;=$O$8,$N$8,$N$9))</f>
        <v>C</v>
      </c>
    </row>
    <row r="3337" spans="2:12" x14ac:dyDescent="0.25">
      <c r="B3337" s="1">
        <v>3331</v>
      </c>
      <c r="C3337" t="s">
        <v>3331</v>
      </c>
      <c r="D3337" s="2">
        <v>1.2</v>
      </c>
      <c r="E3337" s="15">
        <v>36</v>
      </c>
      <c r="F3337" s="14">
        <f>inventory[[#This Row],[Unit Cost]]*inventory[[#This Row],['# Units]]</f>
        <v>43.199999999999996</v>
      </c>
      <c r="G3337" s="8">
        <f>_xlfn.RANK.EQ(inventory[[#This Row],[Total Cost]],inventory[Total Cost],0)</f>
        <v>1979</v>
      </c>
      <c r="H3337" s="8">
        <f>SUMIFS(inventory['# Units],inventory[Rank],"&lt;="&amp;inventory[[#This Row],['#]])</f>
        <v>75670</v>
      </c>
      <c r="I3337" s="9">
        <f>inventory[[#This Row],[c Units]]/MAX(inventory[c Units])</f>
        <v>0.91857049212168296</v>
      </c>
      <c r="J3337" s="10">
        <f>SUMIFS(inventory[Total Cost],inventory[Rank],"&lt;="&amp;inventory[[#This Row],['#]])</f>
        <v>2641988.3999999939</v>
      </c>
      <c r="K3337" s="9">
        <f>inventory[[#This Row],[c Cost]]/MAX(inventory[c Cost])</f>
        <v>0.99799146724880861</v>
      </c>
      <c r="L3337" s="11" t="str">
        <f>IF(inventory[[#This Row],[c Units %]]&lt;=$O$7,$N$7,IF(inventory[[#This Row],[c Units %]]&lt;=$O$8,$N$8,$N$9))</f>
        <v>C</v>
      </c>
    </row>
    <row r="3338" spans="2:12" x14ac:dyDescent="0.25">
      <c r="B3338" s="1">
        <v>3332</v>
      </c>
      <c r="C3338" t="s">
        <v>3332</v>
      </c>
      <c r="D3338" s="2">
        <v>0.9</v>
      </c>
      <c r="E3338" s="15">
        <v>28</v>
      </c>
      <c r="F3338" s="14">
        <f>inventory[[#This Row],[Unit Cost]]*inventory[[#This Row],['# Units]]</f>
        <v>25.2</v>
      </c>
      <c r="G3338" s="8">
        <f>_xlfn.RANK.EQ(inventory[[#This Row],[Total Cost]],inventory[Total Cost],0)</f>
        <v>2460</v>
      </c>
      <c r="H3338" s="8">
        <f>SUMIFS(inventory['# Units],inventory[Rank],"&lt;="&amp;inventory[[#This Row],['#]])</f>
        <v>75670</v>
      </c>
      <c r="I3338" s="9">
        <f>inventory[[#This Row],[c Units]]/MAX(inventory[c Units])</f>
        <v>0.91857049212168296</v>
      </c>
      <c r="J3338" s="10">
        <f>SUMIFS(inventory[Total Cost],inventory[Rank],"&lt;="&amp;inventory[[#This Row],['#]])</f>
        <v>2641988.3999999939</v>
      </c>
      <c r="K3338" s="9">
        <f>inventory[[#This Row],[c Cost]]/MAX(inventory[c Cost])</f>
        <v>0.99799146724880861</v>
      </c>
      <c r="L3338" s="11" t="str">
        <f>IF(inventory[[#This Row],[c Units %]]&lt;=$O$7,$N$7,IF(inventory[[#This Row],[c Units %]]&lt;=$O$8,$N$8,$N$9))</f>
        <v>C</v>
      </c>
    </row>
    <row r="3339" spans="2:12" x14ac:dyDescent="0.25">
      <c r="B3339" s="1">
        <v>3333</v>
      </c>
      <c r="C3339" t="s">
        <v>3333</v>
      </c>
      <c r="D3339" s="2">
        <v>1.2</v>
      </c>
      <c r="E3339" s="15">
        <v>13</v>
      </c>
      <c r="F3339" s="14">
        <f>inventory[[#This Row],[Unit Cost]]*inventory[[#This Row],['# Units]]</f>
        <v>15.6</v>
      </c>
      <c r="G3339" s="8">
        <f>_xlfn.RANK.EQ(inventory[[#This Row],[Total Cost]],inventory[Total Cost],0)</f>
        <v>2930</v>
      </c>
      <c r="H3339" s="8">
        <f>SUMIFS(inventory['# Units],inventory[Rank],"&lt;="&amp;inventory[[#This Row],['#]])</f>
        <v>75670</v>
      </c>
      <c r="I3339" s="9">
        <f>inventory[[#This Row],[c Units]]/MAX(inventory[c Units])</f>
        <v>0.91857049212168296</v>
      </c>
      <c r="J3339" s="10">
        <f>SUMIFS(inventory[Total Cost],inventory[Rank],"&lt;="&amp;inventory[[#This Row],['#]])</f>
        <v>2641988.3999999939</v>
      </c>
      <c r="K3339" s="9">
        <f>inventory[[#This Row],[c Cost]]/MAX(inventory[c Cost])</f>
        <v>0.99799146724880861</v>
      </c>
      <c r="L3339" s="11" t="str">
        <f>IF(inventory[[#This Row],[c Units %]]&lt;=$O$7,$N$7,IF(inventory[[#This Row],[c Units %]]&lt;=$O$8,$N$8,$N$9))</f>
        <v>C</v>
      </c>
    </row>
    <row r="3340" spans="2:12" x14ac:dyDescent="0.25">
      <c r="B3340" s="1">
        <v>3334</v>
      </c>
      <c r="C3340" t="s">
        <v>3334</v>
      </c>
      <c r="D3340" s="2">
        <v>1</v>
      </c>
      <c r="E3340" s="15">
        <v>81</v>
      </c>
      <c r="F3340" s="14">
        <f>inventory[[#This Row],[Unit Cost]]*inventory[[#This Row],['# Units]]</f>
        <v>81</v>
      </c>
      <c r="G3340" s="8">
        <f>_xlfn.RANK.EQ(inventory[[#This Row],[Total Cost]],inventory[Total Cost],0)</f>
        <v>1484</v>
      </c>
      <c r="H3340" s="8">
        <f>SUMIFS(inventory['# Units],inventory[Rank],"&lt;="&amp;inventory[[#This Row],['#]])</f>
        <v>75670</v>
      </c>
      <c r="I3340" s="9">
        <f>inventory[[#This Row],[c Units]]/MAX(inventory[c Units])</f>
        <v>0.91857049212168296</v>
      </c>
      <c r="J3340" s="10">
        <f>SUMIFS(inventory[Total Cost],inventory[Rank],"&lt;="&amp;inventory[[#This Row],['#]])</f>
        <v>2641988.3999999939</v>
      </c>
      <c r="K3340" s="9">
        <f>inventory[[#This Row],[c Cost]]/MAX(inventory[c Cost])</f>
        <v>0.99799146724880861</v>
      </c>
      <c r="L3340" s="11" t="str">
        <f>IF(inventory[[#This Row],[c Units %]]&lt;=$O$7,$N$7,IF(inventory[[#This Row],[c Units %]]&lt;=$O$8,$N$8,$N$9))</f>
        <v>C</v>
      </c>
    </row>
    <row r="3341" spans="2:12" x14ac:dyDescent="0.25">
      <c r="B3341" s="1">
        <v>3335</v>
      </c>
      <c r="C3341" t="s">
        <v>3335</v>
      </c>
      <c r="D3341" s="2">
        <v>1.1000000000000001</v>
      </c>
      <c r="E3341" s="15">
        <v>15</v>
      </c>
      <c r="F3341" s="14">
        <f>inventory[[#This Row],[Unit Cost]]*inventory[[#This Row],['# Units]]</f>
        <v>16.5</v>
      </c>
      <c r="G3341" s="8">
        <f>_xlfn.RANK.EQ(inventory[[#This Row],[Total Cost]],inventory[Total Cost],0)</f>
        <v>2879</v>
      </c>
      <c r="H3341" s="8">
        <f>SUMIFS(inventory['# Units],inventory[Rank],"&lt;="&amp;inventory[[#This Row],['#]])</f>
        <v>75670</v>
      </c>
      <c r="I3341" s="9">
        <f>inventory[[#This Row],[c Units]]/MAX(inventory[c Units])</f>
        <v>0.91857049212168296</v>
      </c>
      <c r="J3341" s="10">
        <f>SUMIFS(inventory[Total Cost],inventory[Rank],"&lt;="&amp;inventory[[#This Row],['#]])</f>
        <v>2641988.3999999939</v>
      </c>
      <c r="K3341" s="9">
        <f>inventory[[#This Row],[c Cost]]/MAX(inventory[c Cost])</f>
        <v>0.99799146724880861</v>
      </c>
      <c r="L3341" s="11" t="str">
        <f>IF(inventory[[#This Row],[c Units %]]&lt;=$O$7,$N$7,IF(inventory[[#This Row],[c Units %]]&lt;=$O$8,$N$8,$N$9))</f>
        <v>C</v>
      </c>
    </row>
    <row r="3342" spans="2:12" x14ac:dyDescent="0.25">
      <c r="B3342" s="1">
        <v>3336</v>
      </c>
      <c r="C3342" t="s">
        <v>3336</v>
      </c>
      <c r="D3342" s="2">
        <v>1.1000000000000001</v>
      </c>
      <c r="E3342" s="15">
        <v>5</v>
      </c>
      <c r="F3342" s="14">
        <f>inventory[[#This Row],[Unit Cost]]*inventory[[#This Row],['# Units]]</f>
        <v>5.5</v>
      </c>
      <c r="G3342" s="8">
        <f>_xlfn.RANK.EQ(inventory[[#This Row],[Total Cost]],inventory[Total Cost],0)</f>
        <v>3713</v>
      </c>
      <c r="H3342" s="8">
        <f>SUMIFS(inventory['# Units],inventory[Rank],"&lt;="&amp;inventory[[#This Row],['#]])</f>
        <v>75670</v>
      </c>
      <c r="I3342" s="9">
        <f>inventory[[#This Row],[c Units]]/MAX(inventory[c Units])</f>
        <v>0.91857049212168296</v>
      </c>
      <c r="J3342" s="10">
        <f>SUMIFS(inventory[Total Cost],inventory[Rank],"&lt;="&amp;inventory[[#This Row],['#]])</f>
        <v>2641988.3999999939</v>
      </c>
      <c r="K3342" s="9">
        <f>inventory[[#This Row],[c Cost]]/MAX(inventory[c Cost])</f>
        <v>0.99799146724880861</v>
      </c>
      <c r="L3342" s="11" t="str">
        <f>IF(inventory[[#This Row],[c Units %]]&lt;=$O$7,$N$7,IF(inventory[[#This Row],[c Units %]]&lt;=$O$8,$N$8,$N$9))</f>
        <v>C</v>
      </c>
    </row>
    <row r="3343" spans="2:12" x14ac:dyDescent="0.25">
      <c r="B3343" s="1">
        <v>3337</v>
      </c>
      <c r="C3343" t="s">
        <v>3337</v>
      </c>
      <c r="D3343" s="2">
        <v>1.2</v>
      </c>
      <c r="E3343" s="15">
        <v>4</v>
      </c>
      <c r="F3343" s="14">
        <f>inventory[[#This Row],[Unit Cost]]*inventory[[#This Row],['# Units]]</f>
        <v>4.8</v>
      </c>
      <c r="G3343" s="8">
        <f>_xlfn.RANK.EQ(inventory[[#This Row],[Total Cost]],inventory[Total Cost],0)</f>
        <v>3814</v>
      </c>
      <c r="H3343" s="8">
        <f>SUMIFS(inventory['# Units],inventory[Rank],"&lt;="&amp;inventory[[#This Row],['#]])</f>
        <v>75670</v>
      </c>
      <c r="I3343" s="9">
        <f>inventory[[#This Row],[c Units]]/MAX(inventory[c Units])</f>
        <v>0.91857049212168296</v>
      </c>
      <c r="J3343" s="10">
        <f>SUMIFS(inventory[Total Cost],inventory[Rank],"&lt;="&amp;inventory[[#This Row],['#]])</f>
        <v>2641988.3999999939</v>
      </c>
      <c r="K3343" s="9">
        <f>inventory[[#This Row],[c Cost]]/MAX(inventory[c Cost])</f>
        <v>0.99799146724880861</v>
      </c>
      <c r="L3343" s="11" t="str">
        <f>IF(inventory[[#This Row],[c Units %]]&lt;=$O$7,$N$7,IF(inventory[[#This Row],[c Units %]]&lt;=$O$8,$N$8,$N$9))</f>
        <v>C</v>
      </c>
    </row>
    <row r="3344" spans="2:12" x14ac:dyDescent="0.25">
      <c r="B3344" s="1">
        <v>3338</v>
      </c>
      <c r="C3344" t="s">
        <v>3338</v>
      </c>
      <c r="D3344" s="2">
        <v>1.1000000000000001</v>
      </c>
      <c r="E3344" s="15">
        <v>19</v>
      </c>
      <c r="F3344" s="14">
        <f>inventory[[#This Row],[Unit Cost]]*inventory[[#This Row],['# Units]]</f>
        <v>20.900000000000002</v>
      </c>
      <c r="G3344" s="8">
        <f>_xlfn.RANK.EQ(inventory[[#This Row],[Total Cost]],inventory[Total Cost],0)</f>
        <v>2644</v>
      </c>
      <c r="H3344" s="8">
        <f>SUMIFS(inventory['# Units],inventory[Rank],"&lt;="&amp;inventory[[#This Row],['#]])</f>
        <v>75670</v>
      </c>
      <c r="I3344" s="9">
        <f>inventory[[#This Row],[c Units]]/MAX(inventory[c Units])</f>
        <v>0.91857049212168296</v>
      </c>
      <c r="J3344" s="10">
        <f>SUMIFS(inventory[Total Cost],inventory[Rank],"&lt;="&amp;inventory[[#This Row],['#]])</f>
        <v>2641988.3999999939</v>
      </c>
      <c r="K3344" s="9">
        <f>inventory[[#This Row],[c Cost]]/MAX(inventory[c Cost])</f>
        <v>0.99799146724880861</v>
      </c>
      <c r="L3344" s="11" t="str">
        <f>IF(inventory[[#This Row],[c Units %]]&lt;=$O$7,$N$7,IF(inventory[[#This Row],[c Units %]]&lt;=$O$8,$N$8,$N$9))</f>
        <v>C</v>
      </c>
    </row>
    <row r="3345" spans="2:12" x14ac:dyDescent="0.25">
      <c r="B3345" s="1">
        <v>3339</v>
      </c>
      <c r="C3345" t="s">
        <v>3339</v>
      </c>
      <c r="D3345" s="2">
        <v>1</v>
      </c>
      <c r="E3345" s="15">
        <v>12</v>
      </c>
      <c r="F3345" s="14">
        <f>inventory[[#This Row],[Unit Cost]]*inventory[[#This Row],['# Units]]</f>
        <v>12</v>
      </c>
      <c r="G3345" s="8">
        <f>_xlfn.RANK.EQ(inventory[[#This Row],[Total Cost]],inventory[Total Cost],0)</f>
        <v>3144</v>
      </c>
      <c r="H3345" s="8">
        <f>SUMIFS(inventory['# Units],inventory[Rank],"&lt;="&amp;inventory[[#This Row],['#]])</f>
        <v>75670</v>
      </c>
      <c r="I3345" s="9">
        <f>inventory[[#This Row],[c Units]]/MAX(inventory[c Units])</f>
        <v>0.91857049212168296</v>
      </c>
      <c r="J3345" s="10">
        <f>SUMIFS(inventory[Total Cost],inventory[Rank],"&lt;="&amp;inventory[[#This Row],['#]])</f>
        <v>2641988.3999999939</v>
      </c>
      <c r="K3345" s="9">
        <f>inventory[[#This Row],[c Cost]]/MAX(inventory[c Cost])</f>
        <v>0.99799146724880861</v>
      </c>
      <c r="L3345" s="11" t="str">
        <f>IF(inventory[[#This Row],[c Units %]]&lt;=$O$7,$N$7,IF(inventory[[#This Row],[c Units %]]&lt;=$O$8,$N$8,$N$9))</f>
        <v>C</v>
      </c>
    </row>
    <row r="3346" spans="2:12" x14ac:dyDescent="0.25">
      <c r="B3346" s="1">
        <v>3340</v>
      </c>
      <c r="C3346" t="s">
        <v>3340</v>
      </c>
      <c r="D3346" s="2">
        <v>1.2</v>
      </c>
      <c r="E3346" s="15">
        <v>58</v>
      </c>
      <c r="F3346" s="14">
        <f>inventory[[#This Row],[Unit Cost]]*inventory[[#This Row],['# Units]]</f>
        <v>69.599999999999994</v>
      </c>
      <c r="G3346" s="8">
        <f>_xlfn.RANK.EQ(inventory[[#This Row],[Total Cost]],inventory[Total Cost],0)</f>
        <v>1582</v>
      </c>
      <c r="H3346" s="8">
        <f>SUMIFS(inventory['# Units],inventory[Rank],"&lt;="&amp;inventory[[#This Row],['#]])</f>
        <v>75670</v>
      </c>
      <c r="I3346" s="9">
        <f>inventory[[#This Row],[c Units]]/MAX(inventory[c Units])</f>
        <v>0.91857049212168296</v>
      </c>
      <c r="J3346" s="10">
        <f>SUMIFS(inventory[Total Cost],inventory[Rank],"&lt;="&amp;inventory[[#This Row],['#]])</f>
        <v>2641988.3999999939</v>
      </c>
      <c r="K3346" s="9">
        <f>inventory[[#This Row],[c Cost]]/MAX(inventory[c Cost])</f>
        <v>0.99799146724880861</v>
      </c>
      <c r="L3346" s="11" t="str">
        <f>IF(inventory[[#This Row],[c Units %]]&lt;=$O$7,$N$7,IF(inventory[[#This Row],[c Units %]]&lt;=$O$8,$N$8,$N$9))</f>
        <v>C</v>
      </c>
    </row>
    <row r="3347" spans="2:12" x14ac:dyDescent="0.25">
      <c r="B3347" s="1">
        <v>3341</v>
      </c>
      <c r="C3347" t="s">
        <v>3341</v>
      </c>
      <c r="D3347" s="2">
        <v>1</v>
      </c>
      <c r="E3347" s="15">
        <v>20</v>
      </c>
      <c r="F3347" s="14">
        <f>inventory[[#This Row],[Unit Cost]]*inventory[[#This Row],['# Units]]</f>
        <v>20</v>
      </c>
      <c r="G3347" s="8">
        <f>_xlfn.RANK.EQ(inventory[[#This Row],[Total Cost]],inventory[Total Cost],0)</f>
        <v>2687</v>
      </c>
      <c r="H3347" s="8">
        <f>SUMIFS(inventory['# Units],inventory[Rank],"&lt;="&amp;inventory[[#This Row],['#]])</f>
        <v>75670</v>
      </c>
      <c r="I3347" s="9">
        <f>inventory[[#This Row],[c Units]]/MAX(inventory[c Units])</f>
        <v>0.91857049212168296</v>
      </c>
      <c r="J3347" s="10">
        <f>SUMIFS(inventory[Total Cost],inventory[Rank],"&lt;="&amp;inventory[[#This Row],['#]])</f>
        <v>2641988.3999999939</v>
      </c>
      <c r="K3347" s="9">
        <f>inventory[[#This Row],[c Cost]]/MAX(inventory[c Cost])</f>
        <v>0.99799146724880861</v>
      </c>
      <c r="L3347" s="11" t="str">
        <f>IF(inventory[[#This Row],[c Units %]]&lt;=$O$7,$N$7,IF(inventory[[#This Row],[c Units %]]&lt;=$O$8,$N$8,$N$9))</f>
        <v>C</v>
      </c>
    </row>
    <row r="3348" spans="2:12" x14ac:dyDescent="0.25">
      <c r="B3348" s="1">
        <v>3342</v>
      </c>
      <c r="C3348" t="s">
        <v>3342</v>
      </c>
      <c r="D3348" s="2">
        <v>0.5</v>
      </c>
      <c r="E3348" s="15">
        <v>85</v>
      </c>
      <c r="F3348" s="14">
        <f>inventory[[#This Row],[Unit Cost]]*inventory[[#This Row],['# Units]]</f>
        <v>42.5</v>
      </c>
      <c r="G3348" s="8">
        <f>_xlfn.RANK.EQ(inventory[[#This Row],[Total Cost]],inventory[Total Cost],0)</f>
        <v>1988</v>
      </c>
      <c r="H3348" s="8">
        <f>SUMIFS(inventory['# Units],inventory[Rank],"&lt;="&amp;inventory[[#This Row],['#]])</f>
        <v>75670</v>
      </c>
      <c r="I3348" s="9">
        <f>inventory[[#This Row],[c Units]]/MAX(inventory[c Units])</f>
        <v>0.91857049212168296</v>
      </c>
      <c r="J3348" s="10">
        <f>SUMIFS(inventory[Total Cost],inventory[Rank],"&lt;="&amp;inventory[[#This Row],['#]])</f>
        <v>2641988.3999999939</v>
      </c>
      <c r="K3348" s="9">
        <f>inventory[[#This Row],[c Cost]]/MAX(inventory[c Cost])</f>
        <v>0.99799146724880861</v>
      </c>
      <c r="L3348" s="11" t="str">
        <f>IF(inventory[[#This Row],[c Units %]]&lt;=$O$7,$N$7,IF(inventory[[#This Row],[c Units %]]&lt;=$O$8,$N$8,$N$9))</f>
        <v>C</v>
      </c>
    </row>
    <row r="3349" spans="2:12" x14ac:dyDescent="0.25">
      <c r="B3349" s="1">
        <v>3343</v>
      </c>
      <c r="C3349" t="s">
        <v>3343</v>
      </c>
      <c r="D3349" s="2">
        <v>1.1000000000000001</v>
      </c>
      <c r="E3349" s="15">
        <v>4</v>
      </c>
      <c r="F3349" s="14">
        <f>inventory[[#This Row],[Unit Cost]]*inventory[[#This Row],['# Units]]</f>
        <v>4.4000000000000004</v>
      </c>
      <c r="G3349" s="8">
        <f>_xlfn.RANK.EQ(inventory[[#This Row],[Total Cost]],inventory[Total Cost],0)</f>
        <v>3847</v>
      </c>
      <c r="H3349" s="8">
        <f>SUMIFS(inventory['# Units],inventory[Rank],"&lt;="&amp;inventory[[#This Row],['#]])</f>
        <v>75781</v>
      </c>
      <c r="I3349" s="9">
        <f>inventory[[#This Row],[c Units]]/MAX(inventory[c Units])</f>
        <v>0.91991793925562648</v>
      </c>
      <c r="J3349" s="10">
        <f>SUMIFS(inventory[Total Cost],inventory[Rank],"&lt;="&amp;inventory[[#This Row],['#]])</f>
        <v>2642122.7999999952</v>
      </c>
      <c r="K3349" s="9">
        <f>inventory[[#This Row],[c Cost]]/MAX(inventory[c Cost])</f>
        <v>0.99804223584915508</v>
      </c>
      <c r="L3349" s="11" t="str">
        <f>IF(inventory[[#This Row],[c Units %]]&lt;=$O$7,$N$7,IF(inventory[[#This Row],[c Units %]]&lt;=$O$8,$N$8,$N$9))</f>
        <v>C</v>
      </c>
    </row>
    <row r="3350" spans="2:12" x14ac:dyDescent="0.25">
      <c r="B3350" s="1">
        <v>3344</v>
      </c>
      <c r="C3350" t="s">
        <v>3344</v>
      </c>
      <c r="D3350" s="2">
        <v>1.1000000000000001</v>
      </c>
      <c r="E3350" s="15">
        <v>5</v>
      </c>
      <c r="F3350" s="14">
        <f>inventory[[#This Row],[Unit Cost]]*inventory[[#This Row],['# Units]]</f>
        <v>5.5</v>
      </c>
      <c r="G3350" s="8">
        <f>_xlfn.RANK.EQ(inventory[[#This Row],[Total Cost]],inventory[Total Cost],0)</f>
        <v>3713</v>
      </c>
      <c r="H3350" s="8">
        <f>SUMIFS(inventory['# Units],inventory[Rank],"&lt;="&amp;inventory[[#This Row],['#]])</f>
        <v>75781</v>
      </c>
      <c r="I3350" s="9">
        <f>inventory[[#This Row],[c Units]]/MAX(inventory[c Units])</f>
        <v>0.91991793925562648</v>
      </c>
      <c r="J3350" s="10">
        <f>SUMIFS(inventory[Total Cost],inventory[Rank],"&lt;="&amp;inventory[[#This Row],['#]])</f>
        <v>2642122.7999999952</v>
      </c>
      <c r="K3350" s="9">
        <f>inventory[[#This Row],[c Cost]]/MAX(inventory[c Cost])</f>
        <v>0.99804223584915508</v>
      </c>
      <c r="L3350" s="11" t="str">
        <f>IF(inventory[[#This Row],[c Units %]]&lt;=$O$7,$N$7,IF(inventory[[#This Row],[c Units %]]&lt;=$O$8,$N$8,$N$9))</f>
        <v>C</v>
      </c>
    </row>
    <row r="3351" spans="2:12" x14ac:dyDescent="0.25">
      <c r="B3351" s="1">
        <v>3345</v>
      </c>
      <c r="C3351" t="s">
        <v>3345</v>
      </c>
      <c r="D3351" s="2">
        <v>1</v>
      </c>
      <c r="E3351" s="15">
        <v>35</v>
      </c>
      <c r="F3351" s="14">
        <f>inventory[[#This Row],[Unit Cost]]*inventory[[#This Row],['# Units]]</f>
        <v>35</v>
      </c>
      <c r="G3351" s="8">
        <f>_xlfn.RANK.EQ(inventory[[#This Row],[Total Cost]],inventory[Total Cost],0)</f>
        <v>2166</v>
      </c>
      <c r="H3351" s="8">
        <f>SUMIFS(inventory['# Units],inventory[Rank],"&lt;="&amp;inventory[[#This Row],['#]])</f>
        <v>75781</v>
      </c>
      <c r="I3351" s="9">
        <f>inventory[[#This Row],[c Units]]/MAX(inventory[c Units])</f>
        <v>0.91991793925562648</v>
      </c>
      <c r="J3351" s="10">
        <f>SUMIFS(inventory[Total Cost],inventory[Rank],"&lt;="&amp;inventory[[#This Row],['#]])</f>
        <v>2642122.7999999952</v>
      </c>
      <c r="K3351" s="9">
        <f>inventory[[#This Row],[c Cost]]/MAX(inventory[c Cost])</f>
        <v>0.99804223584915508</v>
      </c>
      <c r="L3351" s="11" t="str">
        <f>IF(inventory[[#This Row],[c Units %]]&lt;=$O$7,$N$7,IF(inventory[[#This Row],[c Units %]]&lt;=$O$8,$N$8,$N$9))</f>
        <v>C</v>
      </c>
    </row>
    <row r="3352" spans="2:12" x14ac:dyDescent="0.25">
      <c r="B3352" s="1">
        <v>3346</v>
      </c>
      <c r="C3352" t="s">
        <v>3346</v>
      </c>
      <c r="D3352" s="2">
        <v>1.2</v>
      </c>
      <c r="E3352" s="15">
        <v>20</v>
      </c>
      <c r="F3352" s="14">
        <f>inventory[[#This Row],[Unit Cost]]*inventory[[#This Row],['# Units]]</f>
        <v>24</v>
      </c>
      <c r="G3352" s="8">
        <f>_xlfn.RANK.EQ(inventory[[#This Row],[Total Cost]],inventory[Total Cost],0)</f>
        <v>2494</v>
      </c>
      <c r="H3352" s="8">
        <f>SUMIFS(inventory['# Units],inventory[Rank],"&lt;="&amp;inventory[[#This Row],['#]])</f>
        <v>75781</v>
      </c>
      <c r="I3352" s="9">
        <f>inventory[[#This Row],[c Units]]/MAX(inventory[c Units])</f>
        <v>0.91991793925562648</v>
      </c>
      <c r="J3352" s="10">
        <f>SUMIFS(inventory[Total Cost],inventory[Rank],"&lt;="&amp;inventory[[#This Row],['#]])</f>
        <v>2642122.7999999952</v>
      </c>
      <c r="K3352" s="9">
        <f>inventory[[#This Row],[c Cost]]/MAX(inventory[c Cost])</f>
        <v>0.99804223584915508</v>
      </c>
      <c r="L3352" s="11" t="str">
        <f>IF(inventory[[#This Row],[c Units %]]&lt;=$O$7,$N$7,IF(inventory[[#This Row],[c Units %]]&lt;=$O$8,$N$8,$N$9))</f>
        <v>C</v>
      </c>
    </row>
    <row r="3353" spans="2:12" x14ac:dyDescent="0.25">
      <c r="B3353" s="1">
        <v>3347</v>
      </c>
      <c r="C3353" t="s">
        <v>3347</v>
      </c>
      <c r="D3353" s="2">
        <v>1</v>
      </c>
      <c r="E3353" s="15">
        <v>53</v>
      </c>
      <c r="F3353" s="14">
        <f>inventory[[#This Row],[Unit Cost]]*inventory[[#This Row],['# Units]]</f>
        <v>53</v>
      </c>
      <c r="G3353" s="8">
        <f>_xlfn.RANK.EQ(inventory[[#This Row],[Total Cost]],inventory[Total Cost],0)</f>
        <v>1789</v>
      </c>
      <c r="H3353" s="8">
        <f>SUMIFS(inventory['# Units],inventory[Rank],"&lt;="&amp;inventory[[#This Row],['#]])</f>
        <v>75781</v>
      </c>
      <c r="I3353" s="9">
        <f>inventory[[#This Row],[c Units]]/MAX(inventory[c Units])</f>
        <v>0.91991793925562648</v>
      </c>
      <c r="J3353" s="10">
        <f>SUMIFS(inventory[Total Cost],inventory[Rank],"&lt;="&amp;inventory[[#This Row],['#]])</f>
        <v>2642122.7999999952</v>
      </c>
      <c r="K3353" s="9">
        <f>inventory[[#This Row],[c Cost]]/MAX(inventory[c Cost])</f>
        <v>0.99804223584915508</v>
      </c>
      <c r="L3353" s="11" t="str">
        <f>IF(inventory[[#This Row],[c Units %]]&lt;=$O$7,$N$7,IF(inventory[[#This Row],[c Units %]]&lt;=$O$8,$N$8,$N$9))</f>
        <v>C</v>
      </c>
    </row>
    <row r="3354" spans="2:12" x14ac:dyDescent="0.25">
      <c r="B3354" s="1">
        <v>3348</v>
      </c>
      <c r="C3354" t="s">
        <v>3348</v>
      </c>
      <c r="D3354" s="2">
        <v>1.1000000000000001</v>
      </c>
      <c r="E3354" s="15">
        <v>38</v>
      </c>
      <c r="F3354" s="14">
        <f>inventory[[#This Row],[Unit Cost]]*inventory[[#This Row],['# Units]]</f>
        <v>41.800000000000004</v>
      </c>
      <c r="G3354" s="8">
        <f>_xlfn.RANK.EQ(inventory[[#This Row],[Total Cost]],inventory[Total Cost],0)</f>
        <v>2011</v>
      </c>
      <c r="H3354" s="8">
        <f>SUMIFS(inventory['# Units],inventory[Rank],"&lt;="&amp;inventory[[#This Row],['#]])</f>
        <v>75781</v>
      </c>
      <c r="I3354" s="9">
        <f>inventory[[#This Row],[c Units]]/MAX(inventory[c Units])</f>
        <v>0.91991793925562648</v>
      </c>
      <c r="J3354" s="10">
        <f>SUMIFS(inventory[Total Cost],inventory[Rank],"&lt;="&amp;inventory[[#This Row],['#]])</f>
        <v>2642122.7999999952</v>
      </c>
      <c r="K3354" s="9">
        <f>inventory[[#This Row],[c Cost]]/MAX(inventory[c Cost])</f>
        <v>0.99804223584915508</v>
      </c>
      <c r="L3354" s="11" t="str">
        <f>IF(inventory[[#This Row],[c Units %]]&lt;=$O$7,$N$7,IF(inventory[[#This Row],[c Units %]]&lt;=$O$8,$N$8,$N$9))</f>
        <v>C</v>
      </c>
    </row>
    <row r="3355" spans="2:12" x14ac:dyDescent="0.25">
      <c r="B3355" s="1">
        <v>3349</v>
      </c>
      <c r="C3355" t="s">
        <v>3349</v>
      </c>
      <c r="D3355" s="2">
        <v>1.1000000000000001</v>
      </c>
      <c r="E3355" s="15">
        <v>112</v>
      </c>
      <c r="F3355" s="14">
        <f>inventory[[#This Row],[Unit Cost]]*inventory[[#This Row],['# Units]]</f>
        <v>123.20000000000002</v>
      </c>
      <c r="G3355" s="8">
        <f>_xlfn.RANK.EQ(inventory[[#This Row],[Total Cost]],inventory[Total Cost],0)</f>
        <v>1234</v>
      </c>
      <c r="H3355" s="8">
        <f>SUMIFS(inventory['# Units],inventory[Rank],"&lt;="&amp;inventory[[#This Row],['#]])</f>
        <v>75781</v>
      </c>
      <c r="I3355" s="9">
        <f>inventory[[#This Row],[c Units]]/MAX(inventory[c Units])</f>
        <v>0.91991793925562648</v>
      </c>
      <c r="J3355" s="10">
        <f>SUMIFS(inventory[Total Cost],inventory[Rank],"&lt;="&amp;inventory[[#This Row],['#]])</f>
        <v>2642122.7999999952</v>
      </c>
      <c r="K3355" s="9">
        <f>inventory[[#This Row],[c Cost]]/MAX(inventory[c Cost])</f>
        <v>0.99804223584915508</v>
      </c>
      <c r="L3355" s="11" t="str">
        <f>IF(inventory[[#This Row],[c Units %]]&lt;=$O$7,$N$7,IF(inventory[[#This Row],[c Units %]]&lt;=$O$8,$N$8,$N$9))</f>
        <v>C</v>
      </c>
    </row>
    <row r="3356" spans="2:12" x14ac:dyDescent="0.25">
      <c r="B3356" s="1">
        <v>3350</v>
      </c>
      <c r="C3356" t="s">
        <v>3350</v>
      </c>
      <c r="D3356" s="2">
        <v>1</v>
      </c>
      <c r="E3356" s="15">
        <v>20</v>
      </c>
      <c r="F3356" s="14">
        <f>inventory[[#This Row],[Unit Cost]]*inventory[[#This Row],['# Units]]</f>
        <v>20</v>
      </c>
      <c r="G3356" s="8">
        <f>_xlfn.RANK.EQ(inventory[[#This Row],[Total Cost]],inventory[Total Cost],0)</f>
        <v>2687</v>
      </c>
      <c r="H3356" s="8">
        <f>SUMIFS(inventory['# Units],inventory[Rank],"&lt;="&amp;inventory[[#This Row],['#]])</f>
        <v>75781</v>
      </c>
      <c r="I3356" s="9">
        <f>inventory[[#This Row],[c Units]]/MAX(inventory[c Units])</f>
        <v>0.91991793925562648</v>
      </c>
      <c r="J3356" s="10">
        <f>SUMIFS(inventory[Total Cost],inventory[Rank],"&lt;="&amp;inventory[[#This Row],['#]])</f>
        <v>2642122.7999999952</v>
      </c>
      <c r="K3356" s="9">
        <f>inventory[[#This Row],[c Cost]]/MAX(inventory[c Cost])</f>
        <v>0.99804223584915508</v>
      </c>
      <c r="L3356" s="11" t="str">
        <f>IF(inventory[[#This Row],[c Units %]]&lt;=$O$7,$N$7,IF(inventory[[#This Row],[c Units %]]&lt;=$O$8,$N$8,$N$9))</f>
        <v>C</v>
      </c>
    </row>
    <row r="3357" spans="2:12" x14ac:dyDescent="0.25">
      <c r="B3357" s="1">
        <v>3351</v>
      </c>
      <c r="C3357" t="s">
        <v>3351</v>
      </c>
      <c r="D3357" s="2">
        <v>0.9</v>
      </c>
      <c r="E3357" s="15">
        <v>4</v>
      </c>
      <c r="F3357" s="14">
        <f>inventory[[#This Row],[Unit Cost]]*inventory[[#This Row],['# Units]]</f>
        <v>3.6</v>
      </c>
      <c r="G3357" s="8">
        <f>_xlfn.RANK.EQ(inventory[[#This Row],[Total Cost]],inventory[Total Cost],0)</f>
        <v>3955</v>
      </c>
      <c r="H3357" s="8">
        <f>SUMIFS(inventory['# Units],inventory[Rank],"&lt;="&amp;inventory[[#This Row],['#]])</f>
        <v>75781</v>
      </c>
      <c r="I3357" s="9">
        <f>inventory[[#This Row],[c Units]]/MAX(inventory[c Units])</f>
        <v>0.91991793925562648</v>
      </c>
      <c r="J3357" s="10">
        <f>SUMIFS(inventory[Total Cost],inventory[Rank],"&lt;="&amp;inventory[[#This Row],['#]])</f>
        <v>2642122.7999999952</v>
      </c>
      <c r="K3357" s="9">
        <f>inventory[[#This Row],[c Cost]]/MAX(inventory[c Cost])</f>
        <v>0.99804223584915508</v>
      </c>
      <c r="L3357" s="11" t="str">
        <f>IF(inventory[[#This Row],[c Units %]]&lt;=$O$7,$N$7,IF(inventory[[#This Row],[c Units %]]&lt;=$O$8,$N$8,$N$9))</f>
        <v>C</v>
      </c>
    </row>
    <row r="3358" spans="2:12" x14ac:dyDescent="0.25">
      <c r="B3358" s="1">
        <v>3352</v>
      </c>
      <c r="C3358" t="s">
        <v>3352</v>
      </c>
      <c r="D3358" s="2">
        <v>1</v>
      </c>
      <c r="E3358" s="15">
        <v>26</v>
      </c>
      <c r="F3358" s="14">
        <f>inventory[[#This Row],[Unit Cost]]*inventory[[#This Row],['# Units]]</f>
        <v>26</v>
      </c>
      <c r="G3358" s="8">
        <f>_xlfn.RANK.EQ(inventory[[#This Row],[Total Cost]],inventory[Total Cost],0)</f>
        <v>2422</v>
      </c>
      <c r="H3358" s="8">
        <f>SUMIFS(inventory['# Units],inventory[Rank],"&lt;="&amp;inventory[[#This Row],['#]])</f>
        <v>75781</v>
      </c>
      <c r="I3358" s="9">
        <f>inventory[[#This Row],[c Units]]/MAX(inventory[c Units])</f>
        <v>0.91991793925562648</v>
      </c>
      <c r="J3358" s="10">
        <f>SUMIFS(inventory[Total Cost],inventory[Rank],"&lt;="&amp;inventory[[#This Row],['#]])</f>
        <v>2642122.7999999952</v>
      </c>
      <c r="K3358" s="9">
        <f>inventory[[#This Row],[c Cost]]/MAX(inventory[c Cost])</f>
        <v>0.99804223584915508</v>
      </c>
      <c r="L3358" s="11" t="str">
        <f>IF(inventory[[#This Row],[c Units %]]&lt;=$O$7,$N$7,IF(inventory[[#This Row],[c Units %]]&lt;=$O$8,$N$8,$N$9))</f>
        <v>C</v>
      </c>
    </row>
    <row r="3359" spans="2:12" x14ac:dyDescent="0.25">
      <c r="B3359" s="1">
        <v>3353</v>
      </c>
      <c r="C3359" t="s">
        <v>3353</v>
      </c>
      <c r="D3359" s="2">
        <v>1</v>
      </c>
      <c r="E3359" s="15">
        <v>72</v>
      </c>
      <c r="F3359" s="14">
        <f>inventory[[#This Row],[Unit Cost]]*inventory[[#This Row],['# Units]]</f>
        <v>72</v>
      </c>
      <c r="G3359" s="8">
        <f>_xlfn.RANK.EQ(inventory[[#This Row],[Total Cost]],inventory[Total Cost],0)</f>
        <v>1555</v>
      </c>
      <c r="H3359" s="8">
        <f>SUMIFS(inventory['# Units],inventory[Rank],"&lt;="&amp;inventory[[#This Row],['#]])</f>
        <v>75781</v>
      </c>
      <c r="I3359" s="9">
        <f>inventory[[#This Row],[c Units]]/MAX(inventory[c Units])</f>
        <v>0.91991793925562648</v>
      </c>
      <c r="J3359" s="10">
        <f>SUMIFS(inventory[Total Cost],inventory[Rank],"&lt;="&amp;inventory[[#This Row],['#]])</f>
        <v>2642122.7999999952</v>
      </c>
      <c r="K3359" s="9">
        <f>inventory[[#This Row],[c Cost]]/MAX(inventory[c Cost])</f>
        <v>0.99804223584915508</v>
      </c>
      <c r="L3359" s="11" t="str">
        <f>IF(inventory[[#This Row],[c Units %]]&lt;=$O$7,$N$7,IF(inventory[[#This Row],[c Units %]]&lt;=$O$8,$N$8,$N$9))</f>
        <v>C</v>
      </c>
    </row>
    <row r="3360" spans="2:12" x14ac:dyDescent="0.25">
      <c r="B3360" s="1">
        <v>3354</v>
      </c>
      <c r="C3360" t="s">
        <v>3354</v>
      </c>
      <c r="D3360" s="2">
        <v>1</v>
      </c>
      <c r="E3360" s="15">
        <v>35</v>
      </c>
      <c r="F3360" s="14">
        <f>inventory[[#This Row],[Unit Cost]]*inventory[[#This Row],['# Units]]</f>
        <v>35</v>
      </c>
      <c r="G3360" s="8">
        <f>_xlfn.RANK.EQ(inventory[[#This Row],[Total Cost]],inventory[Total Cost],0)</f>
        <v>2166</v>
      </c>
      <c r="H3360" s="8">
        <f>SUMIFS(inventory['# Units],inventory[Rank],"&lt;="&amp;inventory[[#This Row],['#]])</f>
        <v>75781</v>
      </c>
      <c r="I3360" s="9">
        <f>inventory[[#This Row],[c Units]]/MAX(inventory[c Units])</f>
        <v>0.91991793925562648</v>
      </c>
      <c r="J3360" s="10">
        <f>SUMIFS(inventory[Total Cost],inventory[Rank],"&lt;="&amp;inventory[[#This Row],['#]])</f>
        <v>2642122.7999999952</v>
      </c>
      <c r="K3360" s="9">
        <f>inventory[[#This Row],[c Cost]]/MAX(inventory[c Cost])</f>
        <v>0.99804223584915508</v>
      </c>
      <c r="L3360" s="11" t="str">
        <f>IF(inventory[[#This Row],[c Units %]]&lt;=$O$7,$N$7,IF(inventory[[#This Row],[c Units %]]&lt;=$O$8,$N$8,$N$9))</f>
        <v>C</v>
      </c>
    </row>
    <row r="3361" spans="2:12" x14ac:dyDescent="0.25">
      <c r="B3361" s="1">
        <v>3355</v>
      </c>
      <c r="C3361" t="s">
        <v>3355</v>
      </c>
      <c r="D3361" s="2">
        <v>1.2</v>
      </c>
      <c r="E3361" s="15">
        <v>10</v>
      </c>
      <c r="F3361" s="14">
        <f>inventory[[#This Row],[Unit Cost]]*inventory[[#This Row],['# Units]]</f>
        <v>12</v>
      </c>
      <c r="G3361" s="8">
        <f>_xlfn.RANK.EQ(inventory[[#This Row],[Total Cost]],inventory[Total Cost],0)</f>
        <v>3144</v>
      </c>
      <c r="H3361" s="8">
        <f>SUMIFS(inventory['# Units],inventory[Rank],"&lt;="&amp;inventory[[#This Row],['#]])</f>
        <v>75781</v>
      </c>
      <c r="I3361" s="9">
        <f>inventory[[#This Row],[c Units]]/MAX(inventory[c Units])</f>
        <v>0.91991793925562648</v>
      </c>
      <c r="J3361" s="10">
        <f>SUMIFS(inventory[Total Cost],inventory[Rank],"&lt;="&amp;inventory[[#This Row],['#]])</f>
        <v>2642122.7999999952</v>
      </c>
      <c r="K3361" s="9">
        <f>inventory[[#This Row],[c Cost]]/MAX(inventory[c Cost])</f>
        <v>0.99804223584915508</v>
      </c>
      <c r="L3361" s="11" t="str">
        <f>IF(inventory[[#This Row],[c Units %]]&lt;=$O$7,$N$7,IF(inventory[[#This Row],[c Units %]]&lt;=$O$8,$N$8,$N$9))</f>
        <v>C</v>
      </c>
    </row>
    <row r="3362" spans="2:12" x14ac:dyDescent="0.25">
      <c r="B3362" s="1">
        <v>3356</v>
      </c>
      <c r="C3362" t="s">
        <v>3356</v>
      </c>
      <c r="D3362" s="2">
        <v>1.1000000000000001</v>
      </c>
      <c r="E3362" s="15">
        <v>6</v>
      </c>
      <c r="F3362" s="14">
        <f>inventory[[#This Row],[Unit Cost]]*inventory[[#This Row],['# Units]]</f>
        <v>6.6000000000000005</v>
      </c>
      <c r="G3362" s="8">
        <f>_xlfn.RANK.EQ(inventory[[#This Row],[Total Cost]],inventory[Total Cost],0)</f>
        <v>3604</v>
      </c>
      <c r="H3362" s="8">
        <f>SUMIFS(inventory['# Units],inventory[Rank],"&lt;="&amp;inventory[[#This Row],['#]])</f>
        <v>75781</v>
      </c>
      <c r="I3362" s="9">
        <f>inventory[[#This Row],[c Units]]/MAX(inventory[c Units])</f>
        <v>0.91991793925562648</v>
      </c>
      <c r="J3362" s="10">
        <f>SUMIFS(inventory[Total Cost],inventory[Rank],"&lt;="&amp;inventory[[#This Row],['#]])</f>
        <v>2642122.7999999952</v>
      </c>
      <c r="K3362" s="9">
        <f>inventory[[#This Row],[c Cost]]/MAX(inventory[c Cost])</f>
        <v>0.99804223584915508</v>
      </c>
      <c r="L3362" s="11" t="str">
        <f>IF(inventory[[#This Row],[c Units %]]&lt;=$O$7,$N$7,IF(inventory[[#This Row],[c Units %]]&lt;=$O$8,$N$8,$N$9))</f>
        <v>C</v>
      </c>
    </row>
    <row r="3363" spans="2:12" x14ac:dyDescent="0.25">
      <c r="B3363" s="1">
        <v>3357</v>
      </c>
      <c r="C3363" t="s">
        <v>3357</v>
      </c>
      <c r="D3363" s="2">
        <v>1.1000000000000001</v>
      </c>
      <c r="E3363" s="15">
        <v>19</v>
      </c>
      <c r="F3363" s="14">
        <f>inventory[[#This Row],[Unit Cost]]*inventory[[#This Row],['# Units]]</f>
        <v>20.900000000000002</v>
      </c>
      <c r="G3363" s="8">
        <f>_xlfn.RANK.EQ(inventory[[#This Row],[Total Cost]],inventory[Total Cost],0)</f>
        <v>2644</v>
      </c>
      <c r="H3363" s="8">
        <f>SUMIFS(inventory['# Units],inventory[Rank],"&lt;="&amp;inventory[[#This Row],['#]])</f>
        <v>75923</v>
      </c>
      <c r="I3363" s="9">
        <f>inventory[[#This Row],[c Units]]/MAX(inventory[c Units])</f>
        <v>0.92164170045400473</v>
      </c>
      <c r="J3363" s="10">
        <f>SUMIFS(inventory[Total Cost],inventory[Rank],"&lt;="&amp;inventory[[#This Row],['#]])</f>
        <v>2642228.3999999962</v>
      </c>
      <c r="K3363" s="9">
        <f>inventory[[#This Row],[c Cost]]/MAX(inventory[c Cost])</f>
        <v>0.998082125463713</v>
      </c>
      <c r="L3363" s="11" t="str">
        <f>IF(inventory[[#This Row],[c Units %]]&lt;=$O$7,$N$7,IF(inventory[[#This Row],[c Units %]]&lt;=$O$8,$N$8,$N$9))</f>
        <v>C</v>
      </c>
    </row>
    <row r="3364" spans="2:12" x14ac:dyDescent="0.25">
      <c r="B3364" s="1">
        <v>3358</v>
      </c>
      <c r="C3364" t="s">
        <v>3358</v>
      </c>
      <c r="D3364" s="2">
        <v>0.8</v>
      </c>
      <c r="E3364" s="15">
        <v>17</v>
      </c>
      <c r="F3364" s="14">
        <f>inventory[[#This Row],[Unit Cost]]*inventory[[#This Row],['# Units]]</f>
        <v>13.600000000000001</v>
      </c>
      <c r="G3364" s="8">
        <f>_xlfn.RANK.EQ(inventory[[#This Row],[Total Cost]],inventory[Total Cost],0)</f>
        <v>3049</v>
      </c>
      <c r="H3364" s="8">
        <f>SUMIFS(inventory['# Units],inventory[Rank],"&lt;="&amp;inventory[[#This Row],['#]])</f>
        <v>75923</v>
      </c>
      <c r="I3364" s="9">
        <f>inventory[[#This Row],[c Units]]/MAX(inventory[c Units])</f>
        <v>0.92164170045400473</v>
      </c>
      <c r="J3364" s="10">
        <f>SUMIFS(inventory[Total Cost],inventory[Rank],"&lt;="&amp;inventory[[#This Row],['#]])</f>
        <v>2642228.3999999962</v>
      </c>
      <c r="K3364" s="9">
        <f>inventory[[#This Row],[c Cost]]/MAX(inventory[c Cost])</f>
        <v>0.998082125463713</v>
      </c>
      <c r="L3364" s="11" t="str">
        <f>IF(inventory[[#This Row],[c Units %]]&lt;=$O$7,$N$7,IF(inventory[[#This Row],[c Units %]]&lt;=$O$8,$N$8,$N$9))</f>
        <v>C</v>
      </c>
    </row>
    <row r="3365" spans="2:12" x14ac:dyDescent="0.25">
      <c r="B3365" s="1">
        <v>3359</v>
      </c>
      <c r="C3365" t="s">
        <v>3359</v>
      </c>
      <c r="D3365" s="2">
        <v>1.2</v>
      </c>
      <c r="E3365" s="15">
        <v>7</v>
      </c>
      <c r="F3365" s="14">
        <f>inventory[[#This Row],[Unit Cost]]*inventory[[#This Row],['# Units]]</f>
        <v>8.4</v>
      </c>
      <c r="G3365" s="8">
        <f>_xlfn.RANK.EQ(inventory[[#This Row],[Total Cost]],inventory[Total Cost],0)</f>
        <v>3440</v>
      </c>
      <c r="H3365" s="8">
        <f>SUMIFS(inventory['# Units],inventory[Rank],"&lt;="&amp;inventory[[#This Row],['#]])</f>
        <v>75923</v>
      </c>
      <c r="I3365" s="9">
        <f>inventory[[#This Row],[c Units]]/MAX(inventory[c Units])</f>
        <v>0.92164170045400473</v>
      </c>
      <c r="J3365" s="10">
        <f>SUMIFS(inventory[Total Cost],inventory[Rank],"&lt;="&amp;inventory[[#This Row],['#]])</f>
        <v>2642228.3999999962</v>
      </c>
      <c r="K3365" s="9">
        <f>inventory[[#This Row],[c Cost]]/MAX(inventory[c Cost])</f>
        <v>0.998082125463713</v>
      </c>
      <c r="L3365" s="11" t="str">
        <f>IF(inventory[[#This Row],[c Units %]]&lt;=$O$7,$N$7,IF(inventory[[#This Row],[c Units %]]&lt;=$O$8,$N$8,$N$9))</f>
        <v>C</v>
      </c>
    </row>
    <row r="3366" spans="2:12" x14ac:dyDescent="0.25">
      <c r="B3366" s="1">
        <v>3360</v>
      </c>
      <c r="C3366" t="s">
        <v>3360</v>
      </c>
      <c r="D3366" s="2">
        <v>1.1000000000000001</v>
      </c>
      <c r="E3366" s="15">
        <v>46</v>
      </c>
      <c r="F3366" s="14">
        <f>inventory[[#This Row],[Unit Cost]]*inventory[[#This Row],['# Units]]</f>
        <v>50.6</v>
      </c>
      <c r="G3366" s="8">
        <f>_xlfn.RANK.EQ(inventory[[#This Row],[Total Cost]],inventory[Total Cost],0)</f>
        <v>1835</v>
      </c>
      <c r="H3366" s="8">
        <f>SUMIFS(inventory['# Units],inventory[Rank],"&lt;="&amp;inventory[[#This Row],['#]])</f>
        <v>75923</v>
      </c>
      <c r="I3366" s="9">
        <f>inventory[[#This Row],[c Units]]/MAX(inventory[c Units])</f>
        <v>0.92164170045400473</v>
      </c>
      <c r="J3366" s="10">
        <f>SUMIFS(inventory[Total Cost],inventory[Rank],"&lt;="&amp;inventory[[#This Row],['#]])</f>
        <v>2642228.3999999962</v>
      </c>
      <c r="K3366" s="9">
        <f>inventory[[#This Row],[c Cost]]/MAX(inventory[c Cost])</f>
        <v>0.998082125463713</v>
      </c>
      <c r="L3366" s="11" t="str">
        <f>IF(inventory[[#This Row],[c Units %]]&lt;=$O$7,$N$7,IF(inventory[[#This Row],[c Units %]]&lt;=$O$8,$N$8,$N$9))</f>
        <v>C</v>
      </c>
    </row>
    <row r="3367" spans="2:12" x14ac:dyDescent="0.25">
      <c r="B3367" s="1">
        <v>3361</v>
      </c>
      <c r="C3367" t="s">
        <v>3361</v>
      </c>
      <c r="D3367" s="2">
        <v>0.6</v>
      </c>
      <c r="E3367" s="15">
        <v>1</v>
      </c>
      <c r="F3367" s="14">
        <f>inventory[[#This Row],[Unit Cost]]*inventory[[#This Row],['# Units]]</f>
        <v>0.6</v>
      </c>
      <c r="G3367" s="8">
        <f>_xlfn.RANK.EQ(inventory[[#This Row],[Total Cost]],inventory[Total Cost],0)</f>
        <v>4592</v>
      </c>
      <c r="H3367" s="8">
        <f>SUMIFS(inventory['# Units],inventory[Rank],"&lt;="&amp;inventory[[#This Row],['#]])</f>
        <v>75923</v>
      </c>
      <c r="I3367" s="9">
        <f>inventory[[#This Row],[c Units]]/MAX(inventory[c Units])</f>
        <v>0.92164170045400473</v>
      </c>
      <c r="J3367" s="10">
        <f>SUMIFS(inventory[Total Cost],inventory[Rank],"&lt;="&amp;inventory[[#This Row],['#]])</f>
        <v>2642228.3999999962</v>
      </c>
      <c r="K3367" s="9">
        <f>inventory[[#This Row],[c Cost]]/MAX(inventory[c Cost])</f>
        <v>0.998082125463713</v>
      </c>
      <c r="L3367" s="11" t="str">
        <f>IF(inventory[[#This Row],[c Units %]]&lt;=$O$7,$N$7,IF(inventory[[#This Row],[c Units %]]&lt;=$O$8,$N$8,$N$9))</f>
        <v>C</v>
      </c>
    </row>
    <row r="3368" spans="2:12" x14ac:dyDescent="0.25">
      <c r="B3368" s="1">
        <v>3362</v>
      </c>
      <c r="C3368" t="s">
        <v>3362</v>
      </c>
      <c r="D3368" s="2">
        <v>0.9</v>
      </c>
      <c r="E3368" s="15">
        <v>8</v>
      </c>
      <c r="F3368" s="14">
        <f>inventory[[#This Row],[Unit Cost]]*inventory[[#This Row],['# Units]]</f>
        <v>7.2</v>
      </c>
      <c r="G3368" s="8">
        <f>_xlfn.RANK.EQ(inventory[[#This Row],[Total Cost]],inventory[Total Cost],0)</f>
        <v>3537</v>
      </c>
      <c r="H3368" s="8">
        <f>SUMIFS(inventory['# Units],inventory[Rank],"&lt;="&amp;inventory[[#This Row],['#]])</f>
        <v>75923</v>
      </c>
      <c r="I3368" s="9">
        <f>inventory[[#This Row],[c Units]]/MAX(inventory[c Units])</f>
        <v>0.92164170045400473</v>
      </c>
      <c r="J3368" s="10">
        <f>SUMIFS(inventory[Total Cost],inventory[Rank],"&lt;="&amp;inventory[[#This Row],['#]])</f>
        <v>2642228.3999999962</v>
      </c>
      <c r="K3368" s="9">
        <f>inventory[[#This Row],[c Cost]]/MAX(inventory[c Cost])</f>
        <v>0.998082125463713</v>
      </c>
      <c r="L3368" s="11" t="str">
        <f>IF(inventory[[#This Row],[c Units %]]&lt;=$O$7,$N$7,IF(inventory[[#This Row],[c Units %]]&lt;=$O$8,$N$8,$N$9))</f>
        <v>C</v>
      </c>
    </row>
    <row r="3369" spans="2:12" x14ac:dyDescent="0.25">
      <c r="B3369" s="1">
        <v>3363</v>
      </c>
      <c r="C3369" t="s">
        <v>3363</v>
      </c>
      <c r="D3369" s="2">
        <v>1</v>
      </c>
      <c r="E3369" s="15">
        <v>15</v>
      </c>
      <c r="F3369" s="14">
        <f>inventory[[#This Row],[Unit Cost]]*inventory[[#This Row],['# Units]]</f>
        <v>15</v>
      </c>
      <c r="G3369" s="8">
        <f>_xlfn.RANK.EQ(inventory[[#This Row],[Total Cost]],inventory[Total Cost],0)</f>
        <v>2972</v>
      </c>
      <c r="H3369" s="8">
        <f>SUMIFS(inventory['# Units],inventory[Rank],"&lt;="&amp;inventory[[#This Row],['#]])</f>
        <v>75923</v>
      </c>
      <c r="I3369" s="9">
        <f>inventory[[#This Row],[c Units]]/MAX(inventory[c Units])</f>
        <v>0.92164170045400473</v>
      </c>
      <c r="J3369" s="10">
        <f>SUMIFS(inventory[Total Cost],inventory[Rank],"&lt;="&amp;inventory[[#This Row],['#]])</f>
        <v>2642228.3999999962</v>
      </c>
      <c r="K3369" s="9">
        <f>inventory[[#This Row],[c Cost]]/MAX(inventory[c Cost])</f>
        <v>0.998082125463713</v>
      </c>
      <c r="L3369" s="11" t="str">
        <f>IF(inventory[[#This Row],[c Units %]]&lt;=$O$7,$N$7,IF(inventory[[#This Row],[c Units %]]&lt;=$O$8,$N$8,$N$9))</f>
        <v>C</v>
      </c>
    </row>
    <row r="3370" spans="2:12" x14ac:dyDescent="0.25">
      <c r="B3370" s="1">
        <v>3364</v>
      </c>
      <c r="C3370" t="s">
        <v>3364</v>
      </c>
      <c r="D3370" s="2">
        <v>1.1000000000000001</v>
      </c>
      <c r="E3370" s="15">
        <v>3</v>
      </c>
      <c r="F3370" s="14">
        <f>inventory[[#This Row],[Unit Cost]]*inventory[[#This Row],['# Units]]</f>
        <v>3.3000000000000003</v>
      </c>
      <c r="G3370" s="8">
        <f>_xlfn.RANK.EQ(inventory[[#This Row],[Total Cost]],inventory[Total Cost],0)</f>
        <v>4028</v>
      </c>
      <c r="H3370" s="8">
        <f>SUMIFS(inventory['# Units],inventory[Rank],"&lt;="&amp;inventory[[#This Row],['#]])</f>
        <v>75923</v>
      </c>
      <c r="I3370" s="9">
        <f>inventory[[#This Row],[c Units]]/MAX(inventory[c Units])</f>
        <v>0.92164170045400473</v>
      </c>
      <c r="J3370" s="10">
        <f>SUMIFS(inventory[Total Cost],inventory[Rank],"&lt;="&amp;inventory[[#This Row],['#]])</f>
        <v>2642228.3999999962</v>
      </c>
      <c r="K3370" s="9">
        <f>inventory[[#This Row],[c Cost]]/MAX(inventory[c Cost])</f>
        <v>0.998082125463713</v>
      </c>
      <c r="L3370" s="11" t="str">
        <f>IF(inventory[[#This Row],[c Units %]]&lt;=$O$7,$N$7,IF(inventory[[#This Row],[c Units %]]&lt;=$O$8,$N$8,$N$9))</f>
        <v>C</v>
      </c>
    </row>
    <row r="3371" spans="2:12" x14ac:dyDescent="0.25">
      <c r="B3371" s="1">
        <v>3365</v>
      </c>
      <c r="C3371" t="s">
        <v>3365</v>
      </c>
      <c r="D3371" s="2">
        <v>1.1000000000000001</v>
      </c>
      <c r="E3371" s="15">
        <v>6</v>
      </c>
      <c r="F3371" s="14">
        <f>inventory[[#This Row],[Unit Cost]]*inventory[[#This Row],['# Units]]</f>
        <v>6.6000000000000005</v>
      </c>
      <c r="G3371" s="8">
        <f>_xlfn.RANK.EQ(inventory[[#This Row],[Total Cost]],inventory[Total Cost],0)</f>
        <v>3604</v>
      </c>
      <c r="H3371" s="8">
        <f>SUMIFS(inventory['# Units],inventory[Rank],"&lt;="&amp;inventory[[#This Row],['#]])</f>
        <v>75923</v>
      </c>
      <c r="I3371" s="9">
        <f>inventory[[#This Row],[c Units]]/MAX(inventory[c Units])</f>
        <v>0.92164170045400473</v>
      </c>
      <c r="J3371" s="10">
        <f>SUMIFS(inventory[Total Cost],inventory[Rank],"&lt;="&amp;inventory[[#This Row],['#]])</f>
        <v>2642228.3999999962</v>
      </c>
      <c r="K3371" s="9">
        <f>inventory[[#This Row],[c Cost]]/MAX(inventory[c Cost])</f>
        <v>0.998082125463713</v>
      </c>
      <c r="L3371" s="11" t="str">
        <f>IF(inventory[[#This Row],[c Units %]]&lt;=$O$7,$N$7,IF(inventory[[#This Row],[c Units %]]&lt;=$O$8,$N$8,$N$9))</f>
        <v>C</v>
      </c>
    </row>
    <row r="3372" spans="2:12" x14ac:dyDescent="0.25">
      <c r="B3372" s="1">
        <v>3366</v>
      </c>
      <c r="C3372" t="s">
        <v>3366</v>
      </c>
      <c r="D3372" s="2">
        <v>1.1000000000000001</v>
      </c>
      <c r="E3372" s="15">
        <v>3</v>
      </c>
      <c r="F3372" s="14">
        <f>inventory[[#This Row],[Unit Cost]]*inventory[[#This Row],['# Units]]</f>
        <v>3.3000000000000003</v>
      </c>
      <c r="G3372" s="8">
        <f>_xlfn.RANK.EQ(inventory[[#This Row],[Total Cost]],inventory[Total Cost],0)</f>
        <v>4028</v>
      </c>
      <c r="H3372" s="8">
        <f>SUMIFS(inventory['# Units],inventory[Rank],"&lt;="&amp;inventory[[#This Row],['#]])</f>
        <v>75923</v>
      </c>
      <c r="I3372" s="9">
        <f>inventory[[#This Row],[c Units]]/MAX(inventory[c Units])</f>
        <v>0.92164170045400473</v>
      </c>
      <c r="J3372" s="10">
        <f>SUMIFS(inventory[Total Cost],inventory[Rank],"&lt;="&amp;inventory[[#This Row],['#]])</f>
        <v>2642228.3999999962</v>
      </c>
      <c r="K3372" s="9">
        <f>inventory[[#This Row],[c Cost]]/MAX(inventory[c Cost])</f>
        <v>0.998082125463713</v>
      </c>
      <c r="L3372" s="11" t="str">
        <f>IF(inventory[[#This Row],[c Units %]]&lt;=$O$7,$N$7,IF(inventory[[#This Row],[c Units %]]&lt;=$O$8,$N$8,$N$9))</f>
        <v>C</v>
      </c>
    </row>
    <row r="3373" spans="2:12" x14ac:dyDescent="0.25">
      <c r="B3373" s="1">
        <v>3367</v>
      </c>
      <c r="C3373" t="s">
        <v>3367</v>
      </c>
      <c r="D3373" s="2">
        <v>1.1000000000000001</v>
      </c>
      <c r="E3373" s="15">
        <v>5</v>
      </c>
      <c r="F3373" s="14">
        <f>inventory[[#This Row],[Unit Cost]]*inventory[[#This Row],['# Units]]</f>
        <v>5.5</v>
      </c>
      <c r="G3373" s="8">
        <f>_xlfn.RANK.EQ(inventory[[#This Row],[Total Cost]],inventory[Total Cost],0)</f>
        <v>3713</v>
      </c>
      <c r="H3373" s="8">
        <f>SUMIFS(inventory['# Units],inventory[Rank],"&lt;="&amp;inventory[[#This Row],['#]])</f>
        <v>75923</v>
      </c>
      <c r="I3373" s="9">
        <f>inventory[[#This Row],[c Units]]/MAX(inventory[c Units])</f>
        <v>0.92164170045400473</v>
      </c>
      <c r="J3373" s="10">
        <f>SUMIFS(inventory[Total Cost],inventory[Rank],"&lt;="&amp;inventory[[#This Row],['#]])</f>
        <v>2642228.3999999962</v>
      </c>
      <c r="K3373" s="9">
        <f>inventory[[#This Row],[c Cost]]/MAX(inventory[c Cost])</f>
        <v>0.998082125463713</v>
      </c>
      <c r="L3373" s="11" t="str">
        <f>IF(inventory[[#This Row],[c Units %]]&lt;=$O$7,$N$7,IF(inventory[[#This Row],[c Units %]]&lt;=$O$8,$N$8,$N$9))</f>
        <v>C</v>
      </c>
    </row>
    <row r="3374" spans="2:12" x14ac:dyDescent="0.25">
      <c r="B3374" s="1">
        <v>3368</v>
      </c>
      <c r="C3374" t="s">
        <v>3368</v>
      </c>
      <c r="D3374" s="2">
        <v>1.1000000000000001</v>
      </c>
      <c r="E3374" s="15">
        <v>8</v>
      </c>
      <c r="F3374" s="14">
        <f>inventory[[#This Row],[Unit Cost]]*inventory[[#This Row],['# Units]]</f>
        <v>8.8000000000000007</v>
      </c>
      <c r="G3374" s="8">
        <f>_xlfn.RANK.EQ(inventory[[#This Row],[Total Cost]],inventory[Total Cost],0)</f>
        <v>3423</v>
      </c>
      <c r="H3374" s="8">
        <f>SUMIFS(inventory['# Units],inventory[Rank],"&lt;="&amp;inventory[[#This Row],['#]])</f>
        <v>76010</v>
      </c>
      <c r="I3374" s="9">
        <f>inventory[[#This Row],[c Units]]/MAX(inventory[c Units])</f>
        <v>0.92269780766709564</v>
      </c>
      <c r="J3374" s="10">
        <f>SUMIFS(inventory[Total Cost],inventory[Rank],"&lt;="&amp;inventory[[#This Row],['#]])</f>
        <v>2642313.8999999962</v>
      </c>
      <c r="K3374" s="9">
        <f>inventory[[#This Row],[c Cost]]/MAX(inventory[c Cost])</f>
        <v>0.99811442245277238</v>
      </c>
      <c r="L3374" s="11" t="str">
        <f>IF(inventory[[#This Row],[c Units %]]&lt;=$O$7,$N$7,IF(inventory[[#This Row],[c Units %]]&lt;=$O$8,$N$8,$N$9))</f>
        <v>C</v>
      </c>
    </row>
    <row r="3375" spans="2:12" x14ac:dyDescent="0.25">
      <c r="B3375" s="1">
        <v>3369</v>
      </c>
      <c r="C3375" t="s">
        <v>3369</v>
      </c>
      <c r="D3375" s="2">
        <v>0.7</v>
      </c>
      <c r="E3375" s="15">
        <v>11</v>
      </c>
      <c r="F3375" s="14">
        <f>inventory[[#This Row],[Unit Cost]]*inventory[[#This Row],['# Units]]</f>
        <v>7.6999999999999993</v>
      </c>
      <c r="G3375" s="8">
        <f>_xlfn.RANK.EQ(inventory[[#This Row],[Total Cost]],inventory[Total Cost],0)</f>
        <v>3509</v>
      </c>
      <c r="H3375" s="8">
        <f>SUMIFS(inventory['# Units],inventory[Rank],"&lt;="&amp;inventory[[#This Row],['#]])</f>
        <v>76010</v>
      </c>
      <c r="I3375" s="9">
        <f>inventory[[#This Row],[c Units]]/MAX(inventory[c Units])</f>
        <v>0.92269780766709564</v>
      </c>
      <c r="J3375" s="10">
        <f>SUMIFS(inventory[Total Cost],inventory[Rank],"&lt;="&amp;inventory[[#This Row],['#]])</f>
        <v>2642313.8999999962</v>
      </c>
      <c r="K3375" s="9">
        <f>inventory[[#This Row],[c Cost]]/MAX(inventory[c Cost])</f>
        <v>0.99811442245277238</v>
      </c>
      <c r="L3375" s="11" t="str">
        <f>IF(inventory[[#This Row],[c Units %]]&lt;=$O$7,$N$7,IF(inventory[[#This Row],[c Units %]]&lt;=$O$8,$N$8,$N$9))</f>
        <v>C</v>
      </c>
    </row>
    <row r="3376" spans="2:12" x14ac:dyDescent="0.25">
      <c r="B3376" s="1">
        <v>3370</v>
      </c>
      <c r="C3376" t="s">
        <v>3370</v>
      </c>
      <c r="D3376" s="2">
        <v>1.2</v>
      </c>
      <c r="E3376" s="15">
        <v>4</v>
      </c>
      <c r="F3376" s="14">
        <f>inventory[[#This Row],[Unit Cost]]*inventory[[#This Row],['# Units]]</f>
        <v>4.8</v>
      </c>
      <c r="G3376" s="8">
        <f>_xlfn.RANK.EQ(inventory[[#This Row],[Total Cost]],inventory[Total Cost],0)</f>
        <v>3814</v>
      </c>
      <c r="H3376" s="8">
        <f>SUMIFS(inventory['# Units],inventory[Rank],"&lt;="&amp;inventory[[#This Row],['#]])</f>
        <v>76010</v>
      </c>
      <c r="I3376" s="9">
        <f>inventory[[#This Row],[c Units]]/MAX(inventory[c Units])</f>
        <v>0.92269780766709564</v>
      </c>
      <c r="J3376" s="10">
        <f>SUMIFS(inventory[Total Cost],inventory[Rank],"&lt;="&amp;inventory[[#This Row],['#]])</f>
        <v>2642313.8999999962</v>
      </c>
      <c r="K3376" s="9">
        <f>inventory[[#This Row],[c Cost]]/MAX(inventory[c Cost])</f>
        <v>0.99811442245277238</v>
      </c>
      <c r="L3376" s="11" t="str">
        <f>IF(inventory[[#This Row],[c Units %]]&lt;=$O$7,$N$7,IF(inventory[[#This Row],[c Units %]]&lt;=$O$8,$N$8,$N$9))</f>
        <v>C</v>
      </c>
    </row>
    <row r="3377" spans="2:12" x14ac:dyDescent="0.25">
      <c r="B3377" s="1">
        <v>3371</v>
      </c>
      <c r="C3377" t="s">
        <v>3371</v>
      </c>
      <c r="D3377" s="2">
        <v>0.9</v>
      </c>
      <c r="E3377" s="15">
        <v>20</v>
      </c>
      <c r="F3377" s="14">
        <f>inventory[[#This Row],[Unit Cost]]*inventory[[#This Row],['# Units]]</f>
        <v>18</v>
      </c>
      <c r="G3377" s="8">
        <f>_xlfn.RANK.EQ(inventory[[#This Row],[Total Cost]],inventory[Total Cost],0)</f>
        <v>2803</v>
      </c>
      <c r="H3377" s="8">
        <f>SUMIFS(inventory['# Units],inventory[Rank],"&lt;="&amp;inventory[[#This Row],['#]])</f>
        <v>76010</v>
      </c>
      <c r="I3377" s="9">
        <f>inventory[[#This Row],[c Units]]/MAX(inventory[c Units])</f>
        <v>0.92269780766709564</v>
      </c>
      <c r="J3377" s="10">
        <f>SUMIFS(inventory[Total Cost],inventory[Rank],"&lt;="&amp;inventory[[#This Row],['#]])</f>
        <v>2642313.8999999962</v>
      </c>
      <c r="K3377" s="9">
        <f>inventory[[#This Row],[c Cost]]/MAX(inventory[c Cost])</f>
        <v>0.99811442245277238</v>
      </c>
      <c r="L3377" s="11" t="str">
        <f>IF(inventory[[#This Row],[c Units %]]&lt;=$O$7,$N$7,IF(inventory[[#This Row],[c Units %]]&lt;=$O$8,$N$8,$N$9))</f>
        <v>C</v>
      </c>
    </row>
    <row r="3378" spans="2:12" x14ac:dyDescent="0.25">
      <c r="B3378" s="1">
        <v>3372</v>
      </c>
      <c r="C3378" t="s">
        <v>3372</v>
      </c>
      <c r="D3378" s="2">
        <v>1.2</v>
      </c>
      <c r="E3378" s="15">
        <v>4</v>
      </c>
      <c r="F3378" s="14">
        <f>inventory[[#This Row],[Unit Cost]]*inventory[[#This Row],['# Units]]</f>
        <v>4.8</v>
      </c>
      <c r="G3378" s="8">
        <f>_xlfn.RANK.EQ(inventory[[#This Row],[Total Cost]],inventory[Total Cost],0)</f>
        <v>3814</v>
      </c>
      <c r="H3378" s="8">
        <f>SUMIFS(inventory['# Units],inventory[Rank],"&lt;="&amp;inventory[[#This Row],['#]])</f>
        <v>76010</v>
      </c>
      <c r="I3378" s="9">
        <f>inventory[[#This Row],[c Units]]/MAX(inventory[c Units])</f>
        <v>0.92269780766709564</v>
      </c>
      <c r="J3378" s="10">
        <f>SUMIFS(inventory[Total Cost],inventory[Rank],"&lt;="&amp;inventory[[#This Row],['#]])</f>
        <v>2642313.8999999962</v>
      </c>
      <c r="K3378" s="9">
        <f>inventory[[#This Row],[c Cost]]/MAX(inventory[c Cost])</f>
        <v>0.99811442245277238</v>
      </c>
      <c r="L3378" s="11" t="str">
        <f>IF(inventory[[#This Row],[c Units %]]&lt;=$O$7,$N$7,IF(inventory[[#This Row],[c Units %]]&lt;=$O$8,$N$8,$N$9))</f>
        <v>C</v>
      </c>
    </row>
    <row r="3379" spans="2:12" x14ac:dyDescent="0.25">
      <c r="B3379" s="1">
        <v>3373</v>
      </c>
      <c r="C3379" t="s">
        <v>3373</v>
      </c>
      <c r="D3379" s="2">
        <v>1.1000000000000001</v>
      </c>
      <c r="E3379" s="15">
        <v>5</v>
      </c>
      <c r="F3379" s="14">
        <f>inventory[[#This Row],[Unit Cost]]*inventory[[#This Row],['# Units]]</f>
        <v>5.5</v>
      </c>
      <c r="G3379" s="8">
        <f>_xlfn.RANK.EQ(inventory[[#This Row],[Total Cost]],inventory[Total Cost],0)</f>
        <v>3713</v>
      </c>
      <c r="H3379" s="8">
        <f>SUMIFS(inventory['# Units],inventory[Rank],"&lt;="&amp;inventory[[#This Row],['#]])</f>
        <v>76010</v>
      </c>
      <c r="I3379" s="9">
        <f>inventory[[#This Row],[c Units]]/MAX(inventory[c Units])</f>
        <v>0.92269780766709564</v>
      </c>
      <c r="J3379" s="10">
        <f>SUMIFS(inventory[Total Cost],inventory[Rank],"&lt;="&amp;inventory[[#This Row],['#]])</f>
        <v>2642313.8999999962</v>
      </c>
      <c r="K3379" s="9">
        <f>inventory[[#This Row],[c Cost]]/MAX(inventory[c Cost])</f>
        <v>0.99811442245277238</v>
      </c>
      <c r="L3379" s="11" t="str">
        <f>IF(inventory[[#This Row],[c Units %]]&lt;=$O$7,$N$7,IF(inventory[[#This Row],[c Units %]]&lt;=$O$8,$N$8,$N$9))</f>
        <v>C</v>
      </c>
    </row>
    <row r="3380" spans="2:12" x14ac:dyDescent="0.25">
      <c r="B3380" s="1">
        <v>3374</v>
      </c>
      <c r="C3380" t="s">
        <v>3374</v>
      </c>
      <c r="D3380" s="2">
        <v>1.2</v>
      </c>
      <c r="E3380" s="15">
        <v>2</v>
      </c>
      <c r="F3380" s="14">
        <f>inventory[[#This Row],[Unit Cost]]*inventory[[#This Row],['# Units]]</f>
        <v>2.4</v>
      </c>
      <c r="G3380" s="8">
        <f>_xlfn.RANK.EQ(inventory[[#This Row],[Total Cost]],inventory[Total Cost],0)</f>
        <v>4223</v>
      </c>
      <c r="H3380" s="8">
        <f>SUMIFS(inventory['# Units],inventory[Rank],"&lt;="&amp;inventory[[#This Row],['#]])</f>
        <v>76010</v>
      </c>
      <c r="I3380" s="9">
        <f>inventory[[#This Row],[c Units]]/MAX(inventory[c Units])</f>
        <v>0.92269780766709564</v>
      </c>
      <c r="J3380" s="10">
        <f>SUMIFS(inventory[Total Cost],inventory[Rank],"&lt;="&amp;inventory[[#This Row],['#]])</f>
        <v>2642313.8999999962</v>
      </c>
      <c r="K3380" s="9">
        <f>inventory[[#This Row],[c Cost]]/MAX(inventory[c Cost])</f>
        <v>0.99811442245277238</v>
      </c>
      <c r="L3380" s="11" t="str">
        <f>IF(inventory[[#This Row],[c Units %]]&lt;=$O$7,$N$7,IF(inventory[[#This Row],[c Units %]]&lt;=$O$8,$N$8,$N$9))</f>
        <v>C</v>
      </c>
    </row>
    <row r="3381" spans="2:12" x14ac:dyDescent="0.25">
      <c r="B3381" s="1">
        <v>3375</v>
      </c>
      <c r="C3381" t="s">
        <v>3375</v>
      </c>
      <c r="D3381" s="2">
        <v>1.1000000000000001</v>
      </c>
      <c r="E3381" s="15">
        <v>1</v>
      </c>
      <c r="F3381" s="14">
        <f>inventory[[#This Row],[Unit Cost]]*inventory[[#This Row],['# Units]]</f>
        <v>1.1000000000000001</v>
      </c>
      <c r="G3381" s="8">
        <f>_xlfn.RANK.EQ(inventory[[#This Row],[Total Cost]],inventory[Total Cost],0)</f>
        <v>4473</v>
      </c>
      <c r="H3381" s="8">
        <f>SUMIFS(inventory['# Units],inventory[Rank],"&lt;="&amp;inventory[[#This Row],['#]])</f>
        <v>76010</v>
      </c>
      <c r="I3381" s="9">
        <f>inventory[[#This Row],[c Units]]/MAX(inventory[c Units])</f>
        <v>0.92269780766709564</v>
      </c>
      <c r="J3381" s="10">
        <f>SUMIFS(inventory[Total Cost],inventory[Rank],"&lt;="&amp;inventory[[#This Row],['#]])</f>
        <v>2642313.8999999962</v>
      </c>
      <c r="K3381" s="9">
        <f>inventory[[#This Row],[c Cost]]/MAX(inventory[c Cost])</f>
        <v>0.99811442245277238</v>
      </c>
      <c r="L3381" s="11" t="str">
        <f>IF(inventory[[#This Row],[c Units %]]&lt;=$O$7,$N$7,IF(inventory[[#This Row],[c Units %]]&lt;=$O$8,$N$8,$N$9))</f>
        <v>C</v>
      </c>
    </row>
    <row r="3382" spans="2:12" x14ac:dyDescent="0.25">
      <c r="B3382" s="1">
        <v>3376</v>
      </c>
      <c r="C3382" t="s">
        <v>3376</v>
      </c>
      <c r="D3382" s="2">
        <v>1.1000000000000001</v>
      </c>
      <c r="E3382" s="15">
        <v>3</v>
      </c>
      <c r="F3382" s="14">
        <f>inventory[[#This Row],[Unit Cost]]*inventory[[#This Row],['# Units]]</f>
        <v>3.3000000000000003</v>
      </c>
      <c r="G3382" s="8">
        <f>_xlfn.RANK.EQ(inventory[[#This Row],[Total Cost]],inventory[Total Cost],0)</f>
        <v>4028</v>
      </c>
      <c r="H3382" s="8">
        <f>SUMIFS(inventory['# Units],inventory[Rank],"&lt;="&amp;inventory[[#This Row],['#]])</f>
        <v>76010</v>
      </c>
      <c r="I3382" s="9">
        <f>inventory[[#This Row],[c Units]]/MAX(inventory[c Units])</f>
        <v>0.92269780766709564</v>
      </c>
      <c r="J3382" s="10">
        <f>SUMIFS(inventory[Total Cost],inventory[Rank],"&lt;="&amp;inventory[[#This Row],['#]])</f>
        <v>2642313.8999999962</v>
      </c>
      <c r="K3382" s="9">
        <f>inventory[[#This Row],[c Cost]]/MAX(inventory[c Cost])</f>
        <v>0.99811442245277238</v>
      </c>
      <c r="L3382" s="11" t="str">
        <f>IF(inventory[[#This Row],[c Units %]]&lt;=$O$7,$N$7,IF(inventory[[#This Row],[c Units %]]&lt;=$O$8,$N$8,$N$9))</f>
        <v>C</v>
      </c>
    </row>
    <row r="3383" spans="2:12" x14ac:dyDescent="0.25">
      <c r="B3383" s="1">
        <v>3377</v>
      </c>
      <c r="C3383" t="s">
        <v>3377</v>
      </c>
      <c r="D3383" s="2">
        <v>1.1000000000000001</v>
      </c>
      <c r="E3383" s="15">
        <v>5</v>
      </c>
      <c r="F3383" s="14">
        <f>inventory[[#This Row],[Unit Cost]]*inventory[[#This Row],['# Units]]</f>
        <v>5.5</v>
      </c>
      <c r="G3383" s="8">
        <f>_xlfn.RANK.EQ(inventory[[#This Row],[Total Cost]],inventory[Total Cost],0)</f>
        <v>3713</v>
      </c>
      <c r="H3383" s="8">
        <f>SUMIFS(inventory['# Units],inventory[Rank],"&lt;="&amp;inventory[[#This Row],['#]])</f>
        <v>76013</v>
      </c>
      <c r="I3383" s="9">
        <f>inventory[[#This Row],[c Units]]/MAX(inventory[c Units])</f>
        <v>0.92273422515720216</v>
      </c>
      <c r="J3383" s="10">
        <f>SUMIFS(inventory[Total Cost],inventory[Rank],"&lt;="&amp;inventory[[#This Row],['#]])</f>
        <v>2642323.199999996</v>
      </c>
      <c r="K3383" s="9">
        <f>inventory[[#This Row],[c Cost]]/MAX(inventory[c Cost])</f>
        <v>0.99811793545859984</v>
      </c>
      <c r="L3383" s="11" t="str">
        <f>IF(inventory[[#This Row],[c Units %]]&lt;=$O$7,$N$7,IF(inventory[[#This Row],[c Units %]]&lt;=$O$8,$N$8,$N$9))</f>
        <v>C</v>
      </c>
    </row>
    <row r="3384" spans="2:12" x14ac:dyDescent="0.25">
      <c r="B3384" s="1">
        <v>3378</v>
      </c>
      <c r="C3384" t="s">
        <v>3378</v>
      </c>
      <c r="D3384" s="2">
        <v>0.9</v>
      </c>
      <c r="E3384" s="15">
        <v>4</v>
      </c>
      <c r="F3384" s="14">
        <f>inventory[[#This Row],[Unit Cost]]*inventory[[#This Row],['# Units]]</f>
        <v>3.6</v>
      </c>
      <c r="G3384" s="8">
        <f>_xlfn.RANK.EQ(inventory[[#This Row],[Total Cost]],inventory[Total Cost],0)</f>
        <v>3955</v>
      </c>
      <c r="H3384" s="8">
        <f>SUMIFS(inventory['# Units],inventory[Rank],"&lt;="&amp;inventory[[#This Row],['#]])</f>
        <v>76029</v>
      </c>
      <c r="I3384" s="9">
        <f>inventory[[#This Row],[c Units]]/MAX(inventory[c Units])</f>
        <v>0.92292845177110394</v>
      </c>
      <c r="J3384" s="10">
        <f>SUMIFS(inventory[Total Cost],inventory[Rank],"&lt;="&amp;inventory[[#This Row],['#]])</f>
        <v>2642359.9999999967</v>
      </c>
      <c r="K3384" s="9">
        <f>inventory[[#This Row],[c Cost]]/MAX(inventory[c Cost])</f>
        <v>0.99813183638488534</v>
      </c>
      <c r="L3384" s="11" t="str">
        <f>IF(inventory[[#This Row],[c Units %]]&lt;=$O$7,$N$7,IF(inventory[[#This Row],[c Units %]]&lt;=$O$8,$N$8,$N$9))</f>
        <v>C</v>
      </c>
    </row>
    <row r="3385" spans="2:12" x14ac:dyDescent="0.25">
      <c r="B3385" s="1">
        <v>3379</v>
      </c>
      <c r="C3385" t="s">
        <v>3379</v>
      </c>
      <c r="D3385" s="2">
        <v>0.9</v>
      </c>
      <c r="E3385" s="15">
        <v>5</v>
      </c>
      <c r="F3385" s="14">
        <f>inventory[[#This Row],[Unit Cost]]*inventory[[#This Row],['# Units]]</f>
        <v>4.5</v>
      </c>
      <c r="G3385" s="8">
        <f>_xlfn.RANK.EQ(inventory[[#This Row],[Total Cost]],inventory[Total Cost],0)</f>
        <v>3832</v>
      </c>
      <c r="H3385" s="8">
        <f>SUMIFS(inventory['# Units],inventory[Rank],"&lt;="&amp;inventory[[#This Row],['#]])</f>
        <v>76029</v>
      </c>
      <c r="I3385" s="9">
        <f>inventory[[#This Row],[c Units]]/MAX(inventory[c Units])</f>
        <v>0.92292845177110394</v>
      </c>
      <c r="J3385" s="10">
        <f>SUMIFS(inventory[Total Cost],inventory[Rank],"&lt;="&amp;inventory[[#This Row],['#]])</f>
        <v>2642359.9999999967</v>
      </c>
      <c r="K3385" s="9">
        <f>inventory[[#This Row],[c Cost]]/MAX(inventory[c Cost])</f>
        <v>0.99813183638488534</v>
      </c>
      <c r="L3385" s="11" t="str">
        <f>IF(inventory[[#This Row],[c Units %]]&lt;=$O$7,$N$7,IF(inventory[[#This Row],[c Units %]]&lt;=$O$8,$N$8,$N$9))</f>
        <v>C</v>
      </c>
    </row>
    <row r="3386" spans="2:12" x14ac:dyDescent="0.25">
      <c r="B3386" s="1">
        <v>3380</v>
      </c>
      <c r="C3386" t="s">
        <v>3380</v>
      </c>
      <c r="D3386" s="2">
        <v>0.8</v>
      </c>
      <c r="E3386" s="15">
        <v>4</v>
      </c>
      <c r="F3386" s="14">
        <f>inventory[[#This Row],[Unit Cost]]*inventory[[#This Row],['# Units]]</f>
        <v>3.2</v>
      </c>
      <c r="G3386" s="8">
        <f>_xlfn.RANK.EQ(inventory[[#This Row],[Total Cost]],inventory[Total Cost],0)</f>
        <v>4049</v>
      </c>
      <c r="H3386" s="8">
        <f>SUMIFS(inventory['# Units],inventory[Rank],"&lt;="&amp;inventory[[#This Row],['#]])</f>
        <v>76029</v>
      </c>
      <c r="I3386" s="9">
        <f>inventory[[#This Row],[c Units]]/MAX(inventory[c Units])</f>
        <v>0.92292845177110394</v>
      </c>
      <c r="J3386" s="10">
        <f>SUMIFS(inventory[Total Cost],inventory[Rank],"&lt;="&amp;inventory[[#This Row],['#]])</f>
        <v>2642359.9999999967</v>
      </c>
      <c r="K3386" s="9">
        <f>inventory[[#This Row],[c Cost]]/MAX(inventory[c Cost])</f>
        <v>0.99813183638488534</v>
      </c>
      <c r="L3386" s="11" t="str">
        <f>IF(inventory[[#This Row],[c Units %]]&lt;=$O$7,$N$7,IF(inventory[[#This Row],[c Units %]]&lt;=$O$8,$N$8,$N$9))</f>
        <v>C</v>
      </c>
    </row>
    <row r="3387" spans="2:12" x14ac:dyDescent="0.25">
      <c r="B3387" s="1">
        <v>3381</v>
      </c>
      <c r="C3387" t="s">
        <v>3381</v>
      </c>
      <c r="D3387" s="2">
        <v>0.1</v>
      </c>
      <c r="E3387" s="15">
        <v>5</v>
      </c>
      <c r="F3387" s="14">
        <f>inventory[[#This Row],[Unit Cost]]*inventory[[#This Row],['# Units]]</f>
        <v>0.5</v>
      </c>
      <c r="G3387" s="8">
        <f>_xlfn.RANK.EQ(inventory[[#This Row],[Total Cost]],inventory[Total Cost],0)</f>
        <v>4622</v>
      </c>
      <c r="H3387" s="8">
        <f>SUMIFS(inventory['# Units],inventory[Rank],"&lt;="&amp;inventory[[#This Row],['#]])</f>
        <v>76029</v>
      </c>
      <c r="I3387" s="9">
        <f>inventory[[#This Row],[c Units]]/MAX(inventory[c Units])</f>
        <v>0.92292845177110394</v>
      </c>
      <c r="J3387" s="10">
        <f>SUMIFS(inventory[Total Cost],inventory[Rank],"&lt;="&amp;inventory[[#This Row],['#]])</f>
        <v>2642359.9999999967</v>
      </c>
      <c r="K3387" s="9">
        <f>inventory[[#This Row],[c Cost]]/MAX(inventory[c Cost])</f>
        <v>0.99813183638488534</v>
      </c>
      <c r="L3387" s="11" t="str">
        <f>IF(inventory[[#This Row],[c Units %]]&lt;=$O$7,$N$7,IF(inventory[[#This Row],[c Units %]]&lt;=$O$8,$N$8,$N$9))</f>
        <v>C</v>
      </c>
    </row>
    <row r="3388" spans="2:12" x14ac:dyDescent="0.25">
      <c r="B3388" s="1">
        <v>3382</v>
      </c>
      <c r="C3388" t="s">
        <v>3382</v>
      </c>
      <c r="D3388" s="2">
        <v>1</v>
      </c>
      <c r="E3388" s="15">
        <v>4</v>
      </c>
      <c r="F3388" s="14">
        <f>inventory[[#This Row],[Unit Cost]]*inventory[[#This Row],['# Units]]</f>
        <v>4</v>
      </c>
      <c r="G3388" s="8">
        <f>_xlfn.RANK.EQ(inventory[[#This Row],[Total Cost]],inventory[Total Cost],0)</f>
        <v>3898</v>
      </c>
      <c r="H3388" s="8">
        <f>SUMIFS(inventory['# Units],inventory[Rank],"&lt;="&amp;inventory[[#This Row],['#]])</f>
        <v>76149</v>
      </c>
      <c r="I3388" s="9">
        <f>inventory[[#This Row],[c Units]]/MAX(inventory[c Units])</f>
        <v>0.92438515137536725</v>
      </c>
      <c r="J3388" s="10">
        <f>SUMIFS(inventory[Total Cost],inventory[Rank],"&lt;="&amp;inventory[[#This Row],['#]])</f>
        <v>2642469.1999999979</v>
      </c>
      <c r="K3388" s="9">
        <f>inventory[[#This Row],[c Cost]]/MAX(inventory[c Cost])</f>
        <v>0.99817308587266684</v>
      </c>
      <c r="L3388" s="11" t="str">
        <f>IF(inventory[[#This Row],[c Units %]]&lt;=$O$7,$N$7,IF(inventory[[#This Row],[c Units %]]&lt;=$O$8,$N$8,$N$9))</f>
        <v>C</v>
      </c>
    </row>
    <row r="3389" spans="2:12" x14ac:dyDescent="0.25">
      <c r="B3389" s="1">
        <v>3383</v>
      </c>
      <c r="C3389" t="s">
        <v>3383</v>
      </c>
      <c r="D3389" s="2">
        <v>0.9</v>
      </c>
      <c r="E3389" s="15">
        <v>8</v>
      </c>
      <c r="F3389" s="14">
        <f>inventory[[#This Row],[Unit Cost]]*inventory[[#This Row],['# Units]]</f>
        <v>7.2</v>
      </c>
      <c r="G3389" s="8">
        <f>_xlfn.RANK.EQ(inventory[[#This Row],[Total Cost]],inventory[Total Cost],0)</f>
        <v>3537</v>
      </c>
      <c r="H3389" s="8">
        <f>SUMIFS(inventory['# Units],inventory[Rank],"&lt;="&amp;inventory[[#This Row],['#]])</f>
        <v>76149</v>
      </c>
      <c r="I3389" s="9">
        <f>inventory[[#This Row],[c Units]]/MAX(inventory[c Units])</f>
        <v>0.92438515137536725</v>
      </c>
      <c r="J3389" s="10">
        <f>SUMIFS(inventory[Total Cost],inventory[Rank],"&lt;="&amp;inventory[[#This Row],['#]])</f>
        <v>2642469.1999999979</v>
      </c>
      <c r="K3389" s="9">
        <f>inventory[[#This Row],[c Cost]]/MAX(inventory[c Cost])</f>
        <v>0.99817308587266684</v>
      </c>
      <c r="L3389" s="11" t="str">
        <f>IF(inventory[[#This Row],[c Units %]]&lt;=$O$7,$N$7,IF(inventory[[#This Row],[c Units %]]&lt;=$O$8,$N$8,$N$9))</f>
        <v>C</v>
      </c>
    </row>
    <row r="3390" spans="2:12" x14ac:dyDescent="0.25">
      <c r="B3390" s="1">
        <v>3384</v>
      </c>
      <c r="C3390" t="s">
        <v>3384</v>
      </c>
      <c r="D3390" s="2">
        <v>0.8</v>
      </c>
      <c r="E3390" s="15">
        <v>1</v>
      </c>
      <c r="F3390" s="14">
        <f>inventory[[#This Row],[Unit Cost]]*inventory[[#This Row],['# Units]]</f>
        <v>0.8</v>
      </c>
      <c r="G3390" s="8">
        <f>_xlfn.RANK.EQ(inventory[[#This Row],[Total Cost]],inventory[Total Cost],0)</f>
        <v>4532</v>
      </c>
      <c r="H3390" s="8">
        <f>SUMIFS(inventory['# Units],inventory[Rank],"&lt;="&amp;inventory[[#This Row],['#]])</f>
        <v>76149</v>
      </c>
      <c r="I3390" s="9">
        <f>inventory[[#This Row],[c Units]]/MAX(inventory[c Units])</f>
        <v>0.92438515137536725</v>
      </c>
      <c r="J3390" s="10">
        <f>SUMIFS(inventory[Total Cost],inventory[Rank],"&lt;="&amp;inventory[[#This Row],['#]])</f>
        <v>2642469.1999999979</v>
      </c>
      <c r="K3390" s="9">
        <f>inventory[[#This Row],[c Cost]]/MAX(inventory[c Cost])</f>
        <v>0.99817308587266684</v>
      </c>
      <c r="L3390" s="11" t="str">
        <f>IF(inventory[[#This Row],[c Units %]]&lt;=$O$7,$N$7,IF(inventory[[#This Row],[c Units %]]&lt;=$O$8,$N$8,$N$9))</f>
        <v>C</v>
      </c>
    </row>
    <row r="3391" spans="2:12" x14ac:dyDescent="0.25">
      <c r="B3391" s="1">
        <v>3385</v>
      </c>
      <c r="C3391" t="s">
        <v>3385</v>
      </c>
      <c r="D3391" s="2">
        <v>1.2</v>
      </c>
      <c r="E3391" s="15">
        <v>3</v>
      </c>
      <c r="F3391" s="14">
        <f>inventory[[#This Row],[Unit Cost]]*inventory[[#This Row],['# Units]]</f>
        <v>3.5999999999999996</v>
      </c>
      <c r="G3391" s="8">
        <f>_xlfn.RANK.EQ(inventory[[#This Row],[Total Cost]],inventory[Total Cost],0)</f>
        <v>3980</v>
      </c>
      <c r="H3391" s="8">
        <f>SUMIFS(inventory['# Units],inventory[Rank],"&lt;="&amp;inventory[[#This Row],['#]])</f>
        <v>76149</v>
      </c>
      <c r="I3391" s="9">
        <f>inventory[[#This Row],[c Units]]/MAX(inventory[c Units])</f>
        <v>0.92438515137536725</v>
      </c>
      <c r="J3391" s="10">
        <f>SUMIFS(inventory[Total Cost],inventory[Rank],"&lt;="&amp;inventory[[#This Row],['#]])</f>
        <v>2642469.1999999979</v>
      </c>
      <c r="K3391" s="9">
        <f>inventory[[#This Row],[c Cost]]/MAX(inventory[c Cost])</f>
        <v>0.99817308587266684</v>
      </c>
      <c r="L3391" s="11" t="str">
        <f>IF(inventory[[#This Row],[c Units %]]&lt;=$O$7,$N$7,IF(inventory[[#This Row],[c Units %]]&lt;=$O$8,$N$8,$N$9))</f>
        <v>C</v>
      </c>
    </row>
    <row r="3392" spans="2:12" x14ac:dyDescent="0.25">
      <c r="B3392" s="1">
        <v>3386</v>
      </c>
      <c r="C3392" t="s">
        <v>3386</v>
      </c>
      <c r="D3392" s="2">
        <v>1.1000000000000001</v>
      </c>
      <c r="E3392" s="15">
        <v>3</v>
      </c>
      <c r="F3392" s="14">
        <f>inventory[[#This Row],[Unit Cost]]*inventory[[#This Row],['# Units]]</f>
        <v>3.3000000000000003</v>
      </c>
      <c r="G3392" s="8">
        <f>_xlfn.RANK.EQ(inventory[[#This Row],[Total Cost]],inventory[Total Cost],0)</f>
        <v>4028</v>
      </c>
      <c r="H3392" s="8">
        <f>SUMIFS(inventory['# Units],inventory[Rank],"&lt;="&amp;inventory[[#This Row],['#]])</f>
        <v>76149</v>
      </c>
      <c r="I3392" s="9">
        <f>inventory[[#This Row],[c Units]]/MAX(inventory[c Units])</f>
        <v>0.92438515137536725</v>
      </c>
      <c r="J3392" s="10">
        <f>SUMIFS(inventory[Total Cost],inventory[Rank],"&lt;="&amp;inventory[[#This Row],['#]])</f>
        <v>2642469.1999999979</v>
      </c>
      <c r="K3392" s="9">
        <f>inventory[[#This Row],[c Cost]]/MAX(inventory[c Cost])</f>
        <v>0.99817308587266684</v>
      </c>
      <c r="L3392" s="11" t="str">
        <f>IF(inventory[[#This Row],[c Units %]]&lt;=$O$7,$N$7,IF(inventory[[#This Row],[c Units %]]&lt;=$O$8,$N$8,$N$9))</f>
        <v>C</v>
      </c>
    </row>
    <row r="3393" spans="2:12" x14ac:dyDescent="0.25">
      <c r="B3393" s="1">
        <v>3387</v>
      </c>
      <c r="C3393" t="s">
        <v>3387</v>
      </c>
      <c r="D3393" s="2">
        <v>1.1000000000000001</v>
      </c>
      <c r="E3393" s="15">
        <v>2</v>
      </c>
      <c r="F3393" s="14">
        <f>inventory[[#This Row],[Unit Cost]]*inventory[[#This Row],['# Units]]</f>
        <v>2.2000000000000002</v>
      </c>
      <c r="G3393" s="8">
        <f>_xlfn.RANK.EQ(inventory[[#This Row],[Total Cost]],inventory[Total Cost],0)</f>
        <v>4255</v>
      </c>
      <c r="H3393" s="8">
        <f>SUMIFS(inventory['# Units],inventory[Rank],"&lt;="&amp;inventory[[#This Row],['#]])</f>
        <v>76149</v>
      </c>
      <c r="I3393" s="9">
        <f>inventory[[#This Row],[c Units]]/MAX(inventory[c Units])</f>
        <v>0.92438515137536725</v>
      </c>
      <c r="J3393" s="10">
        <f>SUMIFS(inventory[Total Cost],inventory[Rank],"&lt;="&amp;inventory[[#This Row],['#]])</f>
        <v>2642469.1999999979</v>
      </c>
      <c r="K3393" s="9">
        <f>inventory[[#This Row],[c Cost]]/MAX(inventory[c Cost])</f>
        <v>0.99817308587266684</v>
      </c>
      <c r="L3393" s="11" t="str">
        <f>IF(inventory[[#This Row],[c Units %]]&lt;=$O$7,$N$7,IF(inventory[[#This Row],[c Units %]]&lt;=$O$8,$N$8,$N$9))</f>
        <v>C</v>
      </c>
    </row>
    <row r="3394" spans="2:12" x14ac:dyDescent="0.25">
      <c r="B3394" s="1">
        <v>3388</v>
      </c>
      <c r="C3394" t="s">
        <v>3388</v>
      </c>
      <c r="D3394" s="2">
        <v>1.2</v>
      </c>
      <c r="E3394" s="15">
        <v>3</v>
      </c>
      <c r="F3394" s="14">
        <f>inventory[[#This Row],[Unit Cost]]*inventory[[#This Row],['# Units]]</f>
        <v>3.5999999999999996</v>
      </c>
      <c r="G3394" s="8">
        <f>_xlfn.RANK.EQ(inventory[[#This Row],[Total Cost]],inventory[Total Cost],0)</f>
        <v>3980</v>
      </c>
      <c r="H3394" s="8">
        <f>SUMIFS(inventory['# Units],inventory[Rank],"&lt;="&amp;inventory[[#This Row],['#]])</f>
        <v>76149</v>
      </c>
      <c r="I3394" s="9">
        <f>inventory[[#This Row],[c Units]]/MAX(inventory[c Units])</f>
        <v>0.92438515137536725</v>
      </c>
      <c r="J3394" s="10">
        <f>SUMIFS(inventory[Total Cost],inventory[Rank],"&lt;="&amp;inventory[[#This Row],['#]])</f>
        <v>2642469.1999999979</v>
      </c>
      <c r="K3394" s="9">
        <f>inventory[[#This Row],[c Cost]]/MAX(inventory[c Cost])</f>
        <v>0.99817308587266684</v>
      </c>
      <c r="L3394" s="11" t="str">
        <f>IF(inventory[[#This Row],[c Units %]]&lt;=$O$7,$N$7,IF(inventory[[#This Row],[c Units %]]&lt;=$O$8,$N$8,$N$9))</f>
        <v>C</v>
      </c>
    </row>
    <row r="3395" spans="2:12" x14ac:dyDescent="0.25">
      <c r="B3395" s="1">
        <v>3389</v>
      </c>
      <c r="C3395" t="s">
        <v>3389</v>
      </c>
      <c r="D3395" s="2">
        <v>1.1000000000000001</v>
      </c>
      <c r="E3395" s="15">
        <v>2</v>
      </c>
      <c r="F3395" s="14">
        <f>inventory[[#This Row],[Unit Cost]]*inventory[[#This Row],['# Units]]</f>
        <v>2.2000000000000002</v>
      </c>
      <c r="G3395" s="8">
        <f>_xlfn.RANK.EQ(inventory[[#This Row],[Total Cost]],inventory[Total Cost],0)</f>
        <v>4255</v>
      </c>
      <c r="H3395" s="8">
        <f>SUMIFS(inventory['# Units],inventory[Rank],"&lt;="&amp;inventory[[#This Row],['#]])</f>
        <v>76149</v>
      </c>
      <c r="I3395" s="9">
        <f>inventory[[#This Row],[c Units]]/MAX(inventory[c Units])</f>
        <v>0.92438515137536725</v>
      </c>
      <c r="J3395" s="10">
        <f>SUMIFS(inventory[Total Cost],inventory[Rank],"&lt;="&amp;inventory[[#This Row],['#]])</f>
        <v>2642469.1999999979</v>
      </c>
      <c r="K3395" s="9">
        <f>inventory[[#This Row],[c Cost]]/MAX(inventory[c Cost])</f>
        <v>0.99817308587266684</v>
      </c>
      <c r="L3395" s="11" t="str">
        <f>IF(inventory[[#This Row],[c Units %]]&lt;=$O$7,$N$7,IF(inventory[[#This Row],[c Units %]]&lt;=$O$8,$N$8,$N$9))</f>
        <v>C</v>
      </c>
    </row>
    <row r="3396" spans="2:12" x14ac:dyDescent="0.25">
      <c r="B3396" s="1">
        <v>3390</v>
      </c>
      <c r="C3396" t="s">
        <v>3390</v>
      </c>
      <c r="D3396" s="2">
        <v>0.9</v>
      </c>
      <c r="E3396" s="15">
        <v>12</v>
      </c>
      <c r="F3396" s="14">
        <f>inventory[[#This Row],[Unit Cost]]*inventory[[#This Row],['# Units]]</f>
        <v>10.8</v>
      </c>
      <c r="G3396" s="8">
        <f>_xlfn.RANK.EQ(inventory[[#This Row],[Total Cost]],inventory[Total Cost],0)</f>
        <v>3250</v>
      </c>
      <c r="H3396" s="8">
        <f>SUMIFS(inventory['# Units],inventory[Rank],"&lt;="&amp;inventory[[#This Row],['#]])</f>
        <v>76149</v>
      </c>
      <c r="I3396" s="9">
        <f>inventory[[#This Row],[c Units]]/MAX(inventory[c Units])</f>
        <v>0.92438515137536725</v>
      </c>
      <c r="J3396" s="10">
        <f>SUMIFS(inventory[Total Cost],inventory[Rank],"&lt;="&amp;inventory[[#This Row],['#]])</f>
        <v>2642469.1999999979</v>
      </c>
      <c r="K3396" s="9">
        <f>inventory[[#This Row],[c Cost]]/MAX(inventory[c Cost])</f>
        <v>0.99817308587266684</v>
      </c>
      <c r="L3396" s="11" t="str">
        <f>IF(inventory[[#This Row],[c Units %]]&lt;=$O$7,$N$7,IF(inventory[[#This Row],[c Units %]]&lt;=$O$8,$N$8,$N$9))</f>
        <v>C</v>
      </c>
    </row>
    <row r="3397" spans="2:12" x14ac:dyDescent="0.25">
      <c r="B3397" s="1">
        <v>3391</v>
      </c>
      <c r="C3397" t="s">
        <v>3391</v>
      </c>
      <c r="D3397" s="2">
        <v>1.1000000000000001</v>
      </c>
      <c r="E3397" s="15">
        <v>2</v>
      </c>
      <c r="F3397" s="14">
        <f>inventory[[#This Row],[Unit Cost]]*inventory[[#This Row],['# Units]]</f>
        <v>2.2000000000000002</v>
      </c>
      <c r="G3397" s="8">
        <f>_xlfn.RANK.EQ(inventory[[#This Row],[Total Cost]],inventory[Total Cost],0)</f>
        <v>4255</v>
      </c>
      <c r="H3397" s="8">
        <f>SUMIFS(inventory['# Units],inventory[Rank],"&lt;="&amp;inventory[[#This Row],['#]])</f>
        <v>76149</v>
      </c>
      <c r="I3397" s="9">
        <f>inventory[[#This Row],[c Units]]/MAX(inventory[c Units])</f>
        <v>0.92438515137536725</v>
      </c>
      <c r="J3397" s="10">
        <f>SUMIFS(inventory[Total Cost],inventory[Rank],"&lt;="&amp;inventory[[#This Row],['#]])</f>
        <v>2642469.1999999979</v>
      </c>
      <c r="K3397" s="9">
        <f>inventory[[#This Row],[c Cost]]/MAX(inventory[c Cost])</f>
        <v>0.99817308587266684</v>
      </c>
      <c r="L3397" s="11" t="str">
        <f>IF(inventory[[#This Row],[c Units %]]&lt;=$O$7,$N$7,IF(inventory[[#This Row],[c Units %]]&lt;=$O$8,$N$8,$N$9))</f>
        <v>C</v>
      </c>
    </row>
    <row r="3398" spans="2:12" x14ac:dyDescent="0.25">
      <c r="B3398" s="1">
        <v>3392</v>
      </c>
      <c r="C3398" t="s">
        <v>3392</v>
      </c>
      <c r="D3398" s="2">
        <v>1.2</v>
      </c>
      <c r="E3398" s="15">
        <v>2</v>
      </c>
      <c r="F3398" s="14">
        <f>inventory[[#This Row],[Unit Cost]]*inventory[[#This Row],['# Units]]</f>
        <v>2.4</v>
      </c>
      <c r="G3398" s="8">
        <f>_xlfn.RANK.EQ(inventory[[#This Row],[Total Cost]],inventory[Total Cost],0)</f>
        <v>4223</v>
      </c>
      <c r="H3398" s="8">
        <f>SUMIFS(inventory['# Units],inventory[Rank],"&lt;="&amp;inventory[[#This Row],['#]])</f>
        <v>76149</v>
      </c>
      <c r="I3398" s="9">
        <f>inventory[[#This Row],[c Units]]/MAX(inventory[c Units])</f>
        <v>0.92438515137536725</v>
      </c>
      <c r="J3398" s="10">
        <f>SUMIFS(inventory[Total Cost],inventory[Rank],"&lt;="&amp;inventory[[#This Row],['#]])</f>
        <v>2642469.1999999979</v>
      </c>
      <c r="K3398" s="9">
        <f>inventory[[#This Row],[c Cost]]/MAX(inventory[c Cost])</f>
        <v>0.99817308587266684</v>
      </c>
      <c r="L3398" s="11" t="str">
        <f>IF(inventory[[#This Row],[c Units %]]&lt;=$O$7,$N$7,IF(inventory[[#This Row],[c Units %]]&lt;=$O$8,$N$8,$N$9))</f>
        <v>C</v>
      </c>
    </row>
    <row r="3399" spans="2:12" x14ac:dyDescent="0.25">
      <c r="B3399" s="1">
        <v>3393</v>
      </c>
      <c r="C3399" t="s">
        <v>3393</v>
      </c>
      <c r="D3399" s="2">
        <v>1.1000000000000001</v>
      </c>
      <c r="E3399" s="15">
        <v>3</v>
      </c>
      <c r="F3399" s="14">
        <f>inventory[[#This Row],[Unit Cost]]*inventory[[#This Row],['# Units]]</f>
        <v>3.3000000000000003</v>
      </c>
      <c r="G3399" s="8">
        <f>_xlfn.RANK.EQ(inventory[[#This Row],[Total Cost]],inventory[Total Cost],0)</f>
        <v>4028</v>
      </c>
      <c r="H3399" s="8">
        <f>SUMIFS(inventory['# Units],inventory[Rank],"&lt;="&amp;inventory[[#This Row],['#]])</f>
        <v>76149</v>
      </c>
      <c r="I3399" s="9">
        <f>inventory[[#This Row],[c Units]]/MAX(inventory[c Units])</f>
        <v>0.92438515137536725</v>
      </c>
      <c r="J3399" s="10">
        <f>SUMIFS(inventory[Total Cost],inventory[Rank],"&lt;="&amp;inventory[[#This Row],['#]])</f>
        <v>2642469.1999999979</v>
      </c>
      <c r="K3399" s="9">
        <f>inventory[[#This Row],[c Cost]]/MAX(inventory[c Cost])</f>
        <v>0.99817308587266684</v>
      </c>
      <c r="L3399" s="11" t="str">
        <f>IF(inventory[[#This Row],[c Units %]]&lt;=$O$7,$N$7,IF(inventory[[#This Row],[c Units %]]&lt;=$O$8,$N$8,$N$9))</f>
        <v>C</v>
      </c>
    </row>
    <row r="3400" spans="2:12" x14ac:dyDescent="0.25">
      <c r="B3400" s="1">
        <v>3394</v>
      </c>
      <c r="C3400" t="s">
        <v>3394</v>
      </c>
      <c r="D3400" s="2">
        <v>1.2</v>
      </c>
      <c r="E3400" s="15">
        <v>3</v>
      </c>
      <c r="F3400" s="14">
        <f>inventory[[#This Row],[Unit Cost]]*inventory[[#This Row],['# Units]]</f>
        <v>3.5999999999999996</v>
      </c>
      <c r="G3400" s="8">
        <f>_xlfn.RANK.EQ(inventory[[#This Row],[Total Cost]],inventory[Total Cost],0)</f>
        <v>3980</v>
      </c>
      <c r="H3400" s="8">
        <f>SUMIFS(inventory['# Units],inventory[Rank],"&lt;="&amp;inventory[[#This Row],['#]])</f>
        <v>76416</v>
      </c>
      <c r="I3400" s="9">
        <f>inventory[[#This Row],[c Units]]/MAX(inventory[c Units])</f>
        <v>0.92762630799485302</v>
      </c>
      <c r="J3400" s="10">
        <f>SUMIFS(inventory[Total Cost],inventory[Rank],"&lt;="&amp;inventory[[#This Row],['#]])</f>
        <v>2642730.1999999979</v>
      </c>
      <c r="K3400" s="9">
        <f>inventory[[#This Row],[c Cost]]/MAX(inventory[c Cost])</f>
        <v>0.9982716766813744</v>
      </c>
      <c r="L3400" s="11" t="str">
        <f>IF(inventory[[#This Row],[c Units %]]&lt;=$O$7,$N$7,IF(inventory[[#This Row],[c Units %]]&lt;=$O$8,$N$8,$N$9))</f>
        <v>C</v>
      </c>
    </row>
    <row r="3401" spans="2:12" x14ac:dyDescent="0.25">
      <c r="B3401" s="1">
        <v>3395</v>
      </c>
      <c r="C3401" t="s">
        <v>3395</v>
      </c>
      <c r="D3401" s="2">
        <v>1.2</v>
      </c>
      <c r="E3401" s="15">
        <v>2</v>
      </c>
      <c r="F3401" s="14">
        <f>inventory[[#This Row],[Unit Cost]]*inventory[[#This Row],['# Units]]</f>
        <v>2.4</v>
      </c>
      <c r="G3401" s="8">
        <f>_xlfn.RANK.EQ(inventory[[#This Row],[Total Cost]],inventory[Total Cost],0)</f>
        <v>4223</v>
      </c>
      <c r="H3401" s="8">
        <f>SUMIFS(inventory['# Units],inventory[Rank],"&lt;="&amp;inventory[[#This Row],['#]])</f>
        <v>76416</v>
      </c>
      <c r="I3401" s="9">
        <f>inventory[[#This Row],[c Units]]/MAX(inventory[c Units])</f>
        <v>0.92762630799485302</v>
      </c>
      <c r="J3401" s="10">
        <f>SUMIFS(inventory[Total Cost],inventory[Rank],"&lt;="&amp;inventory[[#This Row],['#]])</f>
        <v>2642730.1999999979</v>
      </c>
      <c r="K3401" s="9">
        <f>inventory[[#This Row],[c Cost]]/MAX(inventory[c Cost])</f>
        <v>0.9982716766813744</v>
      </c>
      <c r="L3401" s="11" t="str">
        <f>IF(inventory[[#This Row],[c Units %]]&lt;=$O$7,$N$7,IF(inventory[[#This Row],[c Units %]]&lt;=$O$8,$N$8,$N$9))</f>
        <v>C</v>
      </c>
    </row>
    <row r="3402" spans="2:12" x14ac:dyDescent="0.25">
      <c r="B3402" s="1">
        <v>3396</v>
      </c>
      <c r="C3402" t="s">
        <v>3396</v>
      </c>
      <c r="D3402" s="2">
        <v>1.1000000000000001</v>
      </c>
      <c r="E3402" s="15">
        <v>3</v>
      </c>
      <c r="F3402" s="14">
        <f>inventory[[#This Row],[Unit Cost]]*inventory[[#This Row],['# Units]]</f>
        <v>3.3000000000000003</v>
      </c>
      <c r="G3402" s="8">
        <f>_xlfn.RANK.EQ(inventory[[#This Row],[Total Cost]],inventory[Total Cost],0)</f>
        <v>4028</v>
      </c>
      <c r="H3402" s="8">
        <f>SUMIFS(inventory['# Units],inventory[Rank],"&lt;="&amp;inventory[[#This Row],['#]])</f>
        <v>76416</v>
      </c>
      <c r="I3402" s="9">
        <f>inventory[[#This Row],[c Units]]/MAX(inventory[c Units])</f>
        <v>0.92762630799485302</v>
      </c>
      <c r="J3402" s="10">
        <f>SUMIFS(inventory[Total Cost],inventory[Rank],"&lt;="&amp;inventory[[#This Row],['#]])</f>
        <v>2642730.1999999979</v>
      </c>
      <c r="K3402" s="9">
        <f>inventory[[#This Row],[c Cost]]/MAX(inventory[c Cost])</f>
        <v>0.9982716766813744</v>
      </c>
      <c r="L3402" s="11" t="str">
        <f>IF(inventory[[#This Row],[c Units %]]&lt;=$O$7,$N$7,IF(inventory[[#This Row],[c Units %]]&lt;=$O$8,$N$8,$N$9))</f>
        <v>C</v>
      </c>
    </row>
    <row r="3403" spans="2:12" x14ac:dyDescent="0.25">
      <c r="B3403" s="1">
        <v>3397</v>
      </c>
      <c r="C3403" t="s">
        <v>3397</v>
      </c>
      <c r="D3403" s="2">
        <v>1.2</v>
      </c>
      <c r="E3403" s="15">
        <v>13</v>
      </c>
      <c r="F3403" s="14">
        <f>inventory[[#This Row],[Unit Cost]]*inventory[[#This Row],['# Units]]</f>
        <v>15.6</v>
      </c>
      <c r="G3403" s="8">
        <f>_xlfn.RANK.EQ(inventory[[#This Row],[Total Cost]],inventory[Total Cost],0)</f>
        <v>2930</v>
      </c>
      <c r="H3403" s="8">
        <f>SUMIFS(inventory['# Units],inventory[Rank],"&lt;="&amp;inventory[[#This Row],['#]])</f>
        <v>76416</v>
      </c>
      <c r="I3403" s="9">
        <f>inventory[[#This Row],[c Units]]/MAX(inventory[c Units])</f>
        <v>0.92762630799485302</v>
      </c>
      <c r="J3403" s="10">
        <f>SUMIFS(inventory[Total Cost],inventory[Rank],"&lt;="&amp;inventory[[#This Row],['#]])</f>
        <v>2642730.1999999979</v>
      </c>
      <c r="K3403" s="9">
        <f>inventory[[#This Row],[c Cost]]/MAX(inventory[c Cost])</f>
        <v>0.9982716766813744</v>
      </c>
      <c r="L3403" s="11" t="str">
        <f>IF(inventory[[#This Row],[c Units %]]&lt;=$O$7,$N$7,IF(inventory[[#This Row],[c Units %]]&lt;=$O$8,$N$8,$N$9))</f>
        <v>C</v>
      </c>
    </row>
    <row r="3404" spans="2:12" x14ac:dyDescent="0.25">
      <c r="B3404" s="1">
        <v>3398</v>
      </c>
      <c r="C3404" t="s">
        <v>3398</v>
      </c>
      <c r="D3404" s="2">
        <v>1.2</v>
      </c>
      <c r="E3404" s="15">
        <v>1</v>
      </c>
      <c r="F3404" s="14">
        <f>inventory[[#This Row],[Unit Cost]]*inventory[[#This Row],['# Units]]</f>
        <v>1.2</v>
      </c>
      <c r="G3404" s="8">
        <f>_xlfn.RANK.EQ(inventory[[#This Row],[Total Cost]],inventory[Total Cost],0)</f>
        <v>4445</v>
      </c>
      <c r="H3404" s="8">
        <f>SUMIFS(inventory['# Units],inventory[Rank],"&lt;="&amp;inventory[[#This Row],['#]])</f>
        <v>76416</v>
      </c>
      <c r="I3404" s="9">
        <f>inventory[[#This Row],[c Units]]/MAX(inventory[c Units])</f>
        <v>0.92762630799485302</v>
      </c>
      <c r="J3404" s="10">
        <f>SUMIFS(inventory[Total Cost],inventory[Rank],"&lt;="&amp;inventory[[#This Row],['#]])</f>
        <v>2642730.1999999979</v>
      </c>
      <c r="K3404" s="9">
        <f>inventory[[#This Row],[c Cost]]/MAX(inventory[c Cost])</f>
        <v>0.9982716766813744</v>
      </c>
      <c r="L3404" s="11" t="str">
        <f>IF(inventory[[#This Row],[c Units %]]&lt;=$O$7,$N$7,IF(inventory[[#This Row],[c Units %]]&lt;=$O$8,$N$8,$N$9))</f>
        <v>C</v>
      </c>
    </row>
    <row r="3405" spans="2:12" x14ac:dyDescent="0.25">
      <c r="B3405" s="1">
        <v>3399</v>
      </c>
      <c r="C3405" t="s">
        <v>3399</v>
      </c>
      <c r="D3405" s="2">
        <v>1.2</v>
      </c>
      <c r="E3405" s="15">
        <v>10</v>
      </c>
      <c r="F3405" s="14">
        <f>inventory[[#This Row],[Unit Cost]]*inventory[[#This Row],['# Units]]</f>
        <v>12</v>
      </c>
      <c r="G3405" s="8">
        <f>_xlfn.RANK.EQ(inventory[[#This Row],[Total Cost]],inventory[Total Cost],0)</f>
        <v>3144</v>
      </c>
      <c r="H3405" s="8">
        <f>SUMIFS(inventory['# Units],inventory[Rank],"&lt;="&amp;inventory[[#This Row],['#]])</f>
        <v>76416</v>
      </c>
      <c r="I3405" s="9">
        <f>inventory[[#This Row],[c Units]]/MAX(inventory[c Units])</f>
        <v>0.92762630799485302</v>
      </c>
      <c r="J3405" s="10">
        <f>SUMIFS(inventory[Total Cost],inventory[Rank],"&lt;="&amp;inventory[[#This Row],['#]])</f>
        <v>2642730.1999999979</v>
      </c>
      <c r="K3405" s="9">
        <f>inventory[[#This Row],[c Cost]]/MAX(inventory[c Cost])</f>
        <v>0.9982716766813744</v>
      </c>
      <c r="L3405" s="11" t="str">
        <f>IF(inventory[[#This Row],[c Units %]]&lt;=$O$7,$N$7,IF(inventory[[#This Row],[c Units %]]&lt;=$O$8,$N$8,$N$9))</f>
        <v>C</v>
      </c>
    </row>
    <row r="3406" spans="2:12" x14ac:dyDescent="0.25">
      <c r="B3406" s="1">
        <v>3400</v>
      </c>
      <c r="C3406" t="s">
        <v>3400</v>
      </c>
      <c r="D3406" s="2">
        <v>1.1000000000000001</v>
      </c>
      <c r="E3406" s="15">
        <v>6</v>
      </c>
      <c r="F3406" s="14">
        <f>inventory[[#This Row],[Unit Cost]]*inventory[[#This Row],['# Units]]</f>
        <v>6.6000000000000005</v>
      </c>
      <c r="G3406" s="8">
        <f>_xlfn.RANK.EQ(inventory[[#This Row],[Total Cost]],inventory[Total Cost],0)</f>
        <v>3604</v>
      </c>
      <c r="H3406" s="8">
        <f>SUMIFS(inventory['# Units],inventory[Rank],"&lt;="&amp;inventory[[#This Row],['#]])</f>
        <v>76416</v>
      </c>
      <c r="I3406" s="9">
        <f>inventory[[#This Row],[c Units]]/MAX(inventory[c Units])</f>
        <v>0.92762630799485302</v>
      </c>
      <c r="J3406" s="10">
        <f>SUMIFS(inventory[Total Cost],inventory[Rank],"&lt;="&amp;inventory[[#This Row],['#]])</f>
        <v>2642730.1999999979</v>
      </c>
      <c r="K3406" s="9">
        <f>inventory[[#This Row],[c Cost]]/MAX(inventory[c Cost])</f>
        <v>0.9982716766813744</v>
      </c>
      <c r="L3406" s="11" t="str">
        <f>IF(inventory[[#This Row],[c Units %]]&lt;=$O$7,$N$7,IF(inventory[[#This Row],[c Units %]]&lt;=$O$8,$N$8,$N$9))</f>
        <v>C</v>
      </c>
    </row>
    <row r="3407" spans="2:12" x14ac:dyDescent="0.25">
      <c r="B3407" s="1">
        <v>3401</v>
      </c>
      <c r="C3407" t="s">
        <v>3401</v>
      </c>
      <c r="D3407" s="2">
        <v>1.2</v>
      </c>
      <c r="E3407" s="15">
        <v>13</v>
      </c>
      <c r="F3407" s="14">
        <f>inventory[[#This Row],[Unit Cost]]*inventory[[#This Row],['# Units]]</f>
        <v>15.6</v>
      </c>
      <c r="G3407" s="8">
        <f>_xlfn.RANK.EQ(inventory[[#This Row],[Total Cost]],inventory[Total Cost],0)</f>
        <v>2930</v>
      </c>
      <c r="H3407" s="8">
        <f>SUMIFS(inventory['# Units],inventory[Rank],"&lt;="&amp;inventory[[#This Row],['#]])</f>
        <v>76416</v>
      </c>
      <c r="I3407" s="9">
        <f>inventory[[#This Row],[c Units]]/MAX(inventory[c Units])</f>
        <v>0.92762630799485302</v>
      </c>
      <c r="J3407" s="10">
        <f>SUMIFS(inventory[Total Cost],inventory[Rank],"&lt;="&amp;inventory[[#This Row],['#]])</f>
        <v>2642730.1999999979</v>
      </c>
      <c r="K3407" s="9">
        <f>inventory[[#This Row],[c Cost]]/MAX(inventory[c Cost])</f>
        <v>0.9982716766813744</v>
      </c>
      <c r="L3407" s="11" t="str">
        <f>IF(inventory[[#This Row],[c Units %]]&lt;=$O$7,$N$7,IF(inventory[[#This Row],[c Units %]]&lt;=$O$8,$N$8,$N$9))</f>
        <v>C</v>
      </c>
    </row>
    <row r="3408" spans="2:12" x14ac:dyDescent="0.25">
      <c r="B3408" s="1">
        <v>3402</v>
      </c>
      <c r="C3408" t="s">
        <v>3402</v>
      </c>
      <c r="D3408" s="2">
        <v>1.1000000000000001</v>
      </c>
      <c r="E3408" s="15">
        <v>6</v>
      </c>
      <c r="F3408" s="14">
        <f>inventory[[#This Row],[Unit Cost]]*inventory[[#This Row],['# Units]]</f>
        <v>6.6000000000000005</v>
      </c>
      <c r="G3408" s="8">
        <f>_xlfn.RANK.EQ(inventory[[#This Row],[Total Cost]],inventory[Total Cost],0)</f>
        <v>3604</v>
      </c>
      <c r="H3408" s="8">
        <f>SUMIFS(inventory['# Units],inventory[Rank],"&lt;="&amp;inventory[[#This Row],['#]])</f>
        <v>76416</v>
      </c>
      <c r="I3408" s="9">
        <f>inventory[[#This Row],[c Units]]/MAX(inventory[c Units])</f>
        <v>0.92762630799485302</v>
      </c>
      <c r="J3408" s="10">
        <f>SUMIFS(inventory[Total Cost],inventory[Rank],"&lt;="&amp;inventory[[#This Row],['#]])</f>
        <v>2642730.1999999979</v>
      </c>
      <c r="K3408" s="9">
        <f>inventory[[#This Row],[c Cost]]/MAX(inventory[c Cost])</f>
        <v>0.9982716766813744</v>
      </c>
      <c r="L3408" s="11" t="str">
        <f>IF(inventory[[#This Row],[c Units %]]&lt;=$O$7,$N$7,IF(inventory[[#This Row],[c Units %]]&lt;=$O$8,$N$8,$N$9))</f>
        <v>C</v>
      </c>
    </row>
    <row r="3409" spans="2:12" x14ac:dyDescent="0.25">
      <c r="B3409" s="1">
        <v>3403</v>
      </c>
      <c r="C3409" t="s">
        <v>3403</v>
      </c>
      <c r="D3409" s="2">
        <v>0.8</v>
      </c>
      <c r="E3409" s="15">
        <v>9</v>
      </c>
      <c r="F3409" s="14">
        <f>inventory[[#This Row],[Unit Cost]]*inventory[[#This Row],['# Units]]</f>
        <v>7.2</v>
      </c>
      <c r="G3409" s="8">
        <f>_xlfn.RANK.EQ(inventory[[#This Row],[Total Cost]],inventory[Total Cost],0)</f>
        <v>3537</v>
      </c>
      <c r="H3409" s="8">
        <f>SUMIFS(inventory['# Units],inventory[Rank],"&lt;="&amp;inventory[[#This Row],['#]])</f>
        <v>76416</v>
      </c>
      <c r="I3409" s="9">
        <f>inventory[[#This Row],[c Units]]/MAX(inventory[c Units])</f>
        <v>0.92762630799485302</v>
      </c>
      <c r="J3409" s="10">
        <f>SUMIFS(inventory[Total Cost],inventory[Rank],"&lt;="&amp;inventory[[#This Row],['#]])</f>
        <v>2642730.1999999979</v>
      </c>
      <c r="K3409" s="9">
        <f>inventory[[#This Row],[c Cost]]/MAX(inventory[c Cost])</f>
        <v>0.9982716766813744</v>
      </c>
      <c r="L3409" s="11" t="str">
        <f>IF(inventory[[#This Row],[c Units %]]&lt;=$O$7,$N$7,IF(inventory[[#This Row],[c Units %]]&lt;=$O$8,$N$8,$N$9))</f>
        <v>C</v>
      </c>
    </row>
    <row r="3410" spans="2:12" x14ac:dyDescent="0.25">
      <c r="B3410" s="1">
        <v>3404</v>
      </c>
      <c r="C3410" t="s">
        <v>3404</v>
      </c>
      <c r="D3410" s="2">
        <v>1</v>
      </c>
      <c r="E3410" s="15">
        <v>4</v>
      </c>
      <c r="F3410" s="14">
        <f>inventory[[#This Row],[Unit Cost]]*inventory[[#This Row],['# Units]]</f>
        <v>4</v>
      </c>
      <c r="G3410" s="8">
        <f>_xlfn.RANK.EQ(inventory[[#This Row],[Total Cost]],inventory[Total Cost],0)</f>
        <v>3898</v>
      </c>
      <c r="H3410" s="8">
        <f>SUMIFS(inventory['# Units],inventory[Rank],"&lt;="&amp;inventory[[#This Row],['#]])</f>
        <v>76416</v>
      </c>
      <c r="I3410" s="9">
        <f>inventory[[#This Row],[c Units]]/MAX(inventory[c Units])</f>
        <v>0.92762630799485302</v>
      </c>
      <c r="J3410" s="10">
        <f>SUMIFS(inventory[Total Cost],inventory[Rank],"&lt;="&amp;inventory[[#This Row],['#]])</f>
        <v>2642730.1999999979</v>
      </c>
      <c r="K3410" s="9">
        <f>inventory[[#This Row],[c Cost]]/MAX(inventory[c Cost])</f>
        <v>0.9982716766813744</v>
      </c>
      <c r="L3410" s="11" t="str">
        <f>IF(inventory[[#This Row],[c Units %]]&lt;=$O$7,$N$7,IF(inventory[[#This Row],[c Units %]]&lt;=$O$8,$N$8,$N$9))</f>
        <v>C</v>
      </c>
    </row>
    <row r="3411" spans="2:12" x14ac:dyDescent="0.25">
      <c r="B3411" s="1">
        <v>3405</v>
      </c>
      <c r="C3411" t="s">
        <v>3405</v>
      </c>
      <c r="D3411" s="2">
        <v>1.1000000000000001</v>
      </c>
      <c r="E3411" s="15">
        <v>3</v>
      </c>
      <c r="F3411" s="14">
        <f>inventory[[#This Row],[Unit Cost]]*inventory[[#This Row],['# Units]]</f>
        <v>3.3000000000000003</v>
      </c>
      <c r="G3411" s="8">
        <f>_xlfn.RANK.EQ(inventory[[#This Row],[Total Cost]],inventory[Total Cost],0)</f>
        <v>4028</v>
      </c>
      <c r="H3411" s="8">
        <f>SUMIFS(inventory['# Units],inventory[Rank],"&lt;="&amp;inventory[[#This Row],['#]])</f>
        <v>76416</v>
      </c>
      <c r="I3411" s="9">
        <f>inventory[[#This Row],[c Units]]/MAX(inventory[c Units])</f>
        <v>0.92762630799485302</v>
      </c>
      <c r="J3411" s="10">
        <f>SUMIFS(inventory[Total Cost],inventory[Rank],"&lt;="&amp;inventory[[#This Row],['#]])</f>
        <v>2642730.1999999979</v>
      </c>
      <c r="K3411" s="9">
        <f>inventory[[#This Row],[c Cost]]/MAX(inventory[c Cost])</f>
        <v>0.9982716766813744</v>
      </c>
      <c r="L3411" s="11" t="str">
        <f>IF(inventory[[#This Row],[c Units %]]&lt;=$O$7,$N$7,IF(inventory[[#This Row],[c Units %]]&lt;=$O$8,$N$8,$N$9))</f>
        <v>C</v>
      </c>
    </row>
    <row r="3412" spans="2:12" x14ac:dyDescent="0.25">
      <c r="B3412" s="1">
        <v>3406</v>
      </c>
      <c r="C3412" t="s">
        <v>3406</v>
      </c>
      <c r="D3412" s="2">
        <v>1</v>
      </c>
      <c r="E3412" s="15">
        <v>1</v>
      </c>
      <c r="F3412" s="14">
        <f>inventory[[#This Row],[Unit Cost]]*inventory[[#This Row],['# Units]]</f>
        <v>1</v>
      </c>
      <c r="G3412" s="8">
        <f>_xlfn.RANK.EQ(inventory[[#This Row],[Total Cost]],inventory[Total Cost],0)</f>
        <v>4482</v>
      </c>
      <c r="H3412" s="8">
        <f>SUMIFS(inventory['# Units],inventory[Rank],"&lt;="&amp;inventory[[#This Row],['#]])</f>
        <v>76416</v>
      </c>
      <c r="I3412" s="9">
        <f>inventory[[#This Row],[c Units]]/MAX(inventory[c Units])</f>
        <v>0.92762630799485302</v>
      </c>
      <c r="J3412" s="10">
        <f>SUMIFS(inventory[Total Cost],inventory[Rank],"&lt;="&amp;inventory[[#This Row],['#]])</f>
        <v>2642730.1999999979</v>
      </c>
      <c r="K3412" s="9">
        <f>inventory[[#This Row],[c Cost]]/MAX(inventory[c Cost])</f>
        <v>0.9982716766813744</v>
      </c>
      <c r="L3412" s="11" t="str">
        <f>IF(inventory[[#This Row],[c Units %]]&lt;=$O$7,$N$7,IF(inventory[[#This Row],[c Units %]]&lt;=$O$8,$N$8,$N$9))</f>
        <v>C</v>
      </c>
    </row>
    <row r="3413" spans="2:12" x14ac:dyDescent="0.25">
      <c r="B3413" s="1">
        <v>3407</v>
      </c>
      <c r="C3413" t="s">
        <v>3407</v>
      </c>
      <c r="D3413" s="2">
        <v>1.1000000000000001</v>
      </c>
      <c r="E3413" s="15">
        <v>3</v>
      </c>
      <c r="F3413" s="14">
        <f>inventory[[#This Row],[Unit Cost]]*inventory[[#This Row],['# Units]]</f>
        <v>3.3000000000000003</v>
      </c>
      <c r="G3413" s="8">
        <f>_xlfn.RANK.EQ(inventory[[#This Row],[Total Cost]],inventory[Total Cost],0)</f>
        <v>4028</v>
      </c>
      <c r="H3413" s="8">
        <f>SUMIFS(inventory['# Units],inventory[Rank],"&lt;="&amp;inventory[[#This Row],['#]])</f>
        <v>76416</v>
      </c>
      <c r="I3413" s="9">
        <f>inventory[[#This Row],[c Units]]/MAX(inventory[c Units])</f>
        <v>0.92762630799485302</v>
      </c>
      <c r="J3413" s="10">
        <f>SUMIFS(inventory[Total Cost],inventory[Rank],"&lt;="&amp;inventory[[#This Row],['#]])</f>
        <v>2642730.1999999979</v>
      </c>
      <c r="K3413" s="9">
        <f>inventory[[#This Row],[c Cost]]/MAX(inventory[c Cost])</f>
        <v>0.9982716766813744</v>
      </c>
      <c r="L3413" s="11" t="str">
        <f>IF(inventory[[#This Row],[c Units %]]&lt;=$O$7,$N$7,IF(inventory[[#This Row],[c Units %]]&lt;=$O$8,$N$8,$N$9))</f>
        <v>C</v>
      </c>
    </row>
    <row r="3414" spans="2:12" x14ac:dyDescent="0.25">
      <c r="B3414" s="1">
        <v>3408</v>
      </c>
      <c r="C3414" t="s">
        <v>3408</v>
      </c>
      <c r="D3414" s="2">
        <v>0.9</v>
      </c>
      <c r="E3414" s="15">
        <v>4</v>
      </c>
      <c r="F3414" s="14">
        <f>inventory[[#This Row],[Unit Cost]]*inventory[[#This Row],['# Units]]</f>
        <v>3.6</v>
      </c>
      <c r="G3414" s="8">
        <f>_xlfn.RANK.EQ(inventory[[#This Row],[Total Cost]],inventory[Total Cost],0)</f>
        <v>3955</v>
      </c>
      <c r="H3414" s="8">
        <f>SUMIFS(inventory['# Units],inventory[Rank],"&lt;="&amp;inventory[[#This Row],['#]])</f>
        <v>76416</v>
      </c>
      <c r="I3414" s="9">
        <f>inventory[[#This Row],[c Units]]/MAX(inventory[c Units])</f>
        <v>0.92762630799485302</v>
      </c>
      <c r="J3414" s="10">
        <f>SUMIFS(inventory[Total Cost],inventory[Rank],"&lt;="&amp;inventory[[#This Row],['#]])</f>
        <v>2642730.1999999979</v>
      </c>
      <c r="K3414" s="9">
        <f>inventory[[#This Row],[c Cost]]/MAX(inventory[c Cost])</f>
        <v>0.9982716766813744</v>
      </c>
      <c r="L3414" s="11" t="str">
        <f>IF(inventory[[#This Row],[c Units %]]&lt;=$O$7,$N$7,IF(inventory[[#This Row],[c Units %]]&lt;=$O$8,$N$8,$N$9))</f>
        <v>C</v>
      </c>
    </row>
    <row r="3415" spans="2:12" x14ac:dyDescent="0.25">
      <c r="B3415" s="1">
        <v>3409</v>
      </c>
      <c r="C3415" t="s">
        <v>3409</v>
      </c>
      <c r="D3415" s="2">
        <v>1.1000000000000001</v>
      </c>
      <c r="E3415" s="15">
        <v>4</v>
      </c>
      <c r="F3415" s="14">
        <f>inventory[[#This Row],[Unit Cost]]*inventory[[#This Row],['# Units]]</f>
        <v>4.4000000000000004</v>
      </c>
      <c r="G3415" s="8">
        <f>_xlfn.RANK.EQ(inventory[[#This Row],[Total Cost]],inventory[Total Cost],0)</f>
        <v>3847</v>
      </c>
      <c r="H3415" s="8">
        <f>SUMIFS(inventory['# Units],inventory[Rank],"&lt;="&amp;inventory[[#This Row],['#]])</f>
        <v>76416</v>
      </c>
      <c r="I3415" s="9">
        <f>inventory[[#This Row],[c Units]]/MAX(inventory[c Units])</f>
        <v>0.92762630799485302</v>
      </c>
      <c r="J3415" s="10">
        <f>SUMIFS(inventory[Total Cost],inventory[Rank],"&lt;="&amp;inventory[[#This Row],['#]])</f>
        <v>2642730.1999999979</v>
      </c>
      <c r="K3415" s="9">
        <f>inventory[[#This Row],[c Cost]]/MAX(inventory[c Cost])</f>
        <v>0.9982716766813744</v>
      </c>
      <c r="L3415" s="11" t="str">
        <f>IF(inventory[[#This Row],[c Units %]]&lt;=$O$7,$N$7,IF(inventory[[#This Row],[c Units %]]&lt;=$O$8,$N$8,$N$9))</f>
        <v>C</v>
      </c>
    </row>
    <row r="3416" spans="2:12" x14ac:dyDescent="0.25">
      <c r="B3416" s="1">
        <v>3410</v>
      </c>
      <c r="C3416" t="s">
        <v>3410</v>
      </c>
      <c r="D3416" s="2">
        <v>1.1000000000000001</v>
      </c>
      <c r="E3416" s="15">
        <v>7</v>
      </c>
      <c r="F3416" s="14">
        <f>inventory[[#This Row],[Unit Cost]]*inventory[[#This Row],['# Units]]</f>
        <v>7.7000000000000011</v>
      </c>
      <c r="G3416" s="8">
        <f>_xlfn.RANK.EQ(inventory[[#This Row],[Total Cost]],inventory[Total Cost],0)</f>
        <v>3501</v>
      </c>
      <c r="H3416" s="8">
        <f>SUMIFS(inventory['# Units],inventory[Rank],"&lt;="&amp;inventory[[#This Row],['#]])</f>
        <v>76416</v>
      </c>
      <c r="I3416" s="9">
        <f>inventory[[#This Row],[c Units]]/MAX(inventory[c Units])</f>
        <v>0.92762630799485302</v>
      </c>
      <c r="J3416" s="10">
        <f>SUMIFS(inventory[Total Cost],inventory[Rank],"&lt;="&amp;inventory[[#This Row],['#]])</f>
        <v>2642730.1999999979</v>
      </c>
      <c r="K3416" s="9">
        <f>inventory[[#This Row],[c Cost]]/MAX(inventory[c Cost])</f>
        <v>0.9982716766813744</v>
      </c>
      <c r="L3416" s="11" t="str">
        <f>IF(inventory[[#This Row],[c Units %]]&lt;=$O$7,$N$7,IF(inventory[[#This Row],[c Units %]]&lt;=$O$8,$N$8,$N$9))</f>
        <v>C</v>
      </c>
    </row>
    <row r="3417" spans="2:12" x14ac:dyDescent="0.25">
      <c r="B3417" s="1">
        <v>3411</v>
      </c>
      <c r="C3417" t="s">
        <v>3411</v>
      </c>
      <c r="D3417" s="2">
        <v>1</v>
      </c>
      <c r="E3417" s="15">
        <v>3</v>
      </c>
      <c r="F3417" s="14">
        <f>inventory[[#This Row],[Unit Cost]]*inventory[[#This Row],['# Units]]</f>
        <v>3</v>
      </c>
      <c r="G3417" s="8">
        <f>_xlfn.RANK.EQ(inventory[[#This Row],[Total Cost]],inventory[Total Cost],0)</f>
        <v>4077</v>
      </c>
      <c r="H3417" s="8">
        <f>SUMIFS(inventory['# Units],inventory[Rank],"&lt;="&amp;inventory[[#This Row],['#]])</f>
        <v>76416</v>
      </c>
      <c r="I3417" s="9">
        <f>inventory[[#This Row],[c Units]]/MAX(inventory[c Units])</f>
        <v>0.92762630799485302</v>
      </c>
      <c r="J3417" s="10">
        <f>SUMIFS(inventory[Total Cost],inventory[Rank],"&lt;="&amp;inventory[[#This Row],['#]])</f>
        <v>2642730.1999999979</v>
      </c>
      <c r="K3417" s="9">
        <f>inventory[[#This Row],[c Cost]]/MAX(inventory[c Cost])</f>
        <v>0.9982716766813744</v>
      </c>
      <c r="L3417" s="11" t="str">
        <f>IF(inventory[[#This Row],[c Units %]]&lt;=$O$7,$N$7,IF(inventory[[#This Row],[c Units %]]&lt;=$O$8,$N$8,$N$9))</f>
        <v>C</v>
      </c>
    </row>
    <row r="3418" spans="2:12" x14ac:dyDescent="0.25">
      <c r="B3418" s="1">
        <v>3412</v>
      </c>
      <c r="C3418" t="s">
        <v>3412</v>
      </c>
      <c r="D3418" s="2">
        <v>1.1000000000000001</v>
      </c>
      <c r="E3418" s="15">
        <v>8</v>
      </c>
      <c r="F3418" s="14">
        <f>inventory[[#This Row],[Unit Cost]]*inventory[[#This Row],['# Units]]</f>
        <v>8.8000000000000007</v>
      </c>
      <c r="G3418" s="8">
        <f>_xlfn.RANK.EQ(inventory[[#This Row],[Total Cost]],inventory[Total Cost],0)</f>
        <v>3423</v>
      </c>
      <c r="H3418" s="8">
        <f>SUMIFS(inventory['# Units],inventory[Rank],"&lt;="&amp;inventory[[#This Row],['#]])</f>
        <v>76416</v>
      </c>
      <c r="I3418" s="9">
        <f>inventory[[#This Row],[c Units]]/MAX(inventory[c Units])</f>
        <v>0.92762630799485302</v>
      </c>
      <c r="J3418" s="10">
        <f>SUMIFS(inventory[Total Cost],inventory[Rank],"&lt;="&amp;inventory[[#This Row],['#]])</f>
        <v>2642730.1999999979</v>
      </c>
      <c r="K3418" s="9">
        <f>inventory[[#This Row],[c Cost]]/MAX(inventory[c Cost])</f>
        <v>0.9982716766813744</v>
      </c>
      <c r="L3418" s="11" t="str">
        <f>IF(inventory[[#This Row],[c Units %]]&lt;=$O$7,$N$7,IF(inventory[[#This Row],[c Units %]]&lt;=$O$8,$N$8,$N$9))</f>
        <v>C</v>
      </c>
    </row>
    <row r="3419" spans="2:12" x14ac:dyDescent="0.25">
      <c r="B3419" s="1">
        <v>3413</v>
      </c>
      <c r="C3419" t="s">
        <v>3413</v>
      </c>
      <c r="D3419" s="2">
        <v>1</v>
      </c>
      <c r="E3419" s="15">
        <v>6</v>
      </c>
      <c r="F3419" s="14">
        <f>inventory[[#This Row],[Unit Cost]]*inventory[[#This Row],['# Units]]</f>
        <v>6</v>
      </c>
      <c r="G3419" s="8">
        <f>_xlfn.RANK.EQ(inventory[[#This Row],[Total Cost]],inventory[Total Cost],0)</f>
        <v>3649</v>
      </c>
      <c r="H3419" s="8">
        <f>SUMIFS(inventory['# Units],inventory[Rank],"&lt;="&amp;inventory[[#This Row],['#]])</f>
        <v>76416</v>
      </c>
      <c r="I3419" s="9">
        <f>inventory[[#This Row],[c Units]]/MAX(inventory[c Units])</f>
        <v>0.92762630799485302</v>
      </c>
      <c r="J3419" s="10">
        <f>SUMIFS(inventory[Total Cost],inventory[Rank],"&lt;="&amp;inventory[[#This Row],['#]])</f>
        <v>2642730.1999999979</v>
      </c>
      <c r="K3419" s="9">
        <f>inventory[[#This Row],[c Cost]]/MAX(inventory[c Cost])</f>
        <v>0.9982716766813744</v>
      </c>
      <c r="L3419" s="11" t="str">
        <f>IF(inventory[[#This Row],[c Units %]]&lt;=$O$7,$N$7,IF(inventory[[#This Row],[c Units %]]&lt;=$O$8,$N$8,$N$9))</f>
        <v>C</v>
      </c>
    </row>
    <row r="3420" spans="2:12" x14ac:dyDescent="0.25">
      <c r="B3420" s="1">
        <v>3414</v>
      </c>
      <c r="C3420" t="s">
        <v>3414</v>
      </c>
      <c r="D3420" s="2">
        <v>0.6</v>
      </c>
      <c r="E3420" s="15">
        <v>14</v>
      </c>
      <c r="F3420" s="14">
        <f>inventory[[#This Row],[Unit Cost]]*inventory[[#This Row],['# Units]]</f>
        <v>8.4</v>
      </c>
      <c r="G3420" s="8">
        <f>_xlfn.RANK.EQ(inventory[[#This Row],[Total Cost]],inventory[Total Cost],0)</f>
        <v>3440</v>
      </c>
      <c r="H3420" s="8">
        <f>SUMIFS(inventory['# Units],inventory[Rank],"&lt;="&amp;inventory[[#This Row],['#]])</f>
        <v>76416</v>
      </c>
      <c r="I3420" s="9">
        <f>inventory[[#This Row],[c Units]]/MAX(inventory[c Units])</f>
        <v>0.92762630799485302</v>
      </c>
      <c r="J3420" s="10">
        <f>SUMIFS(inventory[Total Cost],inventory[Rank],"&lt;="&amp;inventory[[#This Row],['#]])</f>
        <v>2642730.1999999979</v>
      </c>
      <c r="K3420" s="9">
        <f>inventory[[#This Row],[c Cost]]/MAX(inventory[c Cost])</f>
        <v>0.9982716766813744</v>
      </c>
      <c r="L3420" s="11" t="str">
        <f>IF(inventory[[#This Row],[c Units %]]&lt;=$O$7,$N$7,IF(inventory[[#This Row],[c Units %]]&lt;=$O$8,$N$8,$N$9))</f>
        <v>C</v>
      </c>
    </row>
    <row r="3421" spans="2:12" x14ac:dyDescent="0.25">
      <c r="B3421" s="1">
        <v>3415</v>
      </c>
      <c r="C3421" t="s">
        <v>3415</v>
      </c>
      <c r="D3421" s="2">
        <v>0.7</v>
      </c>
      <c r="E3421" s="15">
        <v>1</v>
      </c>
      <c r="F3421" s="14">
        <f>inventory[[#This Row],[Unit Cost]]*inventory[[#This Row],['# Units]]</f>
        <v>0.7</v>
      </c>
      <c r="G3421" s="8">
        <f>_xlfn.RANK.EQ(inventory[[#This Row],[Total Cost]],inventory[Total Cost],0)</f>
        <v>4553</v>
      </c>
      <c r="H3421" s="8">
        <f>SUMIFS(inventory['# Units],inventory[Rank],"&lt;="&amp;inventory[[#This Row],['#]])</f>
        <v>76416</v>
      </c>
      <c r="I3421" s="9">
        <f>inventory[[#This Row],[c Units]]/MAX(inventory[c Units])</f>
        <v>0.92762630799485302</v>
      </c>
      <c r="J3421" s="10">
        <f>SUMIFS(inventory[Total Cost],inventory[Rank],"&lt;="&amp;inventory[[#This Row],['#]])</f>
        <v>2642730.1999999979</v>
      </c>
      <c r="K3421" s="9">
        <f>inventory[[#This Row],[c Cost]]/MAX(inventory[c Cost])</f>
        <v>0.9982716766813744</v>
      </c>
      <c r="L3421" s="11" t="str">
        <f>IF(inventory[[#This Row],[c Units %]]&lt;=$O$7,$N$7,IF(inventory[[#This Row],[c Units %]]&lt;=$O$8,$N$8,$N$9))</f>
        <v>C</v>
      </c>
    </row>
    <row r="3422" spans="2:12" x14ac:dyDescent="0.25">
      <c r="B3422" s="1">
        <v>3416</v>
      </c>
      <c r="C3422" t="s">
        <v>3416</v>
      </c>
      <c r="D3422" s="2">
        <v>0.8</v>
      </c>
      <c r="E3422" s="15">
        <v>5</v>
      </c>
      <c r="F3422" s="14">
        <f>inventory[[#This Row],[Unit Cost]]*inventory[[#This Row],['# Units]]</f>
        <v>4</v>
      </c>
      <c r="G3422" s="8">
        <f>_xlfn.RANK.EQ(inventory[[#This Row],[Total Cost]],inventory[Total Cost],0)</f>
        <v>3898</v>
      </c>
      <c r="H3422" s="8">
        <f>SUMIFS(inventory['# Units],inventory[Rank],"&lt;="&amp;inventory[[#This Row],['#]])</f>
        <v>76416</v>
      </c>
      <c r="I3422" s="9">
        <f>inventory[[#This Row],[c Units]]/MAX(inventory[c Units])</f>
        <v>0.92762630799485302</v>
      </c>
      <c r="J3422" s="10">
        <f>SUMIFS(inventory[Total Cost],inventory[Rank],"&lt;="&amp;inventory[[#This Row],['#]])</f>
        <v>2642730.1999999979</v>
      </c>
      <c r="K3422" s="9">
        <f>inventory[[#This Row],[c Cost]]/MAX(inventory[c Cost])</f>
        <v>0.9982716766813744</v>
      </c>
      <c r="L3422" s="11" t="str">
        <f>IF(inventory[[#This Row],[c Units %]]&lt;=$O$7,$N$7,IF(inventory[[#This Row],[c Units %]]&lt;=$O$8,$N$8,$N$9))</f>
        <v>C</v>
      </c>
    </row>
    <row r="3423" spans="2:12" x14ac:dyDescent="0.25">
      <c r="B3423" s="1">
        <v>3417</v>
      </c>
      <c r="C3423" t="s">
        <v>3417</v>
      </c>
      <c r="D3423" s="2">
        <v>0.9</v>
      </c>
      <c r="E3423" s="15">
        <v>2</v>
      </c>
      <c r="F3423" s="14">
        <f>inventory[[#This Row],[Unit Cost]]*inventory[[#This Row],['# Units]]</f>
        <v>1.8</v>
      </c>
      <c r="G3423" s="8">
        <f>_xlfn.RANK.EQ(inventory[[#This Row],[Total Cost]],inventory[Total Cost],0)</f>
        <v>4333</v>
      </c>
      <c r="H3423" s="8">
        <f>SUMIFS(inventory['# Units],inventory[Rank],"&lt;="&amp;inventory[[#This Row],['#]])</f>
        <v>76416</v>
      </c>
      <c r="I3423" s="9">
        <f>inventory[[#This Row],[c Units]]/MAX(inventory[c Units])</f>
        <v>0.92762630799485302</v>
      </c>
      <c r="J3423" s="10">
        <f>SUMIFS(inventory[Total Cost],inventory[Rank],"&lt;="&amp;inventory[[#This Row],['#]])</f>
        <v>2642730.1999999979</v>
      </c>
      <c r="K3423" s="9">
        <f>inventory[[#This Row],[c Cost]]/MAX(inventory[c Cost])</f>
        <v>0.9982716766813744</v>
      </c>
      <c r="L3423" s="11" t="str">
        <f>IF(inventory[[#This Row],[c Units %]]&lt;=$O$7,$N$7,IF(inventory[[#This Row],[c Units %]]&lt;=$O$8,$N$8,$N$9))</f>
        <v>C</v>
      </c>
    </row>
    <row r="3424" spans="2:12" x14ac:dyDescent="0.25">
      <c r="B3424" s="1">
        <v>3418</v>
      </c>
      <c r="C3424" t="s">
        <v>3418</v>
      </c>
      <c r="D3424" s="2">
        <v>0.7</v>
      </c>
      <c r="E3424" s="15">
        <v>27</v>
      </c>
      <c r="F3424" s="14">
        <f>inventory[[#This Row],[Unit Cost]]*inventory[[#This Row],['# Units]]</f>
        <v>18.899999999999999</v>
      </c>
      <c r="G3424" s="8">
        <f>_xlfn.RANK.EQ(inventory[[#This Row],[Total Cost]],inventory[Total Cost],0)</f>
        <v>2766</v>
      </c>
      <c r="H3424" s="8">
        <f>SUMIFS(inventory['# Units],inventory[Rank],"&lt;="&amp;inventory[[#This Row],['#]])</f>
        <v>76416</v>
      </c>
      <c r="I3424" s="9">
        <f>inventory[[#This Row],[c Units]]/MAX(inventory[c Units])</f>
        <v>0.92762630799485302</v>
      </c>
      <c r="J3424" s="10">
        <f>SUMIFS(inventory[Total Cost],inventory[Rank],"&lt;="&amp;inventory[[#This Row],['#]])</f>
        <v>2642730.1999999979</v>
      </c>
      <c r="K3424" s="9">
        <f>inventory[[#This Row],[c Cost]]/MAX(inventory[c Cost])</f>
        <v>0.9982716766813744</v>
      </c>
      <c r="L3424" s="11" t="str">
        <f>IF(inventory[[#This Row],[c Units %]]&lt;=$O$7,$N$7,IF(inventory[[#This Row],[c Units %]]&lt;=$O$8,$N$8,$N$9))</f>
        <v>C</v>
      </c>
    </row>
    <row r="3425" spans="2:12" x14ac:dyDescent="0.25">
      <c r="B3425" s="1">
        <v>3419</v>
      </c>
      <c r="C3425" t="s">
        <v>3419</v>
      </c>
      <c r="D3425" s="2">
        <v>1</v>
      </c>
      <c r="E3425" s="15">
        <v>46</v>
      </c>
      <c r="F3425" s="14">
        <f>inventory[[#This Row],[Unit Cost]]*inventory[[#This Row],['# Units]]</f>
        <v>46</v>
      </c>
      <c r="G3425" s="8">
        <f>_xlfn.RANK.EQ(inventory[[#This Row],[Total Cost]],inventory[Total Cost],0)</f>
        <v>1914</v>
      </c>
      <c r="H3425" s="8">
        <f>SUMIFS(inventory['# Units],inventory[Rank],"&lt;="&amp;inventory[[#This Row],['#]])</f>
        <v>76416</v>
      </c>
      <c r="I3425" s="9">
        <f>inventory[[#This Row],[c Units]]/MAX(inventory[c Units])</f>
        <v>0.92762630799485302</v>
      </c>
      <c r="J3425" s="10">
        <f>SUMIFS(inventory[Total Cost],inventory[Rank],"&lt;="&amp;inventory[[#This Row],['#]])</f>
        <v>2642730.1999999979</v>
      </c>
      <c r="K3425" s="9">
        <f>inventory[[#This Row],[c Cost]]/MAX(inventory[c Cost])</f>
        <v>0.9982716766813744</v>
      </c>
      <c r="L3425" s="11" t="str">
        <f>IF(inventory[[#This Row],[c Units %]]&lt;=$O$7,$N$7,IF(inventory[[#This Row],[c Units %]]&lt;=$O$8,$N$8,$N$9))</f>
        <v>C</v>
      </c>
    </row>
    <row r="3426" spans="2:12" x14ac:dyDescent="0.25">
      <c r="B3426" s="1">
        <v>3420</v>
      </c>
      <c r="C3426" t="s">
        <v>3420</v>
      </c>
      <c r="D3426" s="2">
        <v>1</v>
      </c>
      <c r="E3426" s="15">
        <v>5</v>
      </c>
      <c r="F3426" s="14">
        <f>inventory[[#This Row],[Unit Cost]]*inventory[[#This Row],['# Units]]</f>
        <v>5</v>
      </c>
      <c r="G3426" s="8">
        <f>_xlfn.RANK.EQ(inventory[[#This Row],[Total Cost]],inventory[Total Cost],0)</f>
        <v>3764</v>
      </c>
      <c r="H3426" s="8">
        <f>SUMIFS(inventory['# Units],inventory[Rank],"&lt;="&amp;inventory[[#This Row],['#]])</f>
        <v>76416</v>
      </c>
      <c r="I3426" s="9">
        <f>inventory[[#This Row],[c Units]]/MAX(inventory[c Units])</f>
        <v>0.92762630799485302</v>
      </c>
      <c r="J3426" s="10">
        <f>SUMIFS(inventory[Total Cost],inventory[Rank],"&lt;="&amp;inventory[[#This Row],['#]])</f>
        <v>2642730.1999999979</v>
      </c>
      <c r="K3426" s="9">
        <f>inventory[[#This Row],[c Cost]]/MAX(inventory[c Cost])</f>
        <v>0.9982716766813744</v>
      </c>
      <c r="L3426" s="11" t="str">
        <f>IF(inventory[[#This Row],[c Units %]]&lt;=$O$7,$N$7,IF(inventory[[#This Row],[c Units %]]&lt;=$O$8,$N$8,$N$9))</f>
        <v>C</v>
      </c>
    </row>
    <row r="3427" spans="2:12" x14ac:dyDescent="0.25">
      <c r="B3427" s="1">
        <v>3421</v>
      </c>
      <c r="C3427" t="s">
        <v>3421</v>
      </c>
      <c r="D3427" s="2">
        <v>1.1000000000000001</v>
      </c>
      <c r="E3427" s="15">
        <v>20</v>
      </c>
      <c r="F3427" s="14">
        <f>inventory[[#This Row],[Unit Cost]]*inventory[[#This Row],['# Units]]</f>
        <v>22</v>
      </c>
      <c r="G3427" s="8">
        <f>_xlfn.RANK.EQ(inventory[[#This Row],[Total Cost]],inventory[Total Cost],0)</f>
        <v>2593</v>
      </c>
      <c r="H3427" s="8">
        <f>SUMIFS(inventory['# Units],inventory[Rank],"&lt;="&amp;inventory[[#This Row],['#]])</f>
        <v>76416</v>
      </c>
      <c r="I3427" s="9">
        <f>inventory[[#This Row],[c Units]]/MAX(inventory[c Units])</f>
        <v>0.92762630799485302</v>
      </c>
      <c r="J3427" s="10">
        <f>SUMIFS(inventory[Total Cost],inventory[Rank],"&lt;="&amp;inventory[[#This Row],['#]])</f>
        <v>2642730.1999999979</v>
      </c>
      <c r="K3427" s="9">
        <f>inventory[[#This Row],[c Cost]]/MAX(inventory[c Cost])</f>
        <v>0.9982716766813744</v>
      </c>
      <c r="L3427" s="11" t="str">
        <f>IF(inventory[[#This Row],[c Units %]]&lt;=$O$7,$N$7,IF(inventory[[#This Row],[c Units %]]&lt;=$O$8,$N$8,$N$9))</f>
        <v>C</v>
      </c>
    </row>
    <row r="3428" spans="2:12" x14ac:dyDescent="0.25">
      <c r="B3428" s="1">
        <v>3422</v>
      </c>
      <c r="C3428" t="s">
        <v>3422</v>
      </c>
      <c r="D3428" s="2">
        <v>0.3</v>
      </c>
      <c r="E3428" s="15">
        <v>1</v>
      </c>
      <c r="F3428" s="14">
        <f>inventory[[#This Row],[Unit Cost]]*inventory[[#This Row],['# Units]]</f>
        <v>0.3</v>
      </c>
      <c r="G3428" s="8">
        <f>_xlfn.RANK.EQ(inventory[[#This Row],[Total Cost]],inventory[Total Cost],0)</f>
        <v>4650</v>
      </c>
      <c r="H3428" s="8">
        <f>SUMIFS(inventory['# Units],inventory[Rank],"&lt;="&amp;inventory[[#This Row],['#]])</f>
        <v>76416</v>
      </c>
      <c r="I3428" s="9">
        <f>inventory[[#This Row],[c Units]]/MAX(inventory[c Units])</f>
        <v>0.92762630799485302</v>
      </c>
      <c r="J3428" s="10">
        <f>SUMIFS(inventory[Total Cost],inventory[Rank],"&lt;="&amp;inventory[[#This Row],['#]])</f>
        <v>2642730.1999999979</v>
      </c>
      <c r="K3428" s="9">
        <f>inventory[[#This Row],[c Cost]]/MAX(inventory[c Cost])</f>
        <v>0.9982716766813744</v>
      </c>
      <c r="L3428" s="11" t="str">
        <f>IF(inventory[[#This Row],[c Units %]]&lt;=$O$7,$N$7,IF(inventory[[#This Row],[c Units %]]&lt;=$O$8,$N$8,$N$9))</f>
        <v>C</v>
      </c>
    </row>
    <row r="3429" spans="2:12" x14ac:dyDescent="0.25">
      <c r="B3429" s="1">
        <v>3423</v>
      </c>
      <c r="C3429" t="s">
        <v>3423</v>
      </c>
      <c r="D3429" s="2">
        <v>0.8</v>
      </c>
      <c r="E3429" s="15">
        <v>13</v>
      </c>
      <c r="F3429" s="14">
        <f>inventory[[#This Row],[Unit Cost]]*inventory[[#This Row],['# Units]]</f>
        <v>10.4</v>
      </c>
      <c r="G3429" s="8">
        <f>_xlfn.RANK.EQ(inventory[[#This Row],[Total Cost]],inventory[Total Cost],0)</f>
        <v>3281</v>
      </c>
      <c r="H3429" s="8">
        <f>SUMIFS(inventory['# Units],inventory[Rank],"&lt;="&amp;inventory[[#This Row],['#]])</f>
        <v>76505</v>
      </c>
      <c r="I3429" s="9">
        <f>inventory[[#This Row],[c Units]]/MAX(inventory[c Units])</f>
        <v>0.9287066935346816</v>
      </c>
      <c r="J3429" s="10">
        <f>SUMIFS(inventory[Total Cost],inventory[Rank],"&lt;="&amp;inventory[[#This Row],['#]])</f>
        <v>2642818.199999996</v>
      </c>
      <c r="K3429" s="9">
        <f>inventory[[#This Row],[c Cost]]/MAX(inventory[c Cost])</f>
        <v>0.99830491802683829</v>
      </c>
      <c r="L3429" s="11" t="str">
        <f>IF(inventory[[#This Row],[c Units %]]&lt;=$O$7,$N$7,IF(inventory[[#This Row],[c Units %]]&lt;=$O$8,$N$8,$N$9))</f>
        <v>C</v>
      </c>
    </row>
    <row r="3430" spans="2:12" x14ac:dyDescent="0.25">
      <c r="B3430" s="1">
        <v>3424</v>
      </c>
      <c r="C3430" t="s">
        <v>3424</v>
      </c>
      <c r="D3430" s="2">
        <v>0.2</v>
      </c>
      <c r="E3430" s="15">
        <v>21</v>
      </c>
      <c r="F3430" s="14">
        <f>inventory[[#This Row],[Unit Cost]]*inventory[[#This Row],['# Units]]</f>
        <v>4.2</v>
      </c>
      <c r="G3430" s="8">
        <f>_xlfn.RANK.EQ(inventory[[#This Row],[Total Cost]],inventory[Total Cost],0)</f>
        <v>3859</v>
      </c>
      <c r="H3430" s="8">
        <f>SUMIFS(inventory['# Units],inventory[Rank],"&lt;="&amp;inventory[[#This Row],['#]])</f>
        <v>76505</v>
      </c>
      <c r="I3430" s="9">
        <f>inventory[[#This Row],[c Units]]/MAX(inventory[c Units])</f>
        <v>0.9287066935346816</v>
      </c>
      <c r="J3430" s="10">
        <f>SUMIFS(inventory[Total Cost],inventory[Rank],"&lt;="&amp;inventory[[#This Row],['#]])</f>
        <v>2642818.199999996</v>
      </c>
      <c r="K3430" s="9">
        <f>inventory[[#This Row],[c Cost]]/MAX(inventory[c Cost])</f>
        <v>0.99830491802683829</v>
      </c>
      <c r="L3430" s="11" t="str">
        <f>IF(inventory[[#This Row],[c Units %]]&lt;=$O$7,$N$7,IF(inventory[[#This Row],[c Units %]]&lt;=$O$8,$N$8,$N$9))</f>
        <v>C</v>
      </c>
    </row>
    <row r="3431" spans="2:12" x14ac:dyDescent="0.25">
      <c r="B3431" s="1">
        <v>3425</v>
      </c>
      <c r="C3431" t="s">
        <v>3425</v>
      </c>
      <c r="D3431" s="2">
        <v>0.1</v>
      </c>
      <c r="E3431" s="15">
        <v>2</v>
      </c>
      <c r="F3431" s="14">
        <f>inventory[[#This Row],[Unit Cost]]*inventory[[#This Row],['# Units]]</f>
        <v>0.2</v>
      </c>
      <c r="G3431" s="8">
        <f>_xlfn.RANK.EQ(inventory[[#This Row],[Total Cost]],inventory[Total Cost],0)</f>
        <v>4654</v>
      </c>
      <c r="H3431" s="8">
        <f>SUMIFS(inventory['# Units],inventory[Rank],"&lt;="&amp;inventory[[#This Row],['#]])</f>
        <v>76505</v>
      </c>
      <c r="I3431" s="9">
        <f>inventory[[#This Row],[c Units]]/MAX(inventory[c Units])</f>
        <v>0.9287066935346816</v>
      </c>
      <c r="J3431" s="10">
        <f>SUMIFS(inventory[Total Cost],inventory[Rank],"&lt;="&amp;inventory[[#This Row],['#]])</f>
        <v>2642818.199999996</v>
      </c>
      <c r="K3431" s="9">
        <f>inventory[[#This Row],[c Cost]]/MAX(inventory[c Cost])</f>
        <v>0.99830491802683829</v>
      </c>
      <c r="L3431" s="11" t="str">
        <f>IF(inventory[[#This Row],[c Units %]]&lt;=$O$7,$N$7,IF(inventory[[#This Row],[c Units %]]&lt;=$O$8,$N$8,$N$9))</f>
        <v>C</v>
      </c>
    </row>
    <row r="3432" spans="2:12" x14ac:dyDescent="0.25">
      <c r="B3432" s="1">
        <v>3426</v>
      </c>
      <c r="C3432" t="s">
        <v>3426</v>
      </c>
      <c r="D3432" s="2">
        <v>0.9</v>
      </c>
      <c r="E3432" s="15">
        <v>3</v>
      </c>
      <c r="F3432" s="14">
        <f>inventory[[#This Row],[Unit Cost]]*inventory[[#This Row],['# Units]]</f>
        <v>2.7</v>
      </c>
      <c r="G3432" s="8">
        <f>_xlfn.RANK.EQ(inventory[[#This Row],[Total Cost]],inventory[Total Cost],0)</f>
        <v>4161</v>
      </c>
      <c r="H3432" s="8">
        <f>SUMIFS(inventory['# Units],inventory[Rank],"&lt;="&amp;inventory[[#This Row],['#]])</f>
        <v>76505</v>
      </c>
      <c r="I3432" s="9">
        <f>inventory[[#This Row],[c Units]]/MAX(inventory[c Units])</f>
        <v>0.9287066935346816</v>
      </c>
      <c r="J3432" s="10">
        <f>SUMIFS(inventory[Total Cost],inventory[Rank],"&lt;="&amp;inventory[[#This Row],['#]])</f>
        <v>2642818.199999996</v>
      </c>
      <c r="K3432" s="9">
        <f>inventory[[#This Row],[c Cost]]/MAX(inventory[c Cost])</f>
        <v>0.99830491802683829</v>
      </c>
      <c r="L3432" s="11" t="str">
        <f>IF(inventory[[#This Row],[c Units %]]&lt;=$O$7,$N$7,IF(inventory[[#This Row],[c Units %]]&lt;=$O$8,$N$8,$N$9))</f>
        <v>C</v>
      </c>
    </row>
    <row r="3433" spans="2:12" x14ac:dyDescent="0.25">
      <c r="B3433" s="1">
        <v>3427</v>
      </c>
      <c r="C3433" t="s">
        <v>3427</v>
      </c>
      <c r="D3433" s="2">
        <v>1.1000000000000001</v>
      </c>
      <c r="E3433" s="15">
        <v>5</v>
      </c>
      <c r="F3433" s="14">
        <f>inventory[[#This Row],[Unit Cost]]*inventory[[#This Row],['# Units]]</f>
        <v>5.5</v>
      </c>
      <c r="G3433" s="8">
        <f>_xlfn.RANK.EQ(inventory[[#This Row],[Total Cost]],inventory[Total Cost],0)</f>
        <v>3713</v>
      </c>
      <c r="H3433" s="8">
        <f>SUMIFS(inventory['# Units],inventory[Rank],"&lt;="&amp;inventory[[#This Row],['#]])</f>
        <v>76505</v>
      </c>
      <c r="I3433" s="9">
        <f>inventory[[#This Row],[c Units]]/MAX(inventory[c Units])</f>
        <v>0.9287066935346816</v>
      </c>
      <c r="J3433" s="10">
        <f>SUMIFS(inventory[Total Cost],inventory[Rank],"&lt;="&amp;inventory[[#This Row],['#]])</f>
        <v>2642818.199999996</v>
      </c>
      <c r="K3433" s="9">
        <f>inventory[[#This Row],[c Cost]]/MAX(inventory[c Cost])</f>
        <v>0.99830491802683829</v>
      </c>
      <c r="L3433" s="11" t="str">
        <f>IF(inventory[[#This Row],[c Units %]]&lt;=$O$7,$N$7,IF(inventory[[#This Row],[c Units %]]&lt;=$O$8,$N$8,$N$9))</f>
        <v>C</v>
      </c>
    </row>
    <row r="3434" spans="2:12" x14ac:dyDescent="0.25">
      <c r="B3434" s="1">
        <v>3428</v>
      </c>
      <c r="C3434" t="s">
        <v>3428</v>
      </c>
      <c r="D3434" s="2">
        <v>1</v>
      </c>
      <c r="E3434" s="15">
        <v>87</v>
      </c>
      <c r="F3434" s="14">
        <f>inventory[[#This Row],[Unit Cost]]*inventory[[#This Row],['# Units]]</f>
        <v>87</v>
      </c>
      <c r="G3434" s="8">
        <f>_xlfn.RANK.EQ(inventory[[#This Row],[Total Cost]],inventory[Total Cost],0)</f>
        <v>1431</v>
      </c>
      <c r="H3434" s="8">
        <f>SUMIFS(inventory['# Units],inventory[Rank],"&lt;="&amp;inventory[[#This Row],['#]])</f>
        <v>76505</v>
      </c>
      <c r="I3434" s="9">
        <f>inventory[[#This Row],[c Units]]/MAX(inventory[c Units])</f>
        <v>0.9287066935346816</v>
      </c>
      <c r="J3434" s="10">
        <f>SUMIFS(inventory[Total Cost],inventory[Rank],"&lt;="&amp;inventory[[#This Row],['#]])</f>
        <v>2642818.199999996</v>
      </c>
      <c r="K3434" s="9">
        <f>inventory[[#This Row],[c Cost]]/MAX(inventory[c Cost])</f>
        <v>0.99830491802683829</v>
      </c>
      <c r="L3434" s="11" t="str">
        <f>IF(inventory[[#This Row],[c Units %]]&lt;=$O$7,$N$7,IF(inventory[[#This Row],[c Units %]]&lt;=$O$8,$N$8,$N$9))</f>
        <v>C</v>
      </c>
    </row>
    <row r="3435" spans="2:12" x14ac:dyDescent="0.25">
      <c r="B3435" s="1">
        <v>3429</v>
      </c>
      <c r="C3435" t="s">
        <v>3429</v>
      </c>
      <c r="D3435" s="2">
        <v>1</v>
      </c>
      <c r="E3435" s="15">
        <v>6</v>
      </c>
      <c r="F3435" s="14">
        <f>inventory[[#This Row],[Unit Cost]]*inventory[[#This Row],['# Units]]</f>
        <v>6</v>
      </c>
      <c r="G3435" s="8">
        <f>_xlfn.RANK.EQ(inventory[[#This Row],[Total Cost]],inventory[Total Cost],0)</f>
        <v>3649</v>
      </c>
      <c r="H3435" s="8">
        <f>SUMIFS(inventory['# Units],inventory[Rank],"&lt;="&amp;inventory[[#This Row],['#]])</f>
        <v>76505</v>
      </c>
      <c r="I3435" s="9">
        <f>inventory[[#This Row],[c Units]]/MAX(inventory[c Units])</f>
        <v>0.9287066935346816</v>
      </c>
      <c r="J3435" s="10">
        <f>SUMIFS(inventory[Total Cost],inventory[Rank],"&lt;="&amp;inventory[[#This Row],['#]])</f>
        <v>2642818.199999996</v>
      </c>
      <c r="K3435" s="9">
        <f>inventory[[#This Row],[c Cost]]/MAX(inventory[c Cost])</f>
        <v>0.99830491802683829</v>
      </c>
      <c r="L3435" s="11" t="str">
        <f>IF(inventory[[#This Row],[c Units %]]&lt;=$O$7,$N$7,IF(inventory[[#This Row],[c Units %]]&lt;=$O$8,$N$8,$N$9))</f>
        <v>C</v>
      </c>
    </row>
    <row r="3436" spans="2:12" x14ac:dyDescent="0.25">
      <c r="B3436" s="1">
        <v>3430</v>
      </c>
      <c r="C3436" t="s">
        <v>3430</v>
      </c>
      <c r="D3436" s="2">
        <v>0.8</v>
      </c>
      <c r="E3436" s="15">
        <v>13</v>
      </c>
      <c r="F3436" s="14">
        <f>inventory[[#This Row],[Unit Cost]]*inventory[[#This Row],['# Units]]</f>
        <v>10.4</v>
      </c>
      <c r="G3436" s="8">
        <f>_xlfn.RANK.EQ(inventory[[#This Row],[Total Cost]],inventory[Total Cost],0)</f>
        <v>3281</v>
      </c>
      <c r="H3436" s="8">
        <f>SUMIFS(inventory['# Units],inventory[Rank],"&lt;="&amp;inventory[[#This Row],['#]])</f>
        <v>76505</v>
      </c>
      <c r="I3436" s="9">
        <f>inventory[[#This Row],[c Units]]/MAX(inventory[c Units])</f>
        <v>0.9287066935346816</v>
      </c>
      <c r="J3436" s="10">
        <f>SUMIFS(inventory[Total Cost],inventory[Rank],"&lt;="&amp;inventory[[#This Row],['#]])</f>
        <v>2642818.199999996</v>
      </c>
      <c r="K3436" s="9">
        <f>inventory[[#This Row],[c Cost]]/MAX(inventory[c Cost])</f>
        <v>0.99830491802683829</v>
      </c>
      <c r="L3436" s="11" t="str">
        <f>IF(inventory[[#This Row],[c Units %]]&lt;=$O$7,$N$7,IF(inventory[[#This Row],[c Units %]]&lt;=$O$8,$N$8,$N$9))</f>
        <v>C</v>
      </c>
    </row>
    <row r="3437" spans="2:12" x14ac:dyDescent="0.25">
      <c r="B3437" s="1">
        <v>3431</v>
      </c>
      <c r="C3437" t="s">
        <v>3431</v>
      </c>
      <c r="D3437" s="2">
        <v>0.9</v>
      </c>
      <c r="E3437" s="15">
        <v>17</v>
      </c>
      <c r="F3437" s="14">
        <f>inventory[[#This Row],[Unit Cost]]*inventory[[#This Row],['# Units]]</f>
        <v>15.3</v>
      </c>
      <c r="G3437" s="8">
        <f>_xlfn.RANK.EQ(inventory[[#This Row],[Total Cost]],inventory[Total Cost],0)</f>
        <v>2959</v>
      </c>
      <c r="H3437" s="8">
        <f>SUMIFS(inventory['# Units],inventory[Rank],"&lt;="&amp;inventory[[#This Row],['#]])</f>
        <v>76505</v>
      </c>
      <c r="I3437" s="9">
        <f>inventory[[#This Row],[c Units]]/MAX(inventory[c Units])</f>
        <v>0.9287066935346816</v>
      </c>
      <c r="J3437" s="10">
        <f>SUMIFS(inventory[Total Cost],inventory[Rank],"&lt;="&amp;inventory[[#This Row],['#]])</f>
        <v>2642818.199999996</v>
      </c>
      <c r="K3437" s="9">
        <f>inventory[[#This Row],[c Cost]]/MAX(inventory[c Cost])</f>
        <v>0.99830491802683829</v>
      </c>
      <c r="L3437" s="11" t="str">
        <f>IF(inventory[[#This Row],[c Units %]]&lt;=$O$7,$N$7,IF(inventory[[#This Row],[c Units %]]&lt;=$O$8,$N$8,$N$9))</f>
        <v>C</v>
      </c>
    </row>
    <row r="3438" spans="2:12" x14ac:dyDescent="0.25">
      <c r="B3438" s="1">
        <v>3432</v>
      </c>
      <c r="C3438" t="s">
        <v>3432</v>
      </c>
      <c r="D3438" s="2">
        <v>1.1000000000000001</v>
      </c>
      <c r="E3438" s="15">
        <v>3</v>
      </c>
      <c r="F3438" s="14">
        <f>inventory[[#This Row],[Unit Cost]]*inventory[[#This Row],['# Units]]</f>
        <v>3.3000000000000003</v>
      </c>
      <c r="G3438" s="8">
        <f>_xlfn.RANK.EQ(inventory[[#This Row],[Total Cost]],inventory[Total Cost],0)</f>
        <v>4028</v>
      </c>
      <c r="H3438" s="8">
        <f>SUMIFS(inventory['# Units],inventory[Rank],"&lt;="&amp;inventory[[#This Row],['#]])</f>
        <v>76505</v>
      </c>
      <c r="I3438" s="9">
        <f>inventory[[#This Row],[c Units]]/MAX(inventory[c Units])</f>
        <v>0.9287066935346816</v>
      </c>
      <c r="J3438" s="10">
        <f>SUMIFS(inventory[Total Cost],inventory[Rank],"&lt;="&amp;inventory[[#This Row],['#]])</f>
        <v>2642818.199999996</v>
      </c>
      <c r="K3438" s="9">
        <f>inventory[[#This Row],[c Cost]]/MAX(inventory[c Cost])</f>
        <v>0.99830491802683829</v>
      </c>
      <c r="L3438" s="11" t="str">
        <f>IF(inventory[[#This Row],[c Units %]]&lt;=$O$7,$N$7,IF(inventory[[#This Row],[c Units %]]&lt;=$O$8,$N$8,$N$9))</f>
        <v>C</v>
      </c>
    </row>
    <row r="3439" spans="2:12" x14ac:dyDescent="0.25">
      <c r="B3439" s="1">
        <v>3433</v>
      </c>
      <c r="C3439" t="s">
        <v>3433</v>
      </c>
      <c r="D3439" s="2">
        <v>0.9</v>
      </c>
      <c r="E3439" s="15">
        <v>10</v>
      </c>
      <c r="F3439" s="14">
        <f>inventory[[#This Row],[Unit Cost]]*inventory[[#This Row],['# Units]]</f>
        <v>9</v>
      </c>
      <c r="G3439" s="8">
        <f>_xlfn.RANK.EQ(inventory[[#This Row],[Total Cost]],inventory[Total Cost],0)</f>
        <v>3394</v>
      </c>
      <c r="H3439" s="8">
        <f>SUMIFS(inventory['# Units],inventory[Rank],"&lt;="&amp;inventory[[#This Row],['#]])</f>
        <v>76508</v>
      </c>
      <c r="I3439" s="9">
        <f>inventory[[#This Row],[c Units]]/MAX(inventory[c Units])</f>
        <v>0.92874311102478813</v>
      </c>
      <c r="J3439" s="10">
        <f>SUMIFS(inventory[Total Cost],inventory[Rank],"&lt;="&amp;inventory[[#This Row],['#]])</f>
        <v>2642826.8999999962</v>
      </c>
      <c r="K3439" s="9">
        <f>inventory[[#This Row],[c Cost]]/MAX(inventory[c Cost])</f>
        <v>0.99830820438712853</v>
      </c>
      <c r="L3439" s="11" t="str">
        <f>IF(inventory[[#This Row],[c Units %]]&lt;=$O$7,$N$7,IF(inventory[[#This Row],[c Units %]]&lt;=$O$8,$N$8,$N$9))</f>
        <v>C</v>
      </c>
    </row>
    <row r="3440" spans="2:12" x14ac:dyDescent="0.25">
      <c r="B3440" s="1">
        <v>3434</v>
      </c>
      <c r="C3440" t="s">
        <v>3434</v>
      </c>
      <c r="D3440" s="2">
        <v>0.8</v>
      </c>
      <c r="E3440" s="15">
        <v>4</v>
      </c>
      <c r="F3440" s="14">
        <f>inventory[[#This Row],[Unit Cost]]*inventory[[#This Row],['# Units]]</f>
        <v>3.2</v>
      </c>
      <c r="G3440" s="8">
        <f>_xlfn.RANK.EQ(inventory[[#This Row],[Total Cost]],inventory[Total Cost],0)</f>
        <v>4049</v>
      </c>
      <c r="H3440" s="8">
        <f>SUMIFS(inventory['# Units],inventory[Rank],"&lt;="&amp;inventory[[#This Row],['#]])</f>
        <v>76550</v>
      </c>
      <c r="I3440" s="9">
        <f>inventory[[#This Row],[c Units]]/MAX(inventory[c Units])</f>
        <v>0.92925295588628032</v>
      </c>
      <c r="J3440" s="10">
        <f>SUMIFS(inventory[Total Cost],inventory[Rank],"&lt;="&amp;inventory[[#This Row],['#]])</f>
        <v>2642877.8999999962</v>
      </c>
      <c r="K3440" s="9">
        <f>inventory[[#This Row],[c Cost]]/MAX(inventory[c Cost])</f>
        <v>0.99832746925779559</v>
      </c>
      <c r="L3440" s="11" t="str">
        <f>IF(inventory[[#This Row],[c Units %]]&lt;=$O$7,$N$7,IF(inventory[[#This Row],[c Units %]]&lt;=$O$8,$N$8,$N$9))</f>
        <v>C</v>
      </c>
    </row>
    <row r="3441" spans="2:12" x14ac:dyDescent="0.25">
      <c r="B3441" s="1">
        <v>3435</v>
      </c>
      <c r="C3441" t="s">
        <v>3435</v>
      </c>
      <c r="D3441" s="2">
        <v>1</v>
      </c>
      <c r="E3441" s="15">
        <v>4</v>
      </c>
      <c r="F3441" s="14">
        <f>inventory[[#This Row],[Unit Cost]]*inventory[[#This Row],['# Units]]</f>
        <v>4</v>
      </c>
      <c r="G3441" s="8">
        <f>_xlfn.RANK.EQ(inventory[[#This Row],[Total Cost]],inventory[Total Cost],0)</f>
        <v>3898</v>
      </c>
      <c r="H3441" s="8">
        <f>SUMIFS(inventory['# Units],inventory[Rank],"&lt;="&amp;inventory[[#This Row],['#]])</f>
        <v>76550</v>
      </c>
      <c r="I3441" s="9">
        <f>inventory[[#This Row],[c Units]]/MAX(inventory[c Units])</f>
        <v>0.92925295588628032</v>
      </c>
      <c r="J3441" s="10">
        <f>SUMIFS(inventory[Total Cost],inventory[Rank],"&lt;="&amp;inventory[[#This Row],['#]])</f>
        <v>2642877.8999999962</v>
      </c>
      <c r="K3441" s="9">
        <f>inventory[[#This Row],[c Cost]]/MAX(inventory[c Cost])</f>
        <v>0.99832746925779559</v>
      </c>
      <c r="L3441" s="11" t="str">
        <f>IF(inventory[[#This Row],[c Units %]]&lt;=$O$7,$N$7,IF(inventory[[#This Row],[c Units %]]&lt;=$O$8,$N$8,$N$9))</f>
        <v>C</v>
      </c>
    </row>
    <row r="3442" spans="2:12" x14ac:dyDescent="0.25">
      <c r="B3442" s="1">
        <v>3436</v>
      </c>
      <c r="C3442" t="s">
        <v>3436</v>
      </c>
      <c r="D3442" s="2">
        <v>1.1000000000000001</v>
      </c>
      <c r="E3442" s="15">
        <v>24</v>
      </c>
      <c r="F3442" s="14">
        <f>inventory[[#This Row],[Unit Cost]]*inventory[[#This Row],['# Units]]</f>
        <v>26.400000000000002</v>
      </c>
      <c r="G3442" s="8">
        <f>_xlfn.RANK.EQ(inventory[[#This Row],[Total Cost]],inventory[Total Cost],0)</f>
        <v>2408</v>
      </c>
      <c r="H3442" s="8">
        <f>SUMIFS(inventory['# Units],inventory[Rank],"&lt;="&amp;inventory[[#This Row],['#]])</f>
        <v>76550</v>
      </c>
      <c r="I3442" s="9">
        <f>inventory[[#This Row],[c Units]]/MAX(inventory[c Units])</f>
        <v>0.92925295588628032</v>
      </c>
      <c r="J3442" s="10">
        <f>SUMIFS(inventory[Total Cost],inventory[Rank],"&lt;="&amp;inventory[[#This Row],['#]])</f>
        <v>2642877.8999999962</v>
      </c>
      <c r="K3442" s="9">
        <f>inventory[[#This Row],[c Cost]]/MAX(inventory[c Cost])</f>
        <v>0.99832746925779559</v>
      </c>
      <c r="L3442" s="11" t="str">
        <f>IF(inventory[[#This Row],[c Units %]]&lt;=$O$7,$N$7,IF(inventory[[#This Row],[c Units %]]&lt;=$O$8,$N$8,$N$9))</f>
        <v>C</v>
      </c>
    </row>
    <row r="3443" spans="2:12" x14ac:dyDescent="0.25">
      <c r="B3443" s="1">
        <v>3437</v>
      </c>
      <c r="C3443" t="s">
        <v>3437</v>
      </c>
      <c r="D3443" s="2">
        <v>0.9</v>
      </c>
      <c r="E3443" s="15">
        <v>24</v>
      </c>
      <c r="F3443" s="14">
        <f>inventory[[#This Row],[Unit Cost]]*inventory[[#This Row],['# Units]]</f>
        <v>21.6</v>
      </c>
      <c r="G3443" s="8">
        <f>_xlfn.RANK.EQ(inventory[[#This Row],[Total Cost]],inventory[Total Cost],0)</f>
        <v>2612</v>
      </c>
      <c r="H3443" s="8">
        <f>SUMIFS(inventory['# Units],inventory[Rank],"&lt;="&amp;inventory[[#This Row],['#]])</f>
        <v>76550</v>
      </c>
      <c r="I3443" s="9">
        <f>inventory[[#This Row],[c Units]]/MAX(inventory[c Units])</f>
        <v>0.92925295588628032</v>
      </c>
      <c r="J3443" s="10">
        <f>SUMIFS(inventory[Total Cost],inventory[Rank],"&lt;="&amp;inventory[[#This Row],['#]])</f>
        <v>2642877.8999999962</v>
      </c>
      <c r="K3443" s="9">
        <f>inventory[[#This Row],[c Cost]]/MAX(inventory[c Cost])</f>
        <v>0.99832746925779559</v>
      </c>
      <c r="L3443" s="11" t="str">
        <f>IF(inventory[[#This Row],[c Units %]]&lt;=$O$7,$N$7,IF(inventory[[#This Row],[c Units %]]&lt;=$O$8,$N$8,$N$9))</f>
        <v>C</v>
      </c>
    </row>
    <row r="3444" spans="2:12" x14ac:dyDescent="0.25">
      <c r="B3444" s="1">
        <v>3438</v>
      </c>
      <c r="C3444" t="s">
        <v>3438</v>
      </c>
      <c r="D3444" s="2">
        <v>1.1000000000000001</v>
      </c>
      <c r="E3444" s="15">
        <v>14</v>
      </c>
      <c r="F3444" s="14">
        <f>inventory[[#This Row],[Unit Cost]]*inventory[[#This Row],['# Units]]</f>
        <v>15.400000000000002</v>
      </c>
      <c r="G3444" s="8">
        <f>_xlfn.RANK.EQ(inventory[[#This Row],[Total Cost]],inventory[Total Cost],0)</f>
        <v>2944</v>
      </c>
      <c r="H3444" s="8">
        <f>SUMIFS(inventory['# Units],inventory[Rank],"&lt;="&amp;inventory[[#This Row],['#]])</f>
        <v>76550</v>
      </c>
      <c r="I3444" s="9">
        <f>inventory[[#This Row],[c Units]]/MAX(inventory[c Units])</f>
        <v>0.92925295588628032</v>
      </c>
      <c r="J3444" s="10">
        <f>SUMIFS(inventory[Total Cost],inventory[Rank],"&lt;="&amp;inventory[[#This Row],['#]])</f>
        <v>2642877.8999999962</v>
      </c>
      <c r="K3444" s="9">
        <f>inventory[[#This Row],[c Cost]]/MAX(inventory[c Cost])</f>
        <v>0.99832746925779559</v>
      </c>
      <c r="L3444" s="11" t="str">
        <f>IF(inventory[[#This Row],[c Units %]]&lt;=$O$7,$N$7,IF(inventory[[#This Row],[c Units %]]&lt;=$O$8,$N$8,$N$9))</f>
        <v>C</v>
      </c>
    </row>
    <row r="3445" spans="2:12" x14ac:dyDescent="0.25">
      <c r="B3445" s="1">
        <v>3439</v>
      </c>
      <c r="C3445" t="s">
        <v>3439</v>
      </c>
      <c r="D3445" s="2">
        <v>0.8</v>
      </c>
      <c r="E3445" s="15">
        <v>7</v>
      </c>
      <c r="F3445" s="14">
        <f>inventory[[#This Row],[Unit Cost]]*inventory[[#This Row],['# Units]]</f>
        <v>5.6000000000000005</v>
      </c>
      <c r="G3445" s="8">
        <f>_xlfn.RANK.EQ(inventory[[#This Row],[Total Cost]],inventory[Total Cost],0)</f>
        <v>3687</v>
      </c>
      <c r="H3445" s="8">
        <f>SUMIFS(inventory['# Units],inventory[Rank],"&lt;="&amp;inventory[[#This Row],['#]])</f>
        <v>76550</v>
      </c>
      <c r="I3445" s="9">
        <f>inventory[[#This Row],[c Units]]/MAX(inventory[c Units])</f>
        <v>0.92925295588628032</v>
      </c>
      <c r="J3445" s="10">
        <f>SUMIFS(inventory[Total Cost],inventory[Rank],"&lt;="&amp;inventory[[#This Row],['#]])</f>
        <v>2642877.8999999962</v>
      </c>
      <c r="K3445" s="9">
        <f>inventory[[#This Row],[c Cost]]/MAX(inventory[c Cost])</f>
        <v>0.99832746925779559</v>
      </c>
      <c r="L3445" s="11" t="str">
        <f>IF(inventory[[#This Row],[c Units %]]&lt;=$O$7,$N$7,IF(inventory[[#This Row],[c Units %]]&lt;=$O$8,$N$8,$N$9))</f>
        <v>C</v>
      </c>
    </row>
    <row r="3446" spans="2:12" x14ac:dyDescent="0.25">
      <c r="B3446" s="1">
        <v>3440</v>
      </c>
      <c r="C3446" t="s">
        <v>3440</v>
      </c>
      <c r="D3446" s="2">
        <v>1.1000000000000001</v>
      </c>
      <c r="E3446" s="15">
        <v>3</v>
      </c>
      <c r="F3446" s="14">
        <f>inventory[[#This Row],[Unit Cost]]*inventory[[#This Row],['# Units]]</f>
        <v>3.3000000000000003</v>
      </c>
      <c r="G3446" s="8">
        <f>_xlfn.RANK.EQ(inventory[[#This Row],[Total Cost]],inventory[Total Cost],0)</f>
        <v>4028</v>
      </c>
      <c r="H3446" s="8">
        <f>SUMIFS(inventory['# Units],inventory[Rank],"&lt;="&amp;inventory[[#This Row],['#]])</f>
        <v>76659</v>
      </c>
      <c r="I3446" s="9">
        <f>inventory[[#This Row],[c Units]]/MAX(inventory[c Units])</f>
        <v>0.93057612469348616</v>
      </c>
      <c r="J3446" s="10">
        <f>SUMIFS(inventory[Total Cost],inventory[Rank],"&lt;="&amp;inventory[[#This Row],['#]])</f>
        <v>2642961.8999999953</v>
      </c>
      <c r="K3446" s="9">
        <f>inventory[[#This Row],[c Cost]]/MAX(inventory[c Cost])</f>
        <v>0.99835919963301145</v>
      </c>
      <c r="L3446" s="11" t="str">
        <f>IF(inventory[[#This Row],[c Units %]]&lt;=$O$7,$N$7,IF(inventory[[#This Row],[c Units %]]&lt;=$O$8,$N$8,$N$9))</f>
        <v>C</v>
      </c>
    </row>
    <row r="3447" spans="2:12" x14ac:dyDescent="0.25">
      <c r="B3447" s="1">
        <v>3441</v>
      </c>
      <c r="C3447" t="s">
        <v>3441</v>
      </c>
      <c r="D3447" s="2">
        <v>1</v>
      </c>
      <c r="E3447" s="15">
        <v>9</v>
      </c>
      <c r="F3447" s="14">
        <f>inventory[[#This Row],[Unit Cost]]*inventory[[#This Row],['# Units]]</f>
        <v>9</v>
      </c>
      <c r="G3447" s="8">
        <f>_xlfn.RANK.EQ(inventory[[#This Row],[Total Cost]],inventory[Total Cost],0)</f>
        <v>3394</v>
      </c>
      <c r="H3447" s="8">
        <f>SUMIFS(inventory['# Units],inventory[Rank],"&lt;="&amp;inventory[[#This Row],['#]])</f>
        <v>76659</v>
      </c>
      <c r="I3447" s="9">
        <f>inventory[[#This Row],[c Units]]/MAX(inventory[c Units])</f>
        <v>0.93057612469348616</v>
      </c>
      <c r="J3447" s="10">
        <f>SUMIFS(inventory[Total Cost],inventory[Rank],"&lt;="&amp;inventory[[#This Row],['#]])</f>
        <v>2642961.8999999953</v>
      </c>
      <c r="K3447" s="9">
        <f>inventory[[#This Row],[c Cost]]/MAX(inventory[c Cost])</f>
        <v>0.99835919963301145</v>
      </c>
      <c r="L3447" s="11" t="str">
        <f>IF(inventory[[#This Row],[c Units %]]&lt;=$O$7,$N$7,IF(inventory[[#This Row],[c Units %]]&lt;=$O$8,$N$8,$N$9))</f>
        <v>C</v>
      </c>
    </row>
    <row r="3448" spans="2:12" x14ac:dyDescent="0.25">
      <c r="B3448" s="1">
        <v>3442</v>
      </c>
      <c r="C3448" t="s">
        <v>3442</v>
      </c>
      <c r="D3448" s="2">
        <v>0.8</v>
      </c>
      <c r="E3448" s="15">
        <v>29</v>
      </c>
      <c r="F3448" s="14">
        <f>inventory[[#This Row],[Unit Cost]]*inventory[[#This Row],['# Units]]</f>
        <v>23.200000000000003</v>
      </c>
      <c r="G3448" s="8">
        <f>_xlfn.RANK.EQ(inventory[[#This Row],[Total Cost]],inventory[Total Cost],0)</f>
        <v>2543</v>
      </c>
      <c r="H3448" s="8">
        <f>SUMIFS(inventory['# Units],inventory[Rank],"&lt;="&amp;inventory[[#This Row],['#]])</f>
        <v>76659</v>
      </c>
      <c r="I3448" s="9">
        <f>inventory[[#This Row],[c Units]]/MAX(inventory[c Units])</f>
        <v>0.93057612469348616</v>
      </c>
      <c r="J3448" s="10">
        <f>SUMIFS(inventory[Total Cost],inventory[Rank],"&lt;="&amp;inventory[[#This Row],['#]])</f>
        <v>2642961.8999999953</v>
      </c>
      <c r="K3448" s="9">
        <f>inventory[[#This Row],[c Cost]]/MAX(inventory[c Cost])</f>
        <v>0.99835919963301145</v>
      </c>
      <c r="L3448" s="11" t="str">
        <f>IF(inventory[[#This Row],[c Units %]]&lt;=$O$7,$N$7,IF(inventory[[#This Row],[c Units %]]&lt;=$O$8,$N$8,$N$9))</f>
        <v>C</v>
      </c>
    </row>
    <row r="3449" spans="2:12" x14ac:dyDescent="0.25">
      <c r="B3449" s="1">
        <v>3443</v>
      </c>
      <c r="C3449" t="s">
        <v>3443</v>
      </c>
      <c r="D3449" s="2">
        <v>0.9</v>
      </c>
      <c r="E3449" s="15">
        <v>14</v>
      </c>
      <c r="F3449" s="14">
        <f>inventory[[#This Row],[Unit Cost]]*inventory[[#This Row],['# Units]]</f>
        <v>12.6</v>
      </c>
      <c r="G3449" s="8">
        <f>_xlfn.RANK.EQ(inventory[[#This Row],[Total Cost]],inventory[Total Cost],0)</f>
        <v>3112</v>
      </c>
      <c r="H3449" s="8">
        <f>SUMIFS(inventory['# Units],inventory[Rank],"&lt;="&amp;inventory[[#This Row],['#]])</f>
        <v>76659</v>
      </c>
      <c r="I3449" s="9">
        <f>inventory[[#This Row],[c Units]]/MAX(inventory[c Units])</f>
        <v>0.93057612469348616</v>
      </c>
      <c r="J3449" s="10">
        <f>SUMIFS(inventory[Total Cost],inventory[Rank],"&lt;="&amp;inventory[[#This Row],['#]])</f>
        <v>2642961.8999999953</v>
      </c>
      <c r="K3449" s="9">
        <f>inventory[[#This Row],[c Cost]]/MAX(inventory[c Cost])</f>
        <v>0.99835919963301145</v>
      </c>
      <c r="L3449" s="11" t="str">
        <f>IF(inventory[[#This Row],[c Units %]]&lt;=$O$7,$N$7,IF(inventory[[#This Row],[c Units %]]&lt;=$O$8,$N$8,$N$9))</f>
        <v>C</v>
      </c>
    </row>
    <row r="3450" spans="2:12" x14ac:dyDescent="0.25">
      <c r="B3450" s="1">
        <v>3444</v>
      </c>
      <c r="C3450" t="s">
        <v>3444</v>
      </c>
      <c r="D3450" s="2">
        <v>0.9</v>
      </c>
      <c r="E3450" s="15">
        <v>23</v>
      </c>
      <c r="F3450" s="14">
        <f>inventory[[#This Row],[Unit Cost]]*inventory[[#This Row],['# Units]]</f>
        <v>20.7</v>
      </c>
      <c r="G3450" s="8">
        <f>_xlfn.RANK.EQ(inventory[[#This Row],[Total Cost]],inventory[Total Cost],0)</f>
        <v>2661</v>
      </c>
      <c r="H3450" s="8">
        <f>SUMIFS(inventory['# Units],inventory[Rank],"&lt;="&amp;inventory[[#This Row],['#]])</f>
        <v>76659</v>
      </c>
      <c r="I3450" s="9">
        <f>inventory[[#This Row],[c Units]]/MAX(inventory[c Units])</f>
        <v>0.93057612469348616</v>
      </c>
      <c r="J3450" s="10">
        <f>SUMIFS(inventory[Total Cost],inventory[Rank],"&lt;="&amp;inventory[[#This Row],['#]])</f>
        <v>2642961.8999999953</v>
      </c>
      <c r="K3450" s="9">
        <f>inventory[[#This Row],[c Cost]]/MAX(inventory[c Cost])</f>
        <v>0.99835919963301145</v>
      </c>
      <c r="L3450" s="11" t="str">
        <f>IF(inventory[[#This Row],[c Units %]]&lt;=$O$7,$N$7,IF(inventory[[#This Row],[c Units %]]&lt;=$O$8,$N$8,$N$9))</f>
        <v>C</v>
      </c>
    </row>
    <row r="3451" spans="2:12" x14ac:dyDescent="0.25">
      <c r="B3451" s="1">
        <v>3445</v>
      </c>
      <c r="C3451" t="s">
        <v>3445</v>
      </c>
      <c r="D3451" s="2">
        <v>0.7</v>
      </c>
      <c r="E3451" s="15">
        <v>13</v>
      </c>
      <c r="F3451" s="14">
        <f>inventory[[#This Row],[Unit Cost]]*inventory[[#This Row],['# Units]]</f>
        <v>9.1</v>
      </c>
      <c r="G3451" s="8">
        <f>_xlfn.RANK.EQ(inventory[[#This Row],[Total Cost]],inventory[Total Cost],0)</f>
        <v>3382</v>
      </c>
      <c r="H3451" s="8">
        <f>SUMIFS(inventory['# Units],inventory[Rank],"&lt;="&amp;inventory[[#This Row],['#]])</f>
        <v>76659</v>
      </c>
      <c r="I3451" s="9">
        <f>inventory[[#This Row],[c Units]]/MAX(inventory[c Units])</f>
        <v>0.93057612469348616</v>
      </c>
      <c r="J3451" s="10">
        <f>SUMIFS(inventory[Total Cost],inventory[Rank],"&lt;="&amp;inventory[[#This Row],['#]])</f>
        <v>2642961.8999999953</v>
      </c>
      <c r="K3451" s="9">
        <f>inventory[[#This Row],[c Cost]]/MAX(inventory[c Cost])</f>
        <v>0.99835919963301145</v>
      </c>
      <c r="L3451" s="11" t="str">
        <f>IF(inventory[[#This Row],[c Units %]]&lt;=$O$7,$N$7,IF(inventory[[#This Row],[c Units %]]&lt;=$O$8,$N$8,$N$9))</f>
        <v>C</v>
      </c>
    </row>
    <row r="3452" spans="2:12" x14ac:dyDescent="0.25">
      <c r="B3452" s="1">
        <v>3446</v>
      </c>
      <c r="C3452" t="s">
        <v>3446</v>
      </c>
      <c r="D3452" s="2">
        <v>0.9</v>
      </c>
      <c r="E3452" s="15">
        <v>11</v>
      </c>
      <c r="F3452" s="14">
        <f>inventory[[#This Row],[Unit Cost]]*inventory[[#This Row],['# Units]]</f>
        <v>9.9</v>
      </c>
      <c r="G3452" s="8">
        <f>_xlfn.RANK.EQ(inventory[[#This Row],[Total Cost]],inventory[Total Cost],0)</f>
        <v>3319</v>
      </c>
      <c r="H3452" s="8">
        <f>SUMIFS(inventory['# Units],inventory[Rank],"&lt;="&amp;inventory[[#This Row],['#]])</f>
        <v>76659</v>
      </c>
      <c r="I3452" s="9">
        <f>inventory[[#This Row],[c Units]]/MAX(inventory[c Units])</f>
        <v>0.93057612469348616</v>
      </c>
      <c r="J3452" s="10">
        <f>SUMIFS(inventory[Total Cost],inventory[Rank],"&lt;="&amp;inventory[[#This Row],['#]])</f>
        <v>2642961.8999999953</v>
      </c>
      <c r="K3452" s="9">
        <f>inventory[[#This Row],[c Cost]]/MAX(inventory[c Cost])</f>
        <v>0.99835919963301145</v>
      </c>
      <c r="L3452" s="11" t="str">
        <f>IF(inventory[[#This Row],[c Units %]]&lt;=$O$7,$N$7,IF(inventory[[#This Row],[c Units %]]&lt;=$O$8,$N$8,$N$9))</f>
        <v>C</v>
      </c>
    </row>
    <row r="3453" spans="2:12" x14ac:dyDescent="0.25">
      <c r="B3453" s="1">
        <v>3447</v>
      </c>
      <c r="C3453" t="s">
        <v>3447</v>
      </c>
      <c r="D3453" s="2">
        <v>0.7</v>
      </c>
      <c r="E3453" s="15">
        <v>13</v>
      </c>
      <c r="F3453" s="14">
        <f>inventory[[#This Row],[Unit Cost]]*inventory[[#This Row],['# Units]]</f>
        <v>9.1</v>
      </c>
      <c r="G3453" s="8">
        <f>_xlfn.RANK.EQ(inventory[[#This Row],[Total Cost]],inventory[Total Cost],0)</f>
        <v>3382</v>
      </c>
      <c r="H3453" s="8">
        <f>SUMIFS(inventory['# Units],inventory[Rank],"&lt;="&amp;inventory[[#This Row],['#]])</f>
        <v>76659</v>
      </c>
      <c r="I3453" s="9">
        <f>inventory[[#This Row],[c Units]]/MAX(inventory[c Units])</f>
        <v>0.93057612469348616</v>
      </c>
      <c r="J3453" s="10">
        <f>SUMIFS(inventory[Total Cost],inventory[Rank],"&lt;="&amp;inventory[[#This Row],['#]])</f>
        <v>2642961.8999999953</v>
      </c>
      <c r="K3453" s="9">
        <f>inventory[[#This Row],[c Cost]]/MAX(inventory[c Cost])</f>
        <v>0.99835919963301145</v>
      </c>
      <c r="L3453" s="11" t="str">
        <f>IF(inventory[[#This Row],[c Units %]]&lt;=$O$7,$N$7,IF(inventory[[#This Row],[c Units %]]&lt;=$O$8,$N$8,$N$9))</f>
        <v>C</v>
      </c>
    </row>
    <row r="3454" spans="2:12" x14ac:dyDescent="0.25">
      <c r="B3454" s="1">
        <v>3448</v>
      </c>
      <c r="C3454" t="s">
        <v>3448</v>
      </c>
      <c r="D3454" s="2">
        <v>0.8</v>
      </c>
      <c r="E3454" s="15">
        <v>52</v>
      </c>
      <c r="F3454" s="14">
        <f>inventory[[#This Row],[Unit Cost]]*inventory[[#This Row],['# Units]]</f>
        <v>41.6</v>
      </c>
      <c r="G3454" s="8">
        <f>_xlfn.RANK.EQ(inventory[[#This Row],[Total Cost]],inventory[Total Cost],0)</f>
        <v>2015</v>
      </c>
      <c r="H3454" s="8">
        <f>SUMIFS(inventory['# Units],inventory[Rank],"&lt;="&amp;inventory[[#This Row],['#]])</f>
        <v>76659</v>
      </c>
      <c r="I3454" s="9">
        <f>inventory[[#This Row],[c Units]]/MAX(inventory[c Units])</f>
        <v>0.93057612469348616</v>
      </c>
      <c r="J3454" s="10">
        <f>SUMIFS(inventory[Total Cost],inventory[Rank],"&lt;="&amp;inventory[[#This Row],['#]])</f>
        <v>2642961.8999999953</v>
      </c>
      <c r="K3454" s="9">
        <f>inventory[[#This Row],[c Cost]]/MAX(inventory[c Cost])</f>
        <v>0.99835919963301145</v>
      </c>
      <c r="L3454" s="11" t="str">
        <f>IF(inventory[[#This Row],[c Units %]]&lt;=$O$7,$N$7,IF(inventory[[#This Row],[c Units %]]&lt;=$O$8,$N$8,$N$9))</f>
        <v>C</v>
      </c>
    </row>
    <row r="3455" spans="2:12" x14ac:dyDescent="0.25">
      <c r="B3455" s="1">
        <v>3449</v>
      </c>
      <c r="C3455" t="s">
        <v>3449</v>
      </c>
      <c r="D3455" s="2">
        <v>1</v>
      </c>
      <c r="E3455" s="15">
        <v>9</v>
      </c>
      <c r="F3455" s="14">
        <f>inventory[[#This Row],[Unit Cost]]*inventory[[#This Row],['# Units]]</f>
        <v>9</v>
      </c>
      <c r="G3455" s="8">
        <f>_xlfn.RANK.EQ(inventory[[#This Row],[Total Cost]],inventory[Total Cost],0)</f>
        <v>3394</v>
      </c>
      <c r="H3455" s="8">
        <f>SUMIFS(inventory['# Units],inventory[Rank],"&lt;="&amp;inventory[[#This Row],['#]])</f>
        <v>76659</v>
      </c>
      <c r="I3455" s="9">
        <f>inventory[[#This Row],[c Units]]/MAX(inventory[c Units])</f>
        <v>0.93057612469348616</v>
      </c>
      <c r="J3455" s="10">
        <f>SUMIFS(inventory[Total Cost],inventory[Rank],"&lt;="&amp;inventory[[#This Row],['#]])</f>
        <v>2642961.8999999953</v>
      </c>
      <c r="K3455" s="9">
        <f>inventory[[#This Row],[c Cost]]/MAX(inventory[c Cost])</f>
        <v>0.99835919963301145</v>
      </c>
      <c r="L3455" s="11" t="str">
        <f>IF(inventory[[#This Row],[c Units %]]&lt;=$O$7,$N$7,IF(inventory[[#This Row],[c Units %]]&lt;=$O$8,$N$8,$N$9))</f>
        <v>C</v>
      </c>
    </row>
    <row r="3456" spans="2:12" x14ac:dyDescent="0.25">
      <c r="B3456" s="1">
        <v>3450</v>
      </c>
      <c r="C3456" t="s">
        <v>3450</v>
      </c>
      <c r="D3456" s="2">
        <v>1</v>
      </c>
      <c r="E3456" s="15">
        <v>9</v>
      </c>
      <c r="F3456" s="14">
        <f>inventory[[#This Row],[Unit Cost]]*inventory[[#This Row],['# Units]]</f>
        <v>9</v>
      </c>
      <c r="G3456" s="8">
        <f>_xlfn.RANK.EQ(inventory[[#This Row],[Total Cost]],inventory[Total Cost],0)</f>
        <v>3394</v>
      </c>
      <c r="H3456" s="8">
        <f>SUMIFS(inventory['# Units],inventory[Rank],"&lt;="&amp;inventory[[#This Row],['#]])</f>
        <v>76785</v>
      </c>
      <c r="I3456" s="9">
        <f>inventory[[#This Row],[c Units]]/MAX(inventory[c Units])</f>
        <v>0.93210565927796252</v>
      </c>
      <c r="J3456" s="10">
        <f>SUMIFS(inventory[Total Cost],inventory[Rank],"&lt;="&amp;inventory[[#This Row],['#]])</f>
        <v>2643062.6999999941</v>
      </c>
      <c r="K3456" s="9">
        <f>inventory[[#This Row],[c Cost]]/MAX(inventory[c Cost])</f>
        <v>0.99839727608327045</v>
      </c>
      <c r="L3456" s="11" t="str">
        <f>IF(inventory[[#This Row],[c Units %]]&lt;=$O$7,$N$7,IF(inventory[[#This Row],[c Units %]]&lt;=$O$8,$N$8,$N$9))</f>
        <v>C</v>
      </c>
    </row>
    <row r="3457" spans="2:12" x14ac:dyDescent="0.25">
      <c r="B3457" s="1">
        <v>3451</v>
      </c>
      <c r="C3457" t="s">
        <v>3451</v>
      </c>
      <c r="D3457" s="2">
        <v>1.1000000000000001</v>
      </c>
      <c r="E3457" s="15">
        <v>2</v>
      </c>
      <c r="F3457" s="14">
        <f>inventory[[#This Row],[Unit Cost]]*inventory[[#This Row],['# Units]]</f>
        <v>2.2000000000000002</v>
      </c>
      <c r="G3457" s="8">
        <f>_xlfn.RANK.EQ(inventory[[#This Row],[Total Cost]],inventory[Total Cost],0)</f>
        <v>4255</v>
      </c>
      <c r="H3457" s="8">
        <f>SUMIFS(inventory['# Units],inventory[Rank],"&lt;="&amp;inventory[[#This Row],['#]])</f>
        <v>76785</v>
      </c>
      <c r="I3457" s="9">
        <f>inventory[[#This Row],[c Units]]/MAX(inventory[c Units])</f>
        <v>0.93210565927796252</v>
      </c>
      <c r="J3457" s="10">
        <f>SUMIFS(inventory[Total Cost],inventory[Rank],"&lt;="&amp;inventory[[#This Row],['#]])</f>
        <v>2643062.6999999941</v>
      </c>
      <c r="K3457" s="9">
        <f>inventory[[#This Row],[c Cost]]/MAX(inventory[c Cost])</f>
        <v>0.99839727608327045</v>
      </c>
      <c r="L3457" s="11" t="str">
        <f>IF(inventory[[#This Row],[c Units %]]&lt;=$O$7,$N$7,IF(inventory[[#This Row],[c Units %]]&lt;=$O$8,$N$8,$N$9))</f>
        <v>C</v>
      </c>
    </row>
    <row r="3458" spans="2:12" x14ac:dyDescent="0.25">
      <c r="B3458" s="1">
        <v>3452</v>
      </c>
      <c r="C3458" t="s">
        <v>3452</v>
      </c>
      <c r="D3458" s="2">
        <v>1.1000000000000001</v>
      </c>
      <c r="E3458" s="15">
        <v>11</v>
      </c>
      <c r="F3458" s="14">
        <f>inventory[[#This Row],[Unit Cost]]*inventory[[#This Row],['# Units]]</f>
        <v>12.100000000000001</v>
      </c>
      <c r="G3458" s="8">
        <f>_xlfn.RANK.EQ(inventory[[#This Row],[Total Cost]],inventory[Total Cost],0)</f>
        <v>3141</v>
      </c>
      <c r="H3458" s="8">
        <f>SUMIFS(inventory['# Units],inventory[Rank],"&lt;="&amp;inventory[[#This Row],['#]])</f>
        <v>76785</v>
      </c>
      <c r="I3458" s="9">
        <f>inventory[[#This Row],[c Units]]/MAX(inventory[c Units])</f>
        <v>0.93210565927796252</v>
      </c>
      <c r="J3458" s="10">
        <f>SUMIFS(inventory[Total Cost],inventory[Rank],"&lt;="&amp;inventory[[#This Row],['#]])</f>
        <v>2643062.6999999941</v>
      </c>
      <c r="K3458" s="9">
        <f>inventory[[#This Row],[c Cost]]/MAX(inventory[c Cost])</f>
        <v>0.99839727608327045</v>
      </c>
      <c r="L3458" s="11" t="str">
        <f>IF(inventory[[#This Row],[c Units %]]&lt;=$O$7,$N$7,IF(inventory[[#This Row],[c Units %]]&lt;=$O$8,$N$8,$N$9))</f>
        <v>C</v>
      </c>
    </row>
    <row r="3459" spans="2:12" x14ac:dyDescent="0.25">
      <c r="B3459" s="1">
        <v>3453</v>
      </c>
      <c r="C3459" t="s">
        <v>3453</v>
      </c>
      <c r="D3459" s="2">
        <v>0.8</v>
      </c>
      <c r="E3459" s="15">
        <v>35</v>
      </c>
      <c r="F3459" s="14">
        <f>inventory[[#This Row],[Unit Cost]]*inventory[[#This Row],['# Units]]</f>
        <v>28</v>
      </c>
      <c r="G3459" s="8">
        <f>_xlfn.RANK.EQ(inventory[[#This Row],[Total Cost]],inventory[Total Cost],0)</f>
        <v>2357</v>
      </c>
      <c r="H3459" s="8">
        <f>SUMIFS(inventory['# Units],inventory[Rank],"&lt;="&amp;inventory[[#This Row],['#]])</f>
        <v>76785</v>
      </c>
      <c r="I3459" s="9">
        <f>inventory[[#This Row],[c Units]]/MAX(inventory[c Units])</f>
        <v>0.93210565927796252</v>
      </c>
      <c r="J3459" s="10">
        <f>SUMIFS(inventory[Total Cost],inventory[Rank],"&lt;="&amp;inventory[[#This Row],['#]])</f>
        <v>2643062.6999999941</v>
      </c>
      <c r="K3459" s="9">
        <f>inventory[[#This Row],[c Cost]]/MAX(inventory[c Cost])</f>
        <v>0.99839727608327045</v>
      </c>
      <c r="L3459" s="11" t="str">
        <f>IF(inventory[[#This Row],[c Units %]]&lt;=$O$7,$N$7,IF(inventory[[#This Row],[c Units %]]&lt;=$O$8,$N$8,$N$9))</f>
        <v>C</v>
      </c>
    </row>
    <row r="3460" spans="2:12" x14ac:dyDescent="0.25">
      <c r="B3460" s="1">
        <v>3454</v>
      </c>
      <c r="C3460" t="s">
        <v>3454</v>
      </c>
      <c r="D3460" s="2">
        <v>0.9</v>
      </c>
      <c r="E3460" s="15">
        <v>24</v>
      </c>
      <c r="F3460" s="14">
        <f>inventory[[#This Row],[Unit Cost]]*inventory[[#This Row],['# Units]]</f>
        <v>21.6</v>
      </c>
      <c r="G3460" s="8">
        <f>_xlfn.RANK.EQ(inventory[[#This Row],[Total Cost]],inventory[Total Cost],0)</f>
        <v>2612</v>
      </c>
      <c r="H3460" s="8">
        <f>SUMIFS(inventory['# Units],inventory[Rank],"&lt;="&amp;inventory[[#This Row],['#]])</f>
        <v>76785</v>
      </c>
      <c r="I3460" s="9">
        <f>inventory[[#This Row],[c Units]]/MAX(inventory[c Units])</f>
        <v>0.93210565927796252</v>
      </c>
      <c r="J3460" s="10">
        <f>SUMIFS(inventory[Total Cost],inventory[Rank],"&lt;="&amp;inventory[[#This Row],['#]])</f>
        <v>2643062.6999999941</v>
      </c>
      <c r="K3460" s="9">
        <f>inventory[[#This Row],[c Cost]]/MAX(inventory[c Cost])</f>
        <v>0.99839727608327045</v>
      </c>
      <c r="L3460" s="11" t="str">
        <f>IF(inventory[[#This Row],[c Units %]]&lt;=$O$7,$N$7,IF(inventory[[#This Row],[c Units %]]&lt;=$O$8,$N$8,$N$9))</f>
        <v>C</v>
      </c>
    </row>
    <row r="3461" spans="2:12" x14ac:dyDescent="0.25">
      <c r="B3461" s="1">
        <v>3455</v>
      </c>
      <c r="C3461" t="s">
        <v>3455</v>
      </c>
      <c r="D3461" s="2">
        <v>1.1000000000000001</v>
      </c>
      <c r="E3461" s="15">
        <v>3</v>
      </c>
      <c r="F3461" s="14">
        <f>inventory[[#This Row],[Unit Cost]]*inventory[[#This Row],['# Units]]</f>
        <v>3.3000000000000003</v>
      </c>
      <c r="G3461" s="8">
        <f>_xlfn.RANK.EQ(inventory[[#This Row],[Total Cost]],inventory[Total Cost],0)</f>
        <v>4028</v>
      </c>
      <c r="H3461" s="8">
        <f>SUMIFS(inventory['# Units],inventory[Rank],"&lt;="&amp;inventory[[#This Row],['#]])</f>
        <v>76785</v>
      </c>
      <c r="I3461" s="9">
        <f>inventory[[#This Row],[c Units]]/MAX(inventory[c Units])</f>
        <v>0.93210565927796252</v>
      </c>
      <c r="J3461" s="10">
        <f>SUMIFS(inventory[Total Cost],inventory[Rank],"&lt;="&amp;inventory[[#This Row],['#]])</f>
        <v>2643062.6999999941</v>
      </c>
      <c r="K3461" s="9">
        <f>inventory[[#This Row],[c Cost]]/MAX(inventory[c Cost])</f>
        <v>0.99839727608327045</v>
      </c>
      <c r="L3461" s="11" t="str">
        <f>IF(inventory[[#This Row],[c Units %]]&lt;=$O$7,$N$7,IF(inventory[[#This Row],[c Units %]]&lt;=$O$8,$N$8,$N$9))</f>
        <v>C</v>
      </c>
    </row>
    <row r="3462" spans="2:12" x14ac:dyDescent="0.25">
      <c r="B3462" s="1">
        <v>3456</v>
      </c>
      <c r="C3462" t="s">
        <v>3456</v>
      </c>
      <c r="D3462" s="2">
        <v>1</v>
      </c>
      <c r="E3462" s="15">
        <v>39</v>
      </c>
      <c r="F3462" s="14">
        <f>inventory[[#This Row],[Unit Cost]]*inventory[[#This Row],['# Units]]</f>
        <v>39</v>
      </c>
      <c r="G3462" s="8">
        <f>_xlfn.RANK.EQ(inventory[[#This Row],[Total Cost]],inventory[Total Cost],0)</f>
        <v>2073</v>
      </c>
      <c r="H3462" s="8">
        <f>SUMIFS(inventory['# Units],inventory[Rank],"&lt;="&amp;inventory[[#This Row],['#]])</f>
        <v>76785</v>
      </c>
      <c r="I3462" s="9">
        <f>inventory[[#This Row],[c Units]]/MAX(inventory[c Units])</f>
        <v>0.93210565927796252</v>
      </c>
      <c r="J3462" s="10">
        <f>SUMIFS(inventory[Total Cost],inventory[Rank],"&lt;="&amp;inventory[[#This Row],['#]])</f>
        <v>2643062.6999999941</v>
      </c>
      <c r="K3462" s="9">
        <f>inventory[[#This Row],[c Cost]]/MAX(inventory[c Cost])</f>
        <v>0.99839727608327045</v>
      </c>
      <c r="L3462" s="11" t="str">
        <f>IF(inventory[[#This Row],[c Units %]]&lt;=$O$7,$N$7,IF(inventory[[#This Row],[c Units %]]&lt;=$O$8,$N$8,$N$9))</f>
        <v>C</v>
      </c>
    </row>
    <row r="3463" spans="2:12" x14ac:dyDescent="0.25">
      <c r="B3463" s="1">
        <v>3457</v>
      </c>
      <c r="C3463" t="s">
        <v>3457</v>
      </c>
      <c r="D3463" s="2">
        <v>1</v>
      </c>
      <c r="E3463" s="15">
        <v>42</v>
      </c>
      <c r="F3463" s="14">
        <f>inventory[[#This Row],[Unit Cost]]*inventory[[#This Row],['# Units]]</f>
        <v>42</v>
      </c>
      <c r="G3463" s="8">
        <f>_xlfn.RANK.EQ(inventory[[#This Row],[Total Cost]],inventory[Total Cost],0)</f>
        <v>1994</v>
      </c>
      <c r="H3463" s="8">
        <f>SUMIFS(inventory['# Units],inventory[Rank],"&lt;="&amp;inventory[[#This Row],['#]])</f>
        <v>76785</v>
      </c>
      <c r="I3463" s="9">
        <f>inventory[[#This Row],[c Units]]/MAX(inventory[c Units])</f>
        <v>0.93210565927796252</v>
      </c>
      <c r="J3463" s="10">
        <f>SUMIFS(inventory[Total Cost],inventory[Rank],"&lt;="&amp;inventory[[#This Row],['#]])</f>
        <v>2643062.6999999941</v>
      </c>
      <c r="K3463" s="9">
        <f>inventory[[#This Row],[c Cost]]/MAX(inventory[c Cost])</f>
        <v>0.99839727608327045</v>
      </c>
      <c r="L3463" s="11" t="str">
        <f>IF(inventory[[#This Row],[c Units %]]&lt;=$O$7,$N$7,IF(inventory[[#This Row],[c Units %]]&lt;=$O$8,$N$8,$N$9))</f>
        <v>C</v>
      </c>
    </row>
    <row r="3464" spans="2:12" x14ac:dyDescent="0.25">
      <c r="B3464" s="1">
        <v>3458</v>
      </c>
      <c r="C3464" t="s">
        <v>3458</v>
      </c>
      <c r="D3464" s="2">
        <v>1</v>
      </c>
      <c r="E3464" s="15">
        <v>5</v>
      </c>
      <c r="F3464" s="14">
        <f>inventory[[#This Row],[Unit Cost]]*inventory[[#This Row],['# Units]]</f>
        <v>5</v>
      </c>
      <c r="G3464" s="8">
        <f>_xlfn.RANK.EQ(inventory[[#This Row],[Total Cost]],inventory[Total Cost],0)</f>
        <v>3764</v>
      </c>
      <c r="H3464" s="8">
        <f>SUMIFS(inventory['# Units],inventory[Rank],"&lt;="&amp;inventory[[#This Row],['#]])</f>
        <v>76785</v>
      </c>
      <c r="I3464" s="9">
        <f>inventory[[#This Row],[c Units]]/MAX(inventory[c Units])</f>
        <v>0.93210565927796252</v>
      </c>
      <c r="J3464" s="10">
        <f>SUMIFS(inventory[Total Cost],inventory[Rank],"&lt;="&amp;inventory[[#This Row],['#]])</f>
        <v>2643062.6999999941</v>
      </c>
      <c r="K3464" s="9">
        <f>inventory[[#This Row],[c Cost]]/MAX(inventory[c Cost])</f>
        <v>0.99839727608327045</v>
      </c>
      <c r="L3464" s="11" t="str">
        <f>IF(inventory[[#This Row],[c Units %]]&lt;=$O$7,$N$7,IF(inventory[[#This Row],[c Units %]]&lt;=$O$8,$N$8,$N$9))</f>
        <v>C</v>
      </c>
    </row>
    <row r="3465" spans="2:12" x14ac:dyDescent="0.25">
      <c r="B3465" s="1">
        <v>3459</v>
      </c>
      <c r="C3465" t="s">
        <v>3459</v>
      </c>
      <c r="D3465" s="2">
        <v>0.9</v>
      </c>
      <c r="E3465" s="15">
        <v>10</v>
      </c>
      <c r="F3465" s="14">
        <f>inventory[[#This Row],[Unit Cost]]*inventory[[#This Row],['# Units]]</f>
        <v>9</v>
      </c>
      <c r="G3465" s="8">
        <f>_xlfn.RANK.EQ(inventory[[#This Row],[Total Cost]],inventory[Total Cost],0)</f>
        <v>3394</v>
      </c>
      <c r="H3465" s="8">
        <f>SUMIFS(inventory['# Units],inventory[Rank],"&lt;="&amp;inventory[[#This Row],['#]])</f>
        <v>76785</v>
      </c>
      <c r="I3465" s="9">
        <f>inventory[[#This Row],[c Units]]/MAX(inventory[c Units])</f>
        <v>0.93210565927796252</v>
      </c>
      <c r="J3465" s="10">
        <f>SUMIFS(inventory[Total Cost],inventory[Rank],"&lt;="&amp;inventory[[#This Row],['#]])</f>
        <v>2643062.6999999941</v>
      </c>
      <c r="K3465" s="9">
        <f>inventory[[#This Row],[c Cost]]/MAX(inventory[c Cost])</f>
        <v>0.99839727608327045</v>
      </c>
      <c r="L3465" s="11" t="str">
        <f>IF(inventory[[#This Row],[c Units %]]&lt;=$O$7,$N$7,IF(inventory[[#This Row],[c Units %]]&lt;=$O$8,$N$8,$N$9))</f>
        <v>C</v>
      </c>
    </row>
    <row r="3466" spans="2:12" x14ac:dyDescent="0.25">
      <c r="B3466" s="1">
        <v>3460</v>
      </c>
      <c r="C3466" t="s">
        <v>3460</v>
      </c>
      <c r="D3466" s="2">
        <v>1</v>
      </c>
      <c r="E3466" s="15">
        <v>64</v>
      </c>
      <c r="F3466" s="14">
        <f>inventory[[#This Row],[Unit Cost]]*inventory[[#This Row],['# Units]]</f>
        <v>64</v>
      </c>
      <c r="G3466" s="8">
        <f>_xlfn.RANK.EQ(inventory[[#This Row],[Total Cost]],inventory[Total Cost],0)</f>
        <v>1636</v>
      </c>
      <c r="H3466" s="8">
        <f>SUMIFS(inventory['# Units],inventory[Rank],"&lt;="&amp;inventory[[#This Row],['#]])</f>
        <v>76785</v>
      </c>
      <c r="I3466" s="9">
        <f>inventory[[#This Row],[c Units]]/MAX(inventory[c Units])</f>
        <v>0.93210565927796252</v>
      </c>
      <c r="J3466" s="10">
        <f>SUMIFS(inventory[Total Cost],inventory[Rank],"&lt;="&amp;inventory[[#This Row],['#]])</f>
        <v>2643062.6999999941</v>
      </c>
      <c r="K3466" s="9">
        <f>inventory[[#This Row],[c Cost]]/MAX(inventory[c Cost])</f>
        <v>0.99839727608327045</v>
      </c>
      <c r="L3466" s="11" t="str">
        <f>IF(inventory[[#This Row],[c Units %]]&lt;=$O$7,$N$7,IF(inventory[[#This Row],[c Units %]]&lt;=$O$8,$N$8,$N$9))</f>
        <v>C</v>
      </c>
    </row>
    <row r="3467" spans="2:12" x14ac:dyDescent="0.25">
      <c r="B3467" s="1">
        <v>3461</v>
      </c>
      <c r="C3467" t="s">
        <v>3461</v>
      </c>
      <c r="D3467" s="2">
        <v>1</v>
      </c>
      <c r="E3467" s="15">
        <v>59</v>
      </c>
      <c r="F3467" s="14">
        <f>inventory[[#This Row],[Unit Cost]]*inventory[[#This Row],['# Units]]</f>
        <v>59</v>
      </c>
      <c r="G3467" s="8">
        <f>_xlfn.RANK.EQ(inventory[[#This Row],[Total Cost]],inventory[Total Cost],0)</f>
        <v>1698</v>
      </c>
      <c r="H3467" s="8">
        <f>SUMIFS(inventory['# Units],inventory[Rank],"&lt;="&amp;inventory[[#This Row],['#]])</f>
        <v>76785</v>
      </c>
      <c r="I3467" s="9">
        <f>inventory[[#This Row],[c Units]]/MAX(inventory[c Units])</f>
        <v>0.93210565927796252</v>
      </c>
      <c r="J3467" s="10">
        <f>SUMIFS(inventory[Total Cost],inventory[Rank],"&lt;="&amp;inventory[[#This Row],['#]])</f>
        <v>2643062.6999999941</v>
      </c>
      <c r="K3467" s="9">
        <f>inventory[[#This Row],[c Cost]]/MAX(inventory[c Cost])</f>
        <v>0.99839727608327045</v>
      </c>
      <c r="L3467" s="11" t="str">
        <f>IF(inventory[[#This Row],[c Units %]]&lt;=$O$7,$N$7,IF(inventory[[#This Row],[c Units %]]&lt;=$O$8,$N$8,$N$9))</f>
        <v>C</v>
      </c>
    </row>
    <row r="3468" spans="2:12" x14ac:dyDescent="0.25">
      <c r="B3468" s="1">
        <v>3462</v>
      </c>
      <c r="C3468" t="s">
        <v>3462</v>
      </c>
      <c r="D3468" s="2">
        <v>0.9</v>
      </c>
      <c r="E3468" s="15">
        <v>14</v>
      </c>
      <c r="F3468" s="14">
        <f>inventory[[#This Row],[Unit Cost]]*inventory[[#This Row],['# Units]]</f>
        <v>12.6</v>
      </c>
      <c r="G3468" s="8">
        <f>_xlfn.RANK.EQ(inventory[[#This Row],[Total Cost]],inventory[Total Cost],0)</f>
        <v>3112</v>
      </c>
      <c r="H3468" s="8">
        <f>SUMIFS(inventory['# Units],inventory[Rank],"&lt;="&amp;inventory[[#This Row],['#]])</f>
        <v>76787</v>
      </c>
      <c r="I3468" s="9">
        <f>inventory[[#This Row],[c Units]]/MAX(inventory[c Units])</f>
        <v>0.93212993760470031</v>
      </c>
      <c r="J3468" s="10">
        <f>SUMIFS(inventory[Total Cost],inventory[Rank],"&lt;="&amp;inventory[[#This Row],['#]])</f>
        <v>2643070.8999999943</v>
      </c>
      <c r="K3468" s="9">
        <f>inventory[[#This Row],[c Cost]]/MAX(inventory[c Cost])</f>
        <v>0.99840037357227973</v>
      </c>
      <c r="L3468" s="11" t="str">
        <f>IF(inventory[[#This Row],[c Units %]]&lt;=$O$7,$N$7,IF(inventory[[#This Row],[c Units %]]&lt;=$O$8,$N$8,$N$9))</f>
        <v>C</v>
      </c>
    </row>
    <row r="3469" spans="2:12" x14ac:dyDescent="0.25">
      <c r="B3469" s="1">
        <v>3463</v>
      </c>
      <c r="C3469" t="s">
        <v>3463</v>
      </c>
      <c r="D3469" s="2">
        <v>1</v>
      </c>
      <c r="E3469" s="15">
        <v>10</v>
      </c>
      <c r="F3469" s="14">
        <f>inventory[[#This Row],[Unit Cost]]*inventory[[#This Row],['# Units]]</f>
        <v>10</v>
      </c>
      <c r="G3469" s="8">
        <f>_xlfn.RANK.EQ(inventory[[#This Row],[Total Cost]],inventory[Total Cost],0)</f>
        <v>3300</v>
      </c>
      <c r="H3469" s="8">
        <f>SUMIFS(inventory['# Units],inventory[Rank],"&lt;="&amp;inventory[[#This Row],['#]])</f>
        <v>76790</v>
      </c>
      <c r="I3469" s="9">
        <f>inventory[[#This Row],[c Units]]/MAX(inventory[c Units])</f>
        <v>0.93216635509480683</v>
      </c>
      <c r="J3469" s="10">
        <f>SUMIFS(inventory[Total Cost],inventory[Rank],"&lt;="&amp;inventory[[#This Row],['#]])</f>
        <v>2643078.9999999944</v>
      </c>
      <c r="K3469" s="9">
        <f>inventory[[#This Row],[c Cost]]/MAX(inventory[c Cost])</f>
        <v>0.99840343328703274</v>
      </c>
      <c r="L3469" s="11" t="str">
        <f>IF(inventory[[#This Row],[c Units %]]&lt;=$O$7,$N$7,IF(inventory[[#This Row],[c Units %]]&lt;=$O$8,$N$8,$N$9))</f>
        <v>C</v>
      </c>
    </row>
    <row r="3470" spans="2:12" x14ac:dyDescent="0.25">
      <c r="B3470" s="1">
        <v>3464</v>
      </c>
      <c r="C3470" t="s">
        <v>3464</v>
      </c>
      <c r="D3470" s="2">
        <v>1.1000000000000001</v>
      </c>
      <c r="E3470" s="15">
        <v>83</v>
      </c>
      <c r="F3470" s="14">
        <f>inventory[[#This Row],[Unit Cost]]*inventory[[#This Row],['# Units]]</f>
        <v>91.300000000000011</v>
      </c>
      <c r="G3470" s="8">
        <f>_xlfn.RANK.EQ(inventory[[#This Row],[Total Cost]],inventory[Total Cost],0)</f>
        <v>1396</v>
      </c>
      <c r="H3470" s="8">
        <f>SUMIFS(inventory['# Units],inventory[Rank],"&lt;="&amp;inventory[[#This Row],['#]])</f>
        <v>76853</v>
      </c>
      <c r="I3470" s="9">
        <f>inventory[[#This Row],[c Units]]/MAX(inventory[c Units])</f>
        <v>0.93293112238704512</v>
      </c>
      <c r="J3470" s="10">
        <f>SUMIFS(inventory[Total Cost],inventory[Rank],"&lt;="&amp;inventory[[#This Row],['#]])</f>
        <v>2643135.6999999951</v>
      </c>
      <c r="K3470" s="9">
        <f>inventory[[#This Row],[c Cost]]/MAX(inventory[c Cost])</f>
        <v>0.99842485129030401</v>
      </c>
      <c r="L3470" s="11" t="str">
        <f>IF(inventory[[#This Row],[c Units %]]&lt;=$O$7,$N$7,IF(inventory[[#This Row],[c Units %]]&lt;=$O$8,$N$8,$N$9))</f>
        <v>C</v>
      </c>
    </row>
    <row r="3471" spans="2:12" x14ac:dyDescent="0.25">
      <c r="B3471" s="1">
        <v>3465</v>
      </c>
      <c r="C3471" t="s">
        <v>3465</v>
      </c>
      <c r="D3471" s="2">
        <v>1</v>
      </c>
      <c r="E3471" s="15">
        <v>2</v>
      </c>
      <c r="F3471" s="14">
        <f>inventory[[#This Row],[Unit Cost]]*inventory[[#This Row],['# Units]]</f>
        <v>2</v>
      </c>
      <c r="G3471" s="8">
        <f>_xlfn.RANK.EQ(inventory[[#This Row],[Total Cost]],inventory[Total Cost],0)</f>
        <v>4294</v>
      </c>
      <c r="H3471" s="8">
        <f>SUMIFS(inventory['# Units],inventory[Rank],"&lt;="&amp;inventory[[#This Row],['#]])</f>
        <v>76853</v>
      </c>
      <c r="I3471" s="9">
        <f>inventory[[#This Row],[c Units]]/MAX(inventory[c Units])</f>
        <v>0.93293112238704512</v>
      </c>
      <c r="J3471" s="10">
        <f>SUMIFS(inventory[Total Cost],inventory[Rank],"&lt;="&amp;inventory[[#This Row],['#]])</f>
        <v>2643135.6999999951</v>
      </c>
      <c r="K3471" s="9">
        <f>inventory[[#This Row],[c Cost]]/MAX(inventory[c Cost])</f>
        <v>0.99842485129030401</v>
      </c>
      <c r="L3471" s="11" t="str">
        <f>IF(inventory[[#This Row],[c Units %]]&lt;=$O$7,$N$7,IF(inventory[[#This Row],[c Units %]]&lt;=$O$8,$N$8,$N$9))</f>
        <v>C</v>
      </c>
    </row>
    <row r="3472" spans="2:12" x14ac:dyDescent="0.25">
      <c r="B3472" s="1">
        <v>3466</v>
      </c>
      <c r="C3472" t="s">
        <v>3466</v>
      </c>
      <c r="D3472" s="2">
        <v>0.8</v>
      </c>
      <c r="E3472" s="15">
        <v>16</v>
      </c>
      <c r="F3472" s="14">
        <f>inventory[[#This Row],[Unit Cost]]*inventory[[#This Row],['# Units]]</f>
        <v>12.8</v>
      </c>
      <c r="G3472" s="8">
        <f>_xlfn.RANK.EQ(inventory[[#This Row],[Total Cost]],inventory[Total Cost],0)</f>
        <v>3102</v>
      </c>
      <c r="H3472" s="8">
        <f>SUMIFS(inventory['# Units],inventory[Rank],"&lt;="&amp;inventory[[#This Row],['#]])</f>
        <v>76853</v>
      </c>
      <c r="I3472" s="9">
        <f>inventory[[#This Row],[c Units]]/MAX(inventory[c Units])</f>
        <v>0.93293112238704512</v>
      </c>
      <c r="J3472" s="10">
        <f>SUMIFS(inventory[Total Cost],inventory[Rank],"&lt;="&amp;inventory[[#This Row],['#]])</f>
        <v>2643135.6999999951</v>
      </c>
      <c r="K3472" s="9">
        <f>inventory[[#This Row],[c Cost]]/MAX(inventory[c Cost])</f>
        <v>0.99842485129030401</v>
      </c>
      <c r="L3472" s="11" t="str">
        <f>IF(inventory[[#This Row],[c Units %]]&lt;=$O$7,$N$7,IF(inventory[[#This Row],[c Units %]]&lt;=$O$8,$N$8,$N$9))</f>
        <v>C</v>
      </c>
    </row>
    <row r="3473" spans="2:12" x14ac:dyDescent="0.25">
      <c r="B3473" s="1">
        <v>3467</v>
      </c>
      <c r="C3473" t="s">
        <v>3467</v>
      </c>
      <c r="D3473" s="2">
        <v>1</v>
      </c>
      <c r="E3473" s="15">
        <v>8</v>
      </c>
      <c r="F3473" s="14">
        <f>inventory[[#This Row],[Unit Cost]]*inventory[[#This Row],['# Units]]</f>
        <v>8</v>
      </c>
      <c r="G3473" s="8">
        <f>_xlfn.RANK.EQ(inventory[[#This Row],[Total Cost]],inventory[Total Cost],0)</f>
        <v>3471</v>
      </c>
      <c r="H3473" s="8">
        <f>SUMIFS(inventory['# Units],inventory[Rank],"&lt;="&amp;inventory[[#This Row],['#]])</f>
        <v>76853</v>
      </c>
      <c r="I3473" s="9">
        <f>inventory[[#This Row],[c Units]]/MAX(inventory[c Units])</f>
        <v>0.93293112238704512</v>
      </c>
      <c r="J3473" s="10">
        <f>SUMIFS(inventory[Total Cost],inventory[Rank],"&lt;="&amp;inventory[[#This Row],['#]])</f>
        <v>2643135.6999999951</v>
      </c>
      <c r="K3473" s="9">
        <f>inventory[[#This Row],[c Cost]]/MAX(inventory[c Cost])</f>
        <v>0.99842485129030401</v>
      </c>
      <c r="L3473" s="11" t="str">
        <f>IF(inventory[[#This Row],[c Units %]]&lt;=$O$7,$N$7,IF(inventory[[#This Row],[c Units %]]&lt;=$O$8,$N$8,$N$9))</f>
        <v>C</v>
      </c>
    </row>
    <row r="3474" spans="2:12" x14ac:dyDescent="0.25">
      <c r="B3474" s="1">
        <v>3468</v>
      </c>
      <c r="C3474" t="s">
        <v>3468</v>
      </c>
      <c r="D3474" s="2">
        <v>1.1000000000000001</v>
      </c>
      <c r="E3474" s="15">
        <v>10</v>
      </c>
      <c r="F3474" s="14">
        <f>inventory[[#This Row],[Unit Cost]]*inventory[[#This Row],['# Units]]</f>
        <v>11</v>
      </c>
      <c r="G3474" s="8">
        <f>_xlfn.RANK.EQ(inventory[[#This Row],[Total Cost]],inventory[Total Cost],0)</f>
        <v>3234</v>
      </c>
      <c r="H3474" s="8">
        <f>SUMIFS(inventory['# Units],inventory[Rank],"&lt;="&amp;inventory[[#This Row],['#]])</f>
        <v>76853</v>
      </c>
      <c r="I3474" s="9">
        <f>inventory[[#This Row],[c Units]]/MAX(inventory[c Units])</f>
        <v>0.93293112238704512</v>
      </c>
      <c r="J3474" s="10">
        <f>SUMIFS(inventory[Total Cost],inventory[Rank],"&lt;="&amp;inventory[[#This Row],['#]])</f>
        <v>2643135.6999999951</v>
      </c>
      <c r="K3474" s="9">
        <f>inventory[[#This Row],[c Cost]]/MAX(inventory[c Cost])</f>
        <v>0.99842485129030401</v>
      </c>
      <c r="L3474" s="11" t="str">
        <f>IF(inventory[[#This Row],[c Units %]]&lt;=$O$7,$N$7,IF(inventory[[#This Row],[c Units %]]&lt;=$O$8,$N$8,$N$9))</f>
        <v>C</v>
      </c>
    </row>
    <row r="3475" spans="2:12" x14ac:dyDescent="0.25">
      <c r="B3475" s="1">
        <v>3469</v>
      </c>
      <c r="C3475" t="s">
        <v>3469</v>
      </c>
      <c r="D3475" s="2">
        <v>1</v>
      </c>
      <c r="E3475" s="15">
        <v>6</v>
      </c>
      <c r="F3475" s="14">
        <f>inventory[[#This Row],[Unit Cost]]*inventory[[#This Row],['# Units]]</f>
        <v>6</v>
      </c>
      <c r="G3475" s="8">
        <f>_xlfn.RANK.EQ(inventory[[#This Row],[Total Cost]],inventory[Total Cost],0)</f>
        <v>3649</v>
      </c>
      <c r="H3475" s="8">
        <f>SUMIFS(inventory['# Units],inventory[Rank],"&lt;="&amp;inventory[[#This Row],['#]])</f>
        <v>76853</v>
      </c>
      <c r="I3475" s="9">
        <f>inventory[[#This Row],[c Units]]/MAX(inventory[c Units])</f>
        <v>0.93293112238704512</v>
      </c>
      <c r="J3475" s="10">
        <f>SUMIFS(inventory[Total Cost],inventory[Rank],"&lt;="&amp;inventory[[#This Row],['#]])</f>
        <v>2643135.6999999951</v>
      </c>
      <c r="K3475" s="9">
        <f>inventory[[#This Row],[c Cost]]/MAX(inventory[c Cost])</f>
        <v>0.99842485129030401</v>
      </c>
      <c r="L3475" s="11" t="str">
        <f>IF(inventory[[#This Row],[c Units %]]&lt;=$O$7,$N$7,IF(inventory[[#This Row],[c Units %]]&lt;=$O$8,$N$8,$N$9))</f>
        <v>C</v>
      </c>
    </row>
    <row r="3476" spans="2:12" x14ac:dyDescent="0.25">
      <c r="B3476" s="1">
        <v>3470</v>
      </c>
      <c r="C3476" t="s">
        <v>3470</v>
      </c>
      <c r="D3476" s="2">
        <v>1</v>
      </c>
      <c r="E3476" s="15">
        <v>54</v>
      </c>
      <c r="F3476" s="14">
        <f>inventory[[#This Row],[Unit Cost]]*inventory[[#This Row],['# Units]]</f>
        <v>54</v>
      </c>
      <c r="G3476" s="8">
        <f>_xlfn.RANK.EQ(inventory[[#This Row],[Total Cost]],inventory[Total Cost],0)</f>
        <v>1780</v>
      </c>
      <c r="H3476" s="8">
        <f>SUMIFS(inventory['# Units],inventory[Rank],"&lt;="&amp;inventory[[#This Row],['#]])</f>
        <v>76853</v>
      </c>
      <c r="I3476" s="9">
        <f>inventory[[#This Row],[c Units]]/MAX(inventory[c Units])</f>
        <v>0.93293112238704512</v>
      </c>
      <c r="J3476" s="10">
        <f>SUMIFS(inventory[Total Cost],inventory[Rank],"&lt;="&amp;inventory[[#This Row],['#]])</f>
        <v>2643135.6999999951</v>
      </c>
      <c r="K3476" s="9">
        <f>inventory[[#This Row],[c Cost]]/MAX(inventory[c Cost])</f>
        <v>0.99842485129030401</v>
      </c>
      <c r="L3476" s="11" t="str">
        <f>IF(inventory[[#This Row],[c Units %]]&lt;=$O$7,$N$7,IF(inventory[[#This Row],[c Units %]]&lt;=$O$8,$N$8,$N$9))</f>
        <v>C</v>
      </c>
    </row>
    <row r="3477" spans="2:12" x14ac:dyDescent="0.25">
      <c r="B3477" s="1">
        <v>3471</v>
      </c>
      <c r="C3477" t="s">
        <v>3471</v>
      </c>
      <c r="D3477" s="2">
        <v>1.1000000000000001</v>
      </c>
      <c r="E3477" s="15">
        <v>36</v>
      </c>
      <c r="F3477" s="14">
        <f>inventory[[#This Row],[Unit Cost]]*inventory[[#This Row],['# Units]]</f>
        <v>39.6</v>
      </c>
      <c r="G3477" s="8">
        <f>_xlfn.RANK.EQ(inventory[[#This Row],[Total Cost]],inventory[Total Cost],0)</f>
        <v>2052</v>
      </c>
      <c r="H3477" s="8">
        <f>SUMIFS(inventory['# Units],inventory[Rank],"&lt;="&amp;inventory[[#This Row],['#]])</f>
        <v>77010</v>
      </c>
      <c r="I3477" s="9">
        <f>inventory[[#This Row],[c Units]]/MAX(inventory[c Units])</f>
        <v>0.9348369710359562</v>
      </c>
      <c r="J3477" s="10">
        <f>SUMIFS(inventory[Total Cost],inventory[Rank],"&lt;="&amp;inventory[[#This Row],['#]])</f>
        <v>2643279.6999999951</v>
      </c>
      <c r="K3477" s="9">
        <f>inventory[[#This Row],[c Cost]]/MAX(inventory[c Cost])</f>
        <v>0.99847924621924611</v>
      </c>
      <c r="L3477" s="11" t="str">
        <f>IF(inventory[[#This Row],[c Units %]]&lt;=$O$7,$N$7,IF(inventory[[#This Row],[c Units %]]&lt;=$O$8,$N$8,$N$9))</f>
        <v>C</v>
      </c>
    </row>
    <row r="3478" spans="2:12" x14ac:dyDescent="0.25">
      <c r="B3478" s="1">
        <v>3472</v>
      </c>
      <c r="C3478" t="s">
        <v>3472</v>
      </c>
      <c r="D3478" s="2">
        <v>0.9</v>
      </c>
      <c r="E3478" s="15">
        <v>3</v>
      </c>
      <c r="F3478" s="14">
        <f>inventory[[#This Row],[Unit Cost]]*inventory[[#This Row],['# Units]]</f>
        <v>2.7</v>
      </c>
      <c r="G3478" s="8">
        <f>_xlfn.RANK.EQ(inventory[[#This Row],[Total Cost]],inventory[Total Cost],0)</f>
        <v>4161</v>
      </c>
      <c r="H3478" s="8">
        <f>SUMIFS(inventory['# Units],inventory[Rank],"&lt;="&amp;inventory[[#This Row],['#]])</f>
        <v>77010</v>
      </c>
      <c r="I3478" s="9">
        <f>inventory[[#This Row],[c Units]]/MAX(inventory[c Units])</f>
        <v>0.9348369710359562</v>
      </c>
      <c r="J3478" s="10">
        <f>SUMIFS(inventory[Total Cost],inventory[Rank],"&lt;="&amp;inventory[[#This Row],['#]])</f>
        <v>2643279.6999999951</v>
      </c>
      <c r="K3478" s="9">
        <f>inventory[[#This Row],[c Cost]]/MAX(inventory[c Cost])</f>
        <v>0.99847924621924611</v>
      </c>
      <c r="L3478" s="11" t="str">
        <f>IF(inventory[[#This Row],[c Units %]]&lt;=$O$7,$N$7,IF(inventory[[#This Row],[c Units %]]&lt;=$O$8,$N$8,$N$9))</f>
        <v>C</v>
      </c>
    </row>
    <row r="3479" spans="2:12" x14ac:dyDescent="0.25">
      <c r="B3479" s="1">
        <v>3473</v>
      </c>
      <c r="C3479" t="s">
        <v>3473</v>
      </c>
      <c r="D3479" s="2">
        <v>1.1000000000000001</v>
      </c>
      <c r="E3479" s="15">
        <v>6</v>
      </c>
      <c r="F3479" s="14">
        <f>inventory[[#This Row],[Unit Cost]]*inventory[[#This Row],['# Units]]</f>
        <v>6.6000000000000005</v>
      </c>
      <c r="G3479" s="8">
        <f>_xlfn.RANK.EQ(inventory[[#This Row],[Total Cost]],inventory[Total Cost],0)</f>
        <v>3604</v>
      </c>
      <c r="H3479" s="8">
        <f>SUMIFS(inventory['# Units],inventory[Rank],"&lt;="&amp;inventory[[#This Row],['#]])</f>
        <v>77010</v>
      </c>
      <c r="I3479" s="9">
        <f>inventory[[#This Row],[c Units]]/MAX(inventory[c Units])</f>
        <v>0.9348369710359562</v>
      </c>
      <c r="J3479" s="10">
        <f>SUMIFS(inventory[Total Cost],inventory[Rank],"&lt;="&amp;inventory[[#This Row],['#]])</f>
        <v>2643279.6999999951</v>
      </c>
      <c r="K3479" s="9">
        <f>inventory[[#This Row],[c Cost]]/MAX(inventory[c Cost])</f>
        <v>0.99847924621924611</v>
      </c>
      <c r="L3479" s="11" t="str">
        <f>IF(inventory[[#This Row],[c Units %]]&lt;=$O$7,$N$7,IF(inventory[[#This Row],[c Units %]]&lt;=$O$8,$N$8,$N$9))</f>
        <v>C</v>
      </c>
    </row>
    <row r="3480" spans="2:12" x14ac:dyDescent="0.25">
      <c r="B3480" s="1">
        <v>3474</v>
      </c>
      <c r="C3480" t="s">
        <v>3474</v>
      </c>
      <c r="D3480" s="2">
        <v>1.1000000000000001</v>
      </c>
      <c r="E3480" s="15">
        <v>9</v>
      </c>
      <c r="F3480" s="14">
        <f>inventory[[#This Row],[Unit Cost]]*inventory[[#This Row],['# Units]]</f>
        <v>9.9</v>
      </c>
      <c r="G3480" s="8">
        <f>_xlfn.RANK.EQ(inventory[[#This Row],[Total Cost]],inventory[Total Cost],0)</f>
        <v>3319</v>
      </c>
      <c r="H3480" s="8">
        <f>SUMIFS(inventory['# Units],inventory[Rank],"&lt;="&amp;inventory[[#This Row],['#]])</f>
        <v>77010</v>
      </c>
      <c r="I3480" s="9">
        <f>inventory[[#This Row],[c Units]]/MAX(inventory[c Units])</f>
        <v>0.9348369710359562</v>
      </c>
      <c r="J3480" s="10">
        <f>SUMIFS(inventory[Total Cost],inventory[Rank],"&lt;="&amp;inventory[[#This Row],['#]])</f>
        <v>2643279.6999999951</v>
      </c>
      <c r="K3480" s="9">
        <f>inventory[[#This Row],[c Cost]]/MAX(inventory[c Cost])</f>
        <v>0.99847924621924611</v>
      </c>
      <c r="L3480" s="11" t="str">
        <f>IF(inventory[[#This Row],[c Units %]]&lt;=$O$7,$N$7,IF(inventory[[#This Row],[c Units %]]&lt;=$O$8,$N$8,$N$9))</f>
        <v>C</v>
      </c>
    </row>
    <row r="3481" spans="2:12" x14ac:dyDescent="0.25">
      <c r="B3481" s="1">
        <v>3475</v>
      </c>
      <c r="C3481" t="s">
        <v>3475</v>
      </c>
      <c r="D3481" s="2">
        <v>1</v>
      </c>
      <c r="E3481" s="15">
        <v>13</v>
      </c>
      <c r="F3481" s="14">
        <f>inventory[[#This Row],[Unit Cost]]*inventory[[#This Row],['# Units]]</f>
        <v>13</v>
      </c>
      <c r="G3481" s="8">
        <f>_xlfn.RANK.EQ(inventory[[#This Row],[Total Cost]],inventory[Total Cost],0)</f>
        <v>3083</v>
      </c>
      <c r="H3481" s="8">
        <f>SUMIFS(inventory['# Units],inventory[Rank],"&lt;="&amp;inventory[[#This Row],['#]])</f>
        <v>77010</v>
      </c>
      <c r="I3481" s="9">
        <f>inventory[[#This Row],[c Units]]/MAX(inventory[c Units])</f>
        <v>0.9348369710359562</v>
      </c>
      <c r="J3481" s="10">
        <f>SUMIFS(inventory[Total Cost],inventory[Rank],"&lt;="&amp;inventory[[#This Row],['#]])</f>
        <v>2643279.6999999951</v>
      </c>
      <c r="K3481" s="9">
        <f>inventory[[#This Row],[c Cost]]/MAX(inventory[c Cost])</f>
        <v>0.99847924621924611</v>
      </c>
      <c r="L3481" s="11" t="str">
        <f>IF(inventory[[#This Row],[c Units %]]&lt;=$O$7,$N$7,IF(inventory[[#This Row],[c Units %]]&lt;=$O$8,$N$8,$N$9))</f>
        <v>C</v>
      </c>
    </row>
    <row r="3482" spans="2:12" x14ac:dyDescent="0.25">
      <c r="B3482" s="1">
        <v>3476</v>
      </c>
      <c r="C3482" t="s">
        <v>3476</v>
      </c>
      <c r="D3482" s="2">
        <v>1.1000000000000001</v>
      </c>
      <c r="E3482" s="15">
        <v>8</v>
      </c>
      <c r="F3482" s="14">
        <f>inventory[[#This Row],[Unit Cost]]*inventory[[#This Row],['# Units]]</f>
        <v>8.8000000000000007</v>
      </c>
      <c r="G3482" s="8">
        <f>_xlfn.RANK.EQ(inventory[[#This Row],[Total Cost]],inventory[Total Cost],0)</f>
        <v>3423</v>
      </c>
      <c r="H3482" s="8">
        <f>SUMIFS(inventory['# Units],inventory[Rank],"&lt;="&amp;inventory[[#This Row],['#]])</f>
        <v>77010</v>
      </c>
      <c r="I3482" s="9">
        <f>inventory[[#This Row],[c Units]]/MAX(inventory[c Units])</f>
        <v>0.9348369710359562</v>
      </c>
      <c r="J3482" s="10">
        <f>SUMIFS(inventory[Total Cost],inventory[Rank],"&lt;="&amp;inventory[[#This Row],['#]])</f>
        <v>2643279.6999999951</v>
      </c>
      <c r="K3482" s="9">
        <f>inventory[[#This Row],[c Cost]]/MAX(inventory[c Cost])</f>
        <v>0.99847924621924611</v>
      </c>
      <c r="L3482" s="11" t="str">
        <f>IF(inventory[[#This Row],[c Units %]]&lt;=$O$7,$N$7,IF(inventory[[#This Row],[c Units %]]&lt;=$O$8,$N$8,$N$9))</f>
        <v>C</v>
      </c>
    </row>
    <row r="3483" spans="2:12" x14ac:dyDescent="0.25">
      <c r="B3483" s="1">
        <v>3477</v>
      </c>
      <c r="C3483" t="s">
        <v>3477</v>
      </c>
      <c r="D3483" s="2">
        <v>0.7</v>
      </c>
      <c r="E3483" s="15">
        <v>61</v>
      </c>
      <c r="F3483" s="14">
        <f>inventory[[#This Row],[Unit Cost]]*inventory[[#This Row],['# Units]]</f>
        <v>42.699999999999996</v>
      </c>
      <c r="G3483" s="8">
        <f>_xlfn.RANK.EQ(inventory[[#This Row],[Total Cost]],inventory[Total Cost],0)</f>
        <v>1984</v>
      </c>
      <c r="H3483" s="8">
        <f>SUMIFS(inventory['# Units],inventory[Rank],"&lt;="&amp;inventory[[#This Row],['#]])</f>
        <v>77010</v>
      </c>
      <c r="I3483" s="9">
        <f>inventory[[#This Row],[c Units]]/MAX(inventory[c Units])</f>
        <v>0.9348369710359562</v>
      </c>
      <c r="J3483" s="10">
        <f>SUMIFS(inventory[Total Cost],inventory[Rank],"&lt;="&amp;inventory[[#This Row],['#]])</f>
        <v>2643279.6999999951</v>
      </c>
      <c r="K3483" s="9">
        <f>inventory[[#This Row],[c Cost]]/MAX(inventory[c Cost])</f>
        <v>0.99847924621924611</v>
      </c>
      <c r="L3483" s="11" t="str">
        <f>IF(inventory[[#This Row],[c Units %]]&lt;=$O$7,$N$7,IF(inventory[[#This Row],[c Units %]]&lt;=$O$8,$N$8,$N$9))</f>
        <v>C</v>
      </c>
    </row>
    <row r="3484" spans="2:12" x14ac:dyDescent="0.25">
      <c r="B3484" s="1">
        <v>3478</v>
      </c>
      <c r="C3484" t="s">
        <v>3478</v>
      </c>
      <c r="D3484" s="2">
        <v>1.1000000000000001</v>
      </c>
      <c r="E3484" s="15">
        <v>37</v>
      </c>
      <c r="F3484" s="14">
        <f>inventory[[#This Row],[Unit Cost]]*inventory[[#This Row],['# Units]]</f>
        <v>40.700000000000003</v>
      </c>
      <c r="G3484" s="8">
        <f>_xlfn.RANK.EQ(inventory[[#This Row],[Total Cost]],inventory[Total Cost],0)</f>
        <v>2035</v>
      </c>
      <c r="H3484" s="8">
        <f>SUMIFS(inventory['# Units],inventory[Rank],"&lt;="&amp;inventory[[#This Row],['#]])</f>
        <v>77010</v>
      </c>
      <c r="I3484" s="9">
        <f>inventory[[#This Row],[c Units]]/MAX(inventory[c Units])</f>
        <v>0.9348369710359562</v>
      </c>
      <c r="J3484" s="10">
        <f>SUMIFS(inventory[Total Cost],inventory[Rank],"&lt;="&amp;inventory[[#This Row],['#]])</f>
        <v>2643279.6999999951</v>
      </c>
      <c r="K3484" s="9">
        <f>inventory[[#This Row],[c Cost]]/MAX(inventory[c Cost])</f>
        <v>0.99847924621924611</v>
      </c>
      <c r="L3484" s="11" t="str">
        <f>IF(inventory[[#This Row],[c Units %]]&lt;=$O$7,$N$7,IF(inventory[[#This Row],[c Units %]]&lt;=$O$8,$N$8,$N$9))</f>
        <v>C</v>
      </c>
    </row>
    <row r="3485" spans="2:12" x14ac:dyDescent="0.25">
      <c r="B3485" s="1">
        <v>3479</v>
      </c>
      <c r="C3485" t="s">
        <v>3479</v>
      </c>
      <c r="D3485" s="2">
        <v>1.1000000000000001</v>
      </c>
      <c r="E3485" s="15">
        <v>8</v>
      </c>
      <c r="F3485" s="14">
        <f>inventory[[#This Row],[Unit Cost]]*inventory[[#This Row],['# Units]]</f>
        <v>8.8000000000000007</v>
      </c>
      <c r="G3485" s="8">
        <f>_xlfn.RANK.EQ(inventory[[#This Row],[Total Cost]],inventory[Total Cost],0)</f>
        <v>3423</v>
      </c>
      <c r="H3485" s="8">
        <f>SUMIFS(inventory['# Units],inventory[Rank],"&lt;="&amp;inventory[[#This Row],['#]])</f>
        <v>77010</v>
      </c>
      <c r="I3485" s="9">
        <f>inventory[[#This Row],[c Units]]/MAX(inventory[c Units])</f>
        <v>0.9348369710359562</v>
      </c>
      <c r="J3485" s="10">
        <f>SUMIFS(inventory[Total Cost],inventory[Rank],"&lt;="&amp;inventory[[#This Row],['#]])</f>
        <v>2643279.6999999951</v>
      </c>
      <c r="K3485" s="9">
        <f>inventory[[#This Row],[c Cost]]/MAX(inventory[c Cost])</f>
        <v>0.99847924621924611</v>
      </c>
      <c r="L3485" s="11" t="str">
        <f>IF(inventory[[#This Row],[c Units %]]&lt;=$O$7,$N$7,IF(inventory[[#This Row],[c Units %]]&lt;=$O$8,$N$8,$N$9))</f>
        <v>C</v>
      </c>
    </row>
    <row r="3486" spans="2:12" x14ac:dyDescent="0.25">
      <c r="B3486" s="1">
        <v>3480</v>
      </c>
      <c r="C3486" t="s">
        <v>3480</v>
      </c>
      <c r="D3486" s="2">
        <v>1</v>
      </c>
      <c r="E3486" s="15">
        <v>4</v>
      </c>
      <c r="F3486" s="14">
        <f>inventory[[#This Row],[Unit Cost]]*inventory[[#This Row],['# Units]]</f>
        <v>4</v>
      </c>
      <c r="G3486" s="8">
        <f>_xlfn.RANK.EQ(inventory[[#This Row],[Total Cost]],inventory[Total Cost],0)</f>
        <v>3898</v>
      </c>
      <c r="H3486" s="8">
        <f>SUMIFS(inventory['# Units],inventory[Rank],"&lt;="&amp;inventory[[#This Row],['#]])</f>
        <v>77010</v>
      </c>
      <c r="I3486" s="9">
        <f>inventory[[#This Row],[c Units]]/MAX(inventory[c Units])</f>
        <v>0.9348369710359562</v>
      </c>
      <c r="J3486" s="10">
        <f>SUMIFS(inventory[Total Cost],inventory[Rank],"&lt;="&amp;inventory[[#This Row],['#]])</f>
        <v>2643279.6999999951</v>
      </c>
      <c r="K3486" s="9">
        <f>inventory[[#This Row],[c Cost]]/MAX(inventory[c Cost])</f>
        <v>0.99847924621924611</v>
      </c>
      <c r="L3486" s="11" t="str">
        <f>IF(inventory[[#This Row],[c Units %]]&lt;=$O$7,$N$7,IF(inventory[[#This Row],[c Units %]]&lt;=$O$8,$N$8,$N$9))</f>
        <v>C</v>
      </c>
    </row>
    <row r="3487" spans="2:12" x14ac:dyDescent="0.25">
      <c r="B3487" s="1">
        <v>3481</v>
      </c>
      <c r="C3487" t="s">
        <v>3481</v>
      </c>
      <c r="D3487" s="2">
        <v>1.1000000000000001</v>
      </c>
      <c r="E3487" s="15">
        <v>9</v>
      </c>
      <c r="F3487" s="14">
        <f>inventory[[#This Row],[Unit Cost]]*inventory[[#This Row],['# Units]]</f>
        <v>9.9</v>
      </c>
      <c r="G3487" s="8">
        <f>_xlfn.RANK.EQ(inventory[[#This Row],[Total Cost]],inventory[Total Cost],0)</f>
        <v>3319</v>
      </c>
      <c r="H3487" s="8">
        <f>SUMIFS(inventory['# Units],inventory[Rank],"&lt;="&amp;inventory[[#This Row],['#]])</f>
        <v>77010</v>
      </c>
      <c r="I3487" s="9">
        <f>inventory[[#This Row],[c Units]]/MAX(inventory[c Units])</f>
        <v>0.9348369710359562</v>
      </c>
      <c r="J3487" s="10">
        <f>SUMIFS(inventory[Total Cost],inventory[Rank],"&lt;="&amp;inventory[[#This Row],['#]])</f>
        <v>2643279.6999999951</v>
      </c>
      <c r="K3487" s="9">
        <f>inventory[[#This Row],[c Cost]]/MAX(inventory[c Cost])</f>
        <v>0.99847924621924611</v>
      </c>
      <c r="L3487" s="11" t="str">
        <f>IF(inventory[[#This Row],[c Units %]]&lt;=$O$7,$N$7,IF(inventory[[#This Row],[c Units %]]&lt;=$O$8,$N$8,$N$9))</f>
        <v>C</v>
      </c>
    </row>
    <row r="3488" spans="2:12" x14ac:dyDescent="0.25">
      <c r="B3488" s="1">
        <v>3482</v>
      </c>
      <c r="C3488" t="s">
        <v>3482</v>
      </c>
      <c r="D3488" s="2">
        <v>1</v>
      </c>
      <c r="E3488" s="15">
        <v>15</v>
      </c>
      <c r="F3488" s="14">
        <f>inventory[[#This Row],[Unit Cost]]*inventory[[#This Row],['# Units]]</f>
        <v>15</v>
      </c>
      <c r="G3488" s="8">
        <f>_xlfn.RANK.EQ(inventory[[#This Row],[Total Cost]],inventory[Total Cost],0)</f>
        <v>2972</v>
      </c>
      <c r="H3488" s="8">
        <f>SUMIFS(inventory['# Units],inventory[Rank],"&lt;="&amp;inventory[[#This Row],['#]])</f>
        <v>77010</v>
      </c>
      <c r="I3488" s="9">
        <f>inventory[[#This Row],[c Units]]/MAX(inventory[c Units])</f>
        <v>0.9348369710359562</v>
      </c>
      <c r="J3488" s="10">
        <f>SUMIFS(inventory[Total Cost],inventory[Rank],"&lt;="&amp;inventory[[#This Row],['#]])</f>
        <v>2643279.6999999951</v>
      </c>
      <c r="K3488" s="9">
        <f>inventory[[#This Row],[c Cost]]/MAX(inventory[c Cost])</f>
        <v>0.99847924621924611</v>
      </c>
      <c r="L3488" s="11" t="str">
        <f>IF(inventory[[#This Row],[c Units %]]&lt;=$O$7,$N$7,IF(inventory[[#This Row],[c Units %]]&lt;=$O$8,$N$8,$N$9))</f>
        <v>C</v>
      </c>
    </row>
    <row r="3489" spans="2:12" x14ac:dyDescent="0.25">
      <c r="B3489" s="1">
        <v>3483</v>
      </c>
      <c r="C3489" t="s">
        <v>3483</v>
      </c>
      <c r="D3489" s="2">
        <v>0.9</v>
      </c>
      <c r="E3489" s="15">
        <v>97</v>
      </c>
      <c r="F3489" s="14">
        <f>inventory[[#This Row],[Unit Cost]]*inventory[[#This Row],['# Units]]</f>
        <v>87.3</v>
      </c>
      <c r="G3489" s="8">
        <f>_xlfn.RANK.EQ(inventory[[#This Row],[Total Cost]],inventory[Total Cost],0)</f>
        <v>1427</v>
      </c>
      <c r="H3489" s="8">
        <f>SUMIFS(inventory['# Units],inventory[Rank],"&lt;="&amp;inventory[[#This Row],['#]])</f>
        <v>77010</v>
      </c>
      <c r="I3489" s="9">
        <f>inventory[[#This Row],[c Units]]/MAX(inventory[c Units])</f>
        <v>0.9348369710359562</v>
      </c>
      <c r="J3489" s="10">
        <f>SUMIFS(inventory[Total Cost],inventory[Rank],"&lt;="&amp;inventory[[#This Row],['#]])</f>
        <v>2643279.6999999951</v>
      </c>
      <c r="K3489" s="9">
        <f>inventory[[#This Row],[c Cost]]/MAX(inventory[c Cost])</f>
        <v>0.99847924621924611</v>
      </c>
      <c r="L3489" s="11" t="str">
        <f>IF(inventory[[#This Row],[c Units %]]&lt;=$O$7,$N$7,IF(inventory[[#This Row],[c Units %]]&lt;=$O$8,$N$8,$N$9))</f>
        <v>C</v>
      </c>
    </row>
    <row r="3490" spans="2:12" x14ac:dyDescent="0.25">
      <c r="B3490" s="1">
        <v>3484</v>
      </c>
      <c r="C3490" t="s">
        <v>3484</v>
      </c>
      <c r="D3490" s="2">
        <v>1</v>
      </c>
      <c r="E3490" s="15">
        <v>12</v>
      </c>
      <c r="F3490" s="14">
        <f>inventory[[#This Row],[Unit Cost]]*inventory[[#This Row],['# Units]]</f>
        <v>12</v>
      </c>
      <c r="G3490" s="8">
        <f>_xlfn.RANK.EQ(inventory[[#This Row],[Total Cost]],inventory[Total Cost],0)</f>
        <v>3144</v>
      </c>
      <c r="H3490" s="8">
        <f>SUMIFS(inventory['# Units],inventory[Rank],"&lt;="&amp;inventory[[#This Row],['#]])</f>
        <v>77010</v>
      </c>
      <c r="I3490" s="9">
        <f>inventory[[#This Row],[c Units]]/MAX(inventory[c Units])</f>
        <v>0.9348369710359562</v>
      </c>
      <c r="J3490" s="10">
        <f>SUMIFS(inventory[Total Cost],inventory[Rank],"&lt;="&amp;inventory[[#This Row],['#]])</f>
        <v>2643279.6999999951</v>
      </c>
      <c r="K3490" s="9">
        <f>inventory[[#This Row],[c Cost]]/MAX(inventory[c Cost])</f>
        <v>0.99847924621924611</v>
      </c>
      <c r="L3490" s="11" t="str">
        <f>IF(inventory[[#This Row],[c Units %]]&lt;=$O$7,$N$7,IF(inventory[[#This Row],[c Units %]]&lt;=$O$8,$N$8,$N$9))</f>
        <v>C</v>
      </c>
    </row>
    <row r="3491" spans="2:12" x14ac:dyDescent="0.25">
      <c r="B3491" s="1">
        <v>3485</v>
      </c>
      <c r="C3491" t="s">
        <v>3485</v>
      </c>
      <c r="D3491" s="2">
        <v>0.8</v>
      </c>
      <c r="E3491" s="15">
        <v>15</v>
      </c>
      <c r="F3491" s="14">
        <f>inventory[[#This Row],[Unit Cost]]*inventory[[#This Row],['# Units]]</f>
        <v>12</v>
      </c>
      <c r="G3491" s="8">
        <f>_xlfn.RANK.EQ(inventory[[#This Row],[Total Cost]],inventory[Total Cost],0)</f>
        <v>3144</v>
      </c>
      <c r="H3491" s="8">
        <f>SUMIFS(inventory['# Units],inventory[Rank],"&lt;="&amp;inventory[[#This Row],['#]])</f>
        <v>77010</v>
      </c>
      <c r="I3491" s="9">
        <f>inventory[[#This Row],[c Units]]/MAX(inventory[c Units])</f>
        <v>0.9348369710359562</v>
      </c>
      <c r="J3491" s="10">
        <f>SUMIFS(inventory[Total Cost],inventory[Rank],"&lt;="&amp;inventory[[#This Row],['#]])</f>
        <v>2643279.6999999951</v>
      </c>
      <c r="K3491" s="9">
        <f>inventory[[#This Row],[c Cost]]/MAX(inventory[c Cost])</f>
        <v>0.99847924621924611</v>
      </c>
      <c r="L3491" s="11" t="str">
        <f>IF(inventory[[#This Row],[c Units %]]&lt;=$O$7,$N$7,IF(inventory[[#This Row],[c Units %]]&lt;=$O$8,$N$8,$N$9))</f>
        <v>C</v>
      </c>
    </row>
    <row r="3492" spans="2:12" x14ac:dyDescent="0.25">
      <c r="B3492" s="1">
        <v>3486</v>
      </c>
      <c r="C3492" t="s">
        <v>3486</v>
      </c>
      <c r="D3492" s="2">
        <v>1.1000000000000001</v>
      </c>
      <c r="E3492" s="15">
        <v>1</v>
      </c>
      <c r="F3492" s="14">
        <f>inventory[[#This Row],[Unit Cost]]*inventory[[#This Row],['# Units]]</f>
        <v>1.1000000000000001</v>
      </c>
      <c r="G3492" s="8">
        <f>_xlfn.RANK.EQ(inventory[[#This Row],[Total Cost]],inventory[Total Cost],0)</f>
        <v>4473</v>
      </c>
      <c r="H3492" s="8">
        <f>SUMIFS(inventory['# Units],inventory[Rank],"&lt;="&amp;inventory[[#This Row],['#]])</f>
        <v>77010</v>
      </c>
      <c r="I3492" s="9">
        <f>inventory[[#This Row],[c Units]]/MAX(inventory[c Units])</f>
        <v>0.9348369710359562</v>
      </c>
      <c r="J3492" s="10">
        <f>SUMIFS(inventory[Total Cost],inventory[Rank],"&lt;="&amp;inventory[[#This Row],['#]])</f>
        <v>2643279.6999999951</v>
      </c>
      <c r="K3492" s="9">
        <f>inventory[[#This Row],[c Cost]]/MAX(inventory[c Cost])</f>
        <v>0.99847924621924611</v>
      </c>
      <c r="L3492" s="11" t="str">
        <f>IF(inventory[[#This Row],[c Units %]]&lt;=$O$7,$N$7,IF(inventory[[#This Row],[c Units %]]&lt;=$O$8,$N$8,$N$9))</f>
        <v>C</v>
      </c>
    </row>
    <row r="3493" spans="2:12" x14ac:dyDescent="0.25">
      <c r="B3493" s="1">
        <v>3487</v>
      </c>
      <c r="C3493" t="s">
        <v>3487</v>
      </c>
      <c r="D3493" s="2">
        <v>1</v>
      </c>
      <c r="E3493" s="15">
        <v>27</v>
      </c>
      <c r="F3493" s="14">
        <f>inventory[[#This Row],[Unit Cost]]*inventory[[#This Row],['# Units]]</f>
        <v>27</v>
      </c>
      <c r="G3493" s="8">
        <f>_xlfn.RANK.EQ(inventory[[#This Row],[Total Cost]],inventory[Total Cost],0)</f>
        <v>2395</v>
      </c>
      <c r="H3493" s="8">
        <f>SUMIFS(inventory['# Units],inventory[Rank],"&lt;="&amp;inventory[[#This Row],['#]])</f>
        <v>77010</v>
      </c>
      <c r="I3493" s="9">
        <f>inventory[[#This Row],[c Units]]/MAX(inventory[c Units])</f>
        <v>0.9348369710359562</v>
      </c>
      <c r="J3493" s="10">
        <f>SUMIFS(inventory[Total Cost],inventory[Rank],"&lt;="&amp;inventory[[#This Row],['#]])</f>
        <v>2643279.6999999951</v>
      </c>
      <c r="K3493" s="9">
        <f>inventory[[#This Row],[c Cost]]/MAX(inventory[c Cost])</f>
        <v>0.99847924621924611</v>
      </c>
      <c r="L3493" s="11" t="str">
        <f>IF(inventory[[#This Row],[c Units %]]&lt;=$O$7,$N$7,IF(inventory[[#This Row],[c Units %]]&lt;=$O$8,$N$8,$N$9))</f>
        <v>C</v>
      </c>
    </row>
    <row r="3494" spans="2:12" x14ac:dyDescent="0.25">
      <c r="B3494" s="1">
        <v>3488</v>
      </c>
      <c r="C3494" t="s">
        <v>3488</v>
      </c>
      <c r="D3494" s="2">
        <v>1.1000000000000001</v>
      </c>
      <c r="E3494" s="15">
        <v>34</v>
      </c>
      <c r="F3494" s="14">
        <f>inventory[[#This Row],[Unit Cost]]*inventory[[#This Row],['# Units]]</f>
        <v>37.400000000000006</v>
      </c>
      <c r="G3494" s="8">
        <f>_xlfn.RANK.EQ(inventory[[#This Row],[Total Cost]],inventory[Total Cost],0)</f>
        <v>2101</v>
      </c>
      <c r="H3494" s="8">
        <f>SUMIFS(inventory['# Units],inventory[Rank],"&lt;="&amp;inventory[[#This Row],['#]])</f>
        <v>77010</v>
      </c>
      <c r="I3494" s="9">
        <f>inventory[[#This Row],[c Units]]/MAX(inventory[c Units])</f>
        <v>0.9348369710359562</v>
      </c>
      <c r="J3494" s="10">
        <f>SUMIFS(inventory[Total Cost],inventory[Rank],"&lt;="&amp;inventory[[#This Row],['#]])</f>
        <v>2643279.6999999951</v>
      </c>
      <c r="K3494" s="9">
        <f>inventory[[#This Row],[c Cost]]/MAX(inventory[c Cost])</f>
        <v>0.99847924621924611</v>
      </c>
      <c r="L3494" s="11" t="str">
        <f>IF(inventory[[#This Row],[c Units %]]&lt;=$O$7,$N$7,IF(inventory[[#This Row],[c Units %]]&lt;=$O$8,$N$8,$N$9))</f>
        <v>C</v>
      </c>
    </row>
    <row r="3495" spans="2:12" x14ac:dyDescent="0.25">
      <c r="B3495" s="1">
        <v>3489</v>
      </c>
      <c r="C3495" t="s">
        <v>3489</v>
      </c>
      <c r="D3495" s="2">
        <v>1.1000000000000001</v>
      </c>
      <c r="E3495" s="15">
        <v>4</v>
      </c>
      <c r="F3495" s="14">
        <f>inventory[[#This Row],[Unit Cost]]*inventory[[#This Row],['# Units]]</f>
        <v>4.4000000000000004</v>
      </c>
      <c r="G3495" s="8">
        <f>_xlfn.RANK.EQ(inventory[[#This Row],[Total Cost]],inventory[Total Cost],0)</f>
        <v>3847</v>
      </c>
      <c r="H3495" s="8">
        <f>SUMIFS(inventory['# Units],inventory[Rank],"&lt;="&amp;inventory[[#This Row],['#]])</f>
        <v>77011</v>
      </c>
      <c r="I3495" s="9">
        <f>inventory[[#This Row],[c Units]]/MAX(inventory[c Units])</f>
        <v>0.93484911019932504</v>
      </c>
      <c r="J3495" s="10">
        <f>SUMIFS(inventory[Total Cost],inventory[Rank],"&lt;="&amp;inventory[[#This Row],['#]])</f>
        <v>2643287.599999995</v>
      </c>
      <c r="K3495" s="9">
        <f>inventory[[#This Row],[c Cost]]/MAX(inventory[c Cost])</f>
        <v>0.99848223038548656</v>
      </c>
      <c r="L3495" s="11" t="str">
        <f>IF(inventory[[#This Row],[c Units %]]&lt;=$O$7,$N$7,IF(inventory[[#This Row],[c Units %]]&lt;=$O$8,$N$8,$N$9))</f>
        <v>C</v>
      </c>
    </row>
    <row r="3496" spans="2:12" x14ac:dyDescent="0.25">
      <c r="B3496" s="1">
        <v>3490</v>
      </c>
      <c r="C3496" t="s">
        <v>3490</v>
      </c>
      <c r="D3496" s="2">
        <v>1</v>
      </c>
      <c r="E3496" s="15">
        <v>21</v>
      </c>
      <c r="F3496" s="14">
        <f>inventory[[#This Row],[Unit Cost]]*inventory[[#This Row],['# Units]]</f>
        <v>21</v>
      </c>
      <c r="G3496" s="8">
        <f>_xlfn.RANK.EQ(inventory[[#This Row],[Total Cost]],inventory[Total Cost],0)</f>
        <v>2629</v>
      </c>
      <c r="H3496" s="8">
        <f>SUMIFS(inventory['# Units],inventory[Rank],"&lt;="&amp;inventory[[#This Row],['#]])</f>
        <v>77050</v>
      </c>
      <c r="I3496" s="9">
        <f>inventory[[#This Row],[c Units]]/MAX(inventory[c Units])</f>
        <v>0.9353225375707106</v>
      </c>
      <c r="J3496" s="10">
        <f>SUMIFS(inventory[Total Cost],inventory[Rank],"&lt;="&amp;inventory[[#This Row],['#]])</f>
        <v>2643342.1999999937</v>
      </c>
      <c r="K3496" s="9">
        <f>inventory[[#This Row],[c Cost]]/MAX(inventory[c Cost])</f>
        <v>0.99850285512937664</v>
      </c>
      <c r="L3496" s="11" t="str">
        <f>IF(inventory[[#This Row],[c Units %]]&lt;=$O$7,$N$7,IF(inventory[[#This Row],[c Units %]]&lt;=$O$8,$N$8,$N$9))</f>
        <v>C</v>
      </c>
    </row>
    <row r="3497" spans="2:12" x14ac:dyDescent="0.25">
      <c r="B3497" s="1">
        <v>3491</v>
      </c>
      <c r="C3497" t="s">
        <v>3491</v>
      </c>
      <c r="D3497" s="2">
        <v>1</v>
      </c>
      <c r="E3497" s="15">
        <v>45</v>
      </c>
      <c r="F3497" s="14">
        <f>inventory[[#This Row],[Unit Cost]]*inventory[[#This Row],['# Units]]</f>
        <v>45</v>
      </c>
      <c r="G3497" s="8">
        <f>_xlfn.RANK.EQ(inventory[[#This Row],[Total Cost]],inventory[Total Cost],0)</f>
        <v>1935</v>
      </c>
      <c r="H3497" s="8">
        <f>SUMIFS(inventory['# Units],inventory[Rank],"&lt;="&amp;inventory[[#This Row],['#]])</f>
        <v>77050</v>
      </c>
      <c r="I3497" s="9">
        <f>inventory[[#This Row],[c Units]]/MAX(inventory[c Units])</f>
        <v>0.9353225375707106</v>
      </c>
      <c r="J3497" s="10">
        <f>SUMIFS(inventory[Total Cost],inventory[Rank],"&lt;="&amp;inventory[[#This Row],['#]])</f>
        <v>2643342.1999999937</v>
      </c>
      <c r="K3497" s="9">
        <f>inventory[[#This Row],[c Cost]]/MAX(inventory[c Cost])</f>
        <v>0.99850285512937664</v>
      </c>
      <c r="L3497" s="11" t="str">
        <f>IF(inventory[[#This Row],[c Units %]]&lt;=$O$7,$N$7,IF(inventory[[#This Row],[c Units %]]&lt;=$O$8,$N$8,$N$9))</f>
        <v>C</v>
      </c>
    </row>
    <row r="3498" spans="2:12" x14ac:dyDescent="0.25">
      <c r="B3498" s="1">
        <v>3492</v>
      </c>
      <c r="C3498" t="s">
        <v>3492</v>
      </c>
      <c r="D3498" s="2">
        <v>1.1000000000000001</v>
      </c>
      <c r="E3498" s="15">
        <v>3</v>
      </c>
      <c r="F3498" s="14">
        <f>inventory[[#This Row],[Unit Cost]]*inventory[[#This Row],['# Units]]</f>
        <v>3.3000000000000003</v>
      </c>
      <c r="G3498" s="8">
        <f>_xlfn.RANK.EQ(inventory[[#This Row],[Total Cost]],inventory[Total Cost],0)</f>
        <v>4028</v>
      </c>
      <c r="H3498" s="8">
        <f>SUMIFS(inventory['# Units],inventory[Rank],"&lt;="&amp;inventory[[#This Row],['#]])</f>
        <v>77050</v>
      </c>
      <c r="I3498" s="9">
        <f>inventory[[#This Row],[c Units]]/MAX(inventory[c Units])</f>
        <v>0.9353225375707106</v>
      </c>
      <c r="J3498" s="10">
        <f>SUMIFS(inventory[Total Cost],inventory[Rank],"&lt;="&amp;inventory[[#This Row],['#]])</f>
        <v>2643342.1999999937</v>
      </c>
      <c r="K3498" s="9">
        <f>inventory[[#This Row],[c Cost]]/MAX(inventory[c Cost])</f>
        <v>0.99850285512937664</v>
      </c>
      <c r="L3498" s="11" t="str">
        <f>IF(inventory[[#This Row],[c Units %]]&lt;=$O$7,$N$7,IF(inventory[[#This Row],[c Units %]]&lt;=$O$8,$N$8,$N$9))</f>
        <v>C</v>
      </c>
    </row>
    <row r="3499" spans="2:12" x14ac:dyDescent="0.25">
      <c r="B3499" s="1">
        <v>3493</v>
      </c>
      <c r="C3499" t="s">
        <v>3493</v>
      </c>
      <c r="D3499" s="2">
        <v>1</v>
      </c>
      <c r="E3499" s="15">
        <v>1</v>
      </c>
      <c r="F3499" s="14">
        <f>inventory[[#This Row],[Unit Cost]]*inventory[[#This Row],['# Units]]</f>
        <v>1</v>
      </c>
      <c r="G3499" s="8">
        <f>_xlfn.RANK.EQ(inventory[[#This Row],[Total Cost]],inventory[Total Cost],0)</f>
        <v>4482</v>
      </c>
      <c r="H3499" s="8">
        <f>SUMIFS(inventory['# Units],inventory[Rank],"&lt;="&amp;inventory[[#This Row],['#]])</f>
        <v>77050</v>
      </c>
      <c r="I3499" s="9">
        <f>inventory[[#This Row],[c Units]]/MAX(inventory[c Units])</f>
        <v>0.9353225375707106</v>
      </c>
      <c r="J3499" s="10">
        <f>SUMIFS(inventory[Total Cost],inventory[Rank],"&lt;="&amp;inventory[[#This Row],['#]])</f>
        <v>2643342.1999999937</v>
      </c>
      <c r="K3499" s="9">
        <f>inventory[[#This Row],[c Cost]]/MAX(inventory[c Cost])</f>
        <v>0.99850285512937664</v>
      </c>
      <c r="L3499" s="11" t="str">
        <f>IF(inventory[[#This Row],[c Units %]]&lt;=$O$7,$N$7,IF(inventory[[#This Row],[c Units %]]&lt;=$O$8,$N$8,$N$9))</f>
        <v>C</v>
      </c>
    </row>
    <row r="3500" spans="2:12" x14ac:dyDescent="0.25">
      <c r="B3500" s="1">
        <v>3494</v>
      </c>
      <c r="C3500" t="s">
        <v>3494</v>
      </c>
      <c r="D3500" s="2">
        <v>0.6</v>
      </c>
      <c r="E3500" s="15">
        <v>12</v>
      </c>
      <c r="F3500" s="14">
        <f>inventory[[#This Row],[Unit Cost]]*inventory[[#This Row],['# Units]]</f>
        <v>7.1999999999999993</v>
      </c>
      <c r="G3500" s="8">
        <f>_xlfn.RANK.EQ(inventory[[#This Row],[Total Cost]],inventory[Total Cost],0)</f>
        <v>3558</v>
      </c>
      <c r="H3500" s="8">
        <f>SUMIFS(inventory['# Units],inventory[Rank],"&lt;="&amp;inventory[[#This Row],['#]])</f>
        <v>77050</v>
      </c>
      <c r="I3500" s="9">
        <f>inventory[[#This Row],[c Units]]/MAX(inventory[c Units])</f>
        <v>0.9353225375707106</v>
      </c>
      <c r="J3500" s="10">
        <f>SUMIFS(inventory[Total Cost],inventory[Rank],"&lt;="&amp;inventory[[#This Row],['#]])</f>
        <v>2643342.1999999937</v>
      </c>
      <c r="K3500" s="9">
        <f>inventory[[#This Row],[c Cost]]/MAX(inventory[c Cost])</f>
        <v>0.99850285512937664</v>
      </c>
      <c r="L3500" s="11" t="str">
        <f>IF(inventory[[#This Row],[c Units %]]&lt;=$O$7,$N$7,IF(inventory[[#This Row],[c Units %]]&lt;=$O$8,$N$8,$N$9))</f>
        <v>C</v>
      </c>
    </row>
    <row r="3501" spans="2:12" x14ac:dyDescent="0.25">
      <c r="B3501" s="1">
        <v>3495</v>
      </c>
      <c r="C3501" t="s">
        <v>3495</v>
      </c>
      <c r="D3501" s="2">
        <v>1</v>
      </c>
      <c r="E3501" s="15">
        <v>3</v>
      </c>
      <c r="F3501" s="14">
        <f>inventory[[#This Row],[Unit Cost]]*inventory[[#This Row],['# Units]]</f>
        <v>3</v>
      </c>
      <c r="G3501" s="8">
        <f>_xlfn.RANK.EQ(inventory[[#This Row],[Total Cost]],inventory[Total Cost],0)</f>
        <v>4077</v>
      </c>
      <c r="H3501" s="8">
        <f>SUMIFS(inventory['# Units],inventory[Rank],"&lt;="&amp;inventory[[#This Row],['#]])</f>
        <v>77050</v>
      </c>
      <c r="I3501" s="9">
        <f>inventory[[#This Row],[c Units]]/MAX(inventory[c Units])</f>
        <v>0.9353225375707106</v>
      </c>
      <c r="J3501" s="10">
        <f>SUMIFS(inventory[Total Cost],inventory[Rank],"&lt;="&amp;inventory[[#This Row],['#]])</f>
        <v>2643342.1999999937</v>
      </c>
      <c r="K3501" s="9">
        <f>inventory[[#This Row],[c Cost]]/MAX(inventory[c Cost])</f>
        <v>0.99850285512937664</v>
      </c>
      <c r="L3501" s="11" t="str">
        <f>IF(inventory[[#This Row],[c Units %]]&lt;=$O$7,$N$7,IF(inventory[[#This Row],[c Units %]]&lt;=$O$8,$N$8,$N$9))</f>
        <v>C</v>
      </c>
    </row>
    <row r="3502" spans="2:12" x14ac:dyDescent="0.25">
      <c r="B3502" s="1">
        <v>3496</v>
      </c>
      <c r="C3502" t="s">
        <v>3496</v>
      </c>
      <c r="D3502" s="2">
        <v>0.5</v>
      </c>
      <c r="E3502" s="15">
        <v>6</v>
      </c>
      <c r="F3502" s="14">
        <f>inventory[[#This Row],[Unit Cost]]*inventory[[#This Row],['# Units]]</f>
        <v>3</v>
      </c>
      <c r="G3502" s="8">
        <f>_xlfn.RANK.EQ(inventory[[#This Row],[Total Cost]],inventory[Total Cost],0)</f>
        <v>4077</v>
      </c>
      <c r="H3502" s="8">
        <f>SUMIFS(inventory['# Units],inventory[Rank],"&lt;="&amp;inventory[[#This Row],['#]])</f>
        <v>77050</v>
      </c>
      <c r="I3502" s="9">
        <f>inventory[[#This Row],[c Units]]/MAX(inventory[c Units])</f>
        <v>0.9353225375707106</v>
      </c>
      <c r="J3502" s="10">
        <f>SUMIFS(inventory[Total Cost],inventory[Rank],"&lt;="&amp;inventory[[#This Row],['#]])</f>
        <v>2643342.1999999937</v>
      </c>
      <c r="K3502" s="9">
        <f>inventory[[#This Row],[c Cost]]/MAX(inventory[c Cost])</f>
        <v>0.99850285512937664</v>
      </c>
      <c r="L3502" s="11" t="str">
        <f>IF(inventory[[#This Row],[c Units %]]&lt;=$O$7,$N$7,IF(inventory[[#This Row],[c Units %]]&lt;=$O$8,$N$8,$N$9))</f>
        <v>C</v>
      </c>
    </row>
    <row r="3503" spans="2:12" x14ac:dyDescent="0.25">
      <c r="B3503" s="1">
        <v>3497</v>
      </c>
      <c r="C3503" t="s">
        <v>3497</v>
      </c>
      <c r="D3503" s="2">
        <v>1.1000000000000001</v>
      </c>
      <c r="E3503" s="15">
        <v>19</v>
      </c>
      <c r="F3503" s="14">
        <f>inventory[[#This Row],[Unit Cost]]*inventory[[#This Row],['# Units]]</f>
        <v>20.900000000000002</v>
      </c>
      <c r="G3503" s="8">
        <f>_xlfn.RANK.EQ(inventory[[#This Row],[Total Cost]],inventory[Total Cost],0)</f>
        <v>2644</v>
      </c>
      <c r="H3503" s="8">
        <f>SUMIFS(inventory['# Units],inventory[Rank],"&lt;="&amp;inventory[[#This Row],['#]])</f>
        <v>77102</v>
      </c>
      <c r="I3503" s="9">
        <f>inventory[[#This Row],[c Units]]/MAX(inventory[c Units])</f>
        <v>0.93595377406589142</v>
      </c>
      <c r="J3503" s="10">
        <f>SUMIFS(inventory[Total Cost],inventory[Rank],"&lt;="&amp;inventory[[#This Row],['#]])</f>
        <v>2643373.3999999929</v>
      </c>
      <c r="K3503" s="9">
        <f>inventory[[#This Row],[c Cost]]/MAX(inventory[c Cost])</f>
        <v>0.99851464069731377</v>
      </c>
      <c r="L3503" s="11" t="str">
        <f>IF(inventory[[#This Row],[c Units %]]&lt;=$O$7,$N$7,IF(inventory[[#This Row],[c Units %]]&lt;=$O$8,$N$8,$N$9))</f>
        <v>C</v>
      </c>
    </row>
    <row r="3504" spans="2:12" x14ac:dyDescent="0.25">
      <c r="B3504" s="1">
        <v>3498</v>
      </c>
      <c r="C3504" t="s">
        <v>3498</v>
      </c>
      <c r="D3504" s="2">
        <v>1</v>
      </c>
      <c r="E3504" s="15">
        <v>2</v>
      </c>
      <c r="F3504" s="14">
        <f>inventory[[#This Row],[Unit Cost]]*inventory[[#This Row],['# Units]]</f>
        <v>2</v>
      </c>
      <c r="G3504" s="8">
        <f>_xlfn.RANK.EQ(inventory[[#This Row],[Total Cost]],inventory[Total Cost],0)</f>
        <v>4294</v>
      </c>
      <c r="H3504" s="8">
        <f>SUMIFS(inventory['# Units],inventory[Rank],"&lt;="&amp;inventory[[#This Row],['#]])</f>
        <v>77102</v>
      </c>
      <c r="I3504" s="9">
        <f>inventory[[#This Row],[c Units]]/MAX(inventory[c Units])</f>
        <v>0.93595377406589142</v>
      </c>
      <c r="J3504" s="10">
        <f>SUMIFS(inventory[Total Cost],inventory[Rank],"&lt;="&amp;inventory[[#This Row],['#]])</f>
        <v>2643373.3999999929</v>
      </c>
      <c r="K3504" s="9">
        <f>inventory[[#This Row],[c Cost]]/MAX(inventory[c Cost])</f>
        <v>0.99851464069731377</v>
      </c>
      <c r="L3504" s="11" t="str">
        <f>IF(inventory[[#This Row],[c Units %]]&lt;=$O$7,$N$7,IF(inventory[[#This Row],[c Units %]]&lt;=$O$8,$N$8,$N$9))</f>
        <v>C</v>
      </c>
    </row>
    <row r="3505" spans="2:12" x14ac:dyDescent="0.25">
      <c r="B3505" s="1">
        <v>3499</v>
      </c>
      <c r="C3505" t="s">
        <v>3499</v>
      </c>
      <c r="D3505" s="2">
        <v>1.1000000000000001</v>
      </c>
      <c r="E3505" s="15">
        <v>4</v>
      </c>
      <c r="F3505" s="14">
        <f>inventory[[#This Row],[Unit Cost]]*inventory[[#This Row],['# Units]]</f>
        <v>4.4000000000000004</v>
      </c>
      <c r="G3505" s="8">
        <f>_xlfn.RANK.EQ(inventory[[#This Row],[Total Cost]],inventory[Total Cost],0)</f>
        <v>3847</v>
      </c>
      <c r="H3505" s="8">
        <f>SUMIFS(inventory['# Units],inventory[Rank],"&lt;="&amp;inventory[[#This Row],['#]])</f>
        <v>77102</v>
      </c>
      <c r="I3505" s="9">
        <f>inventory[[#This Row],[c Units]]/MAX(inventory[c Units])</f>
        <v>0.93595377406589142</v>
      </c>
      <c r="J3505" s="10">
        <f>SUMIFS(inventory[Total Cost],inventory[Rank],"&lt;="&amp;inventory[[#This Row],['#]])</f>
        <v>2643373.3999999929</v>
      </c>
      <c r="K3505" s="9">
        <f>inventory[[#This Row],[c Cost]]/MAX(inventory[c Cost])</f>
        <v>0.99851464069731377</v>
      </c>
      <c r="L3505" s="11" t="str">
        <f>IF(inventory[[#This Row],[c Units %]]&lt;=$O$7,$N$7,IF(inventory[[#This Row],[c Units %]]&lt;=$O$8,$N$8,$N$9))</f>
        <v>C</v>
      </c>
    </row>
    <row r="3506" spans="2:12" x14ac:dyDescent="0.25">
      <c r="B3506" s="1">
        <v>3500</v>
      </c>
      <c r="C3506" t="s">
        <v>3500</v>
      </c>
      <c r="D3506" s="2">
        <v>0.9</v>
      </c>
      <c r="E3506" s="15">
        <v>26</v>
      </c>
      <c r="F3506" s="14">
        <f>inventory[[#This Row],[Unit Cost]]*inventory[[#This Row],['# Units]]</f>
        <v>23.400000000000002</v>
      </c>
      <c r="G3506" s="8">
        <f>_xlfn.RANK.EQ(inventory[[#This Row],[Total Cost]],inventory[Total Cost],0)</f>
        <v>2533</v>
      </c>
      <c r="H3506" s="8">
        <f>SUMIFS(inventory['# Units],inventory[Rank],"&lt;="&amp;inventory[[#This Row],['#]])</f>
        <v>77102</v>
      </c>
      <c r="I3506" s="9">
        <f>inventory[[#This Row],[c Units]]/MAX(inventory[c Units])</f>
        <v>0.93595377406589142</v>
      </c>
      <c r="J3506" s="10">
        <f>SUMIFS(inventory[Total Cost],inventory[Rank],"&lt;="&amp;inventory[[#This Row],['#]])</f>
        <v>2643373.3999999929</v>
      </c>
      <c r="K3506" s="9">
        <f>inventory[[#This Row],[c Cost]]/MAX(inventory[c Cost])</f>
        <v>0.99851464069731377</v>
      </c>
      <c r="L3506" s="11" t="str">
        <f>IF(inventory[[#This Row],[c Units %]]&lt;=$O$7,$N$7,IF(inventory[[#This Row],[c Units %]]&lt;=$O$8,$N$8,$N$9))</f>
        <v>C</v>
      </c>
    </row>
    <row r="3507" spans="2:12" x14ac:dyDescent="0.25">
      <c r="B3507" s="1">
        <v>3501</v>
      </c>
      <c r="C3507" t="s">
        <v>3501</v>
      </c>
      <c r="D3507" s="2">
        <v>1</v>
      </c>
      <c r="E3507" s="15">
        <v>88</v>
      </c>
      <c r="F3507" s="14">
        <f>inventory[[#This Row],[Unit Cost]]*inventory[[#This Row],['# Units]]</f>
        <v>88</v>
      </c>
      <c r="G3507" s="8">
        <f>_xlfn.RANK.EQ(inventory[[#This Row],[Total Cost]],inventory[Total Cost],0)</f>
        <v>1419</v>
      </c>
      <c r="H3507" s="8">
        <f>SUMIFS(inventory['# Units],inventory[Rank],"&lt;="&amp;inventory[[#This Row],['#]])</f>
        <v>77158</v>
      </c>
      <c r="I3507" s="9">
        <f>inventory[[#This Row],[c Units]]/MAX(inventory[c Units])</f>
        <v>0.9366335672145476</v>
      </c>
      <c r="J3507" s="10">
        <f>SUMIFS(inventory[Total Cost],inventory[Rank],"&lt;="&amp;inventory[[#This Row],['#]])</f>
        <v>2643434.9999999944</v>
      </c>
      <c r="K3507" s="9">
        <f>inventory[[#This Row],[c Cost]]/MAX(inventory[c Cost])</f>
        <v>0.99853790963913958</v>
      </c>
      <c r="L3507" s="11" t="str">
        <f>IF(inventory[[#This Row],[c Units %]]&lt;=$O$7,$N$7,IF(inventory[[#This Row],[c Units %]]&lt;=$O$8,$N$8,$N$9))</f>
        <v>C</v>
      </c>
    </row>
    <row r="3508" spans="2:12" x14ac:dyDescent="0.25">
      <c r="B3508" s="1">
        <v>3502</v>
      </c>
      <c r="C3508" t="s">
        <v>3502</v>
      </c>
      <c r="D3508" s="2">
        <v>1</v>
      </c>
      <c r="E3508" s="15">
        <v>19</v>
      </c>
      <c r="F3508" s="14">
        <f>inventory[[#This Row],[Unit Cost]]*inventory[[#This Row],['# Units]]</f>
        <v>19</v>
      </c>
      <c r="G3508" s="8">
        <f>_xlfn.RANK.EQ(inventory[[#This Row],[Total Cost]],inventory[Total Cost],0)</f>
        <v>2748</v>
      </c>
      <c r="H3508" s="8">
        <f>SUMIFS(inventory['# Units],inventory[Rank],"&lt;="&amp;inventory[[#This Row],['#]])</f>
        <v>77158</v>
      </c>
      <c r="I3508" s="9">
        <f>inventory[[#This Row],[c Units]]/MAX(inventory[c Units])</f>
        <v>0.9366335672145476</v>
      </c>
      <c r="J3508" s="10">
        <f>SUMIFS(inventory[Total Cost],inventory[Rank],"&lt;="&amp;inventory[[#This Row],['#]])</f>
        <v>2643434.9999999944</v>
      </c>
      <c r="K3508" s="9">
        <f>inventory[[#This Row],[c Cost]]/MAX(inventory[c Cost])</f>
        <v>0.99853790963913958</v>
      </c>
      <c r="L3508" s="11" t="str">
        <f>IF(inventory[[#This Row],[c Units %]]&lt;=$O$7,$N$7,IF(inventory[[#This Row],[c Units %]]&lt;=$O$8,$N$8,$N$9))</f>
        <v>C</v>
      </c>
    </row>
    <row r="3509" spans="2:12" x14ac:dyDescent="0.25">
      <c r="B3509" s="1">
        <v>3503</v>
      </c>
      <c r="C3509" t="s">
        <v>3503</v>
      </c>
      <c r="D3509" s="2">
        <v>1</v>
      </c>
      <c r="E3509" s="15">
        <v>99</v>
      </c>
      <c r="F3509" s="14">
        <f>inventory[[#This Row],[Unit Cost]]*inventory[[#This Row],['# Units]]</f>
        <v>99</v>
      </c>
      <c r="G3509" s="8">
        <f>_xlfn.RANK.EQ(inventory[[#This Row],[Total Cost]],inventory[Total Cost],0)</f>
        <v>1351</v>
      </c>
      <c r="H3509" s="8">
        <f>SUMIFS(inventory['# Units],inventory[Rank],"&lt;="&amp;inventory[[#This Row],['#]])</f>
        <v>77158</v>
      </c>
      <c r="I3509" s="9">
        <f>inventory[[#This Row],[c Units]]/MAX(inventory[c Units])</f>
        <v>0.9366335672145476</v>
      </c>
      <c r="J3509" s="10">
        <f>SUMIFS(inventory[Total Cost],inventory[Rank],"&lt;="&amp;inventory[[#This Row],['#]])</f>
        <v>2643434.9999999944</v>
      </c>
      <c r="K3509" s="9">
        <f>inventory[[#This Row],[c Cost]]/MAX(inventory[c Cost])</f>
        <v>0.99853790963913958</v>
      </c>
      <c r="L3509" s="11" t="str">
        <f>IF(inventory[[#This Row],[c Units %]]&lt;=$O$7,$N$7,IF(inventory[[#This Row],[c Units %]]&lt;=$O$8,$N$8,$N$9))</f>
        <v>C</v>
      </c>
    </row>
    <row r="3510" spans="2:12" x14ac:dyDescent="0.25">
      <c r="B3510" s="1">
        <v>3504</v>
      </c>
      <c r="C3510" t="s">
        <v>3504</v>
      </c>
      <c r="D3510" s="2">
        <v>1</v>
      </c>
      <c r="E3510" s="15">
        <v>22</v>
      </c>
      <c r="F3510" s="14">
        <f>inventory[[#This Row],[Unit Cost]]*inventory[[#This Row],['# Units]]</f>
        <v>22</v>
      </c>
      <c r="G3510" s="8">
        <f>_xlfn.RANK.EQ(inventory[[#This Row],[Total Cost]],inventory[Total Cost],0)</f>
        <v>2593</v>
      </c>
      <c r="H3510" s="8">
        <f>SUMIFS(inventory['# Units],inventory[Rank],"&lt;="&amp;inventory[[#This Row],['#]])</f>
        <v>77158</v>
      </c>
      <c r="I3510" s="9">
        <f>inventory[[#This Row],[c Units]]/MAX(inventory[c Units])</f>
        <v>0.9366335672145476</v>
      </c>
      <c r="J3510" s="10">
        <f>SUMIFS(inventory[Total Cost],inventory[Rank],"&lt;="&amp;inventory[[#This Row],['#]])</f>
        <v>2643434.9999999944</v>
      </c>
      <c r="K3510" s="9">
        <f>inventory[[#This Row],[c Cost]]/MAX(inventory[c Cost])</f>
        <v>0.99853790963913958</v>
      </c>
      <c r="L3510" s="11" t="str">
        <f>IF(inventory[[#This Row],[c Units %]]&lt;=$O$7,$N$7,IF(inventory[[#This Row],[c Units %]]&lt;=$O$8,$N$8,$N$9))</f>
        <v>C</v>
      </c>
    </row>
    <row r="3511" spans="2:12" x14ac:dyDescent="0.25">
      <c r="B3511" s="1">
        <v>3505</v>
      </c>
      <c r="C3511" t="s">
        <v>3505</v>
      </c>
      <c r="D3511" s="2">
        <v>1</v>
      </c>
      <c r="E3511" s="15">
        <v>1</v>
      </c>
      <c r="F3511" s="14">
        <f>inventory[[#This Row],[Unit Cost]]*inventory[[#This Row],['# Units]]</f>
        <v>1</v>
      </c>
      <c r="G3511" s="8">
        <f>_xlfn.RANK.EQ(inventory[[#This Row],[Total Cost]],inventory[Total Cost],0)</f>
        <v>4482</v>
      </c>
      <c r="H3511" s="8">
        <f>SUMIFS(inventory['# Units],inventory[Rank],"&lt;="&amp;inventory[[#This Row],['#]])</f>
        <v>77158</v>
      </c>
      <c r="I3511" s="9">
        <f>inventory[[#This Row],[c Units]]/MAX(inventory[c Units])</f>
        <v>0.9366335672145476</v>
      </c>
      <c r="J3511" s="10">
        <f>SUMIFS(inventory[Total Cost],inventory[Rank],"&lt;="&amp;inventory[[#This Row],['#]])</f>
        <v>2643434.9999999944</v>
      </c>
      <c r="K3511" s="9">
        <f>inventory[[#This Row],[c Cost]]/MAX(inventory[c Cost])</f>
        <v>0.99853790963913958</v>
      </c>
      <c r="L3511" s="11" t="str">
        <f>IF(inventory[[#This Row],[c Units %]]&lt;=$O$7,$N$7,IF(inventory[[#This Row],[c Units %]]&lt;=$O$8,$N$8,$N$9))</f>
        <v>C</v>
      </c>
    </row>
    <row r="3512" spans="2:12" x14ac:dyDescent="0.25">
      <c r="B3512" s="1">
        <v>3506</v>
      </c>
      <c r="C3512" t="s">
        <v>3506</v>
      </c>
      <c r="D3512" s="2">
        <v>0.8</v>
      </c>
      <c r="E3512" s="15">
        <v>4</v>
      </c>
      <c r="F3512" s="14">
        <f>inventory[[#This Row],[Unit Cost]]*inventory[[#This Row],['# Units]]</f>
        <v>3.2</v>
      </c>
      <c r="G3512" s="8">
        <f>_xlfn.RANK.EQ(inventory[[#This Row],[Total Cost]],inventory[Total Cost],0)</f>
        <v>4049</v>
      </c>
      <c r="H3512" s="8">
        <f>SUMIFS(inventory['# Units],inventory[Rank],"&lt;="&amp;inventory[[#This Row],['#]])</f>
        <v>77158</v>
      </c>
      <c r="I3512" s="9">
        <f>inventory[[#This Row],[c Units]]/MAX(inventory[c Units])</f>
        <v>0.9366335672145476</v>
      </c>
      <c r="J3512" s="10">
        <f>SUMIFS(inventory[Total Cost],inventory[Rank],"&lt;="&amp;inventory[[#This Row],['#]])</f>
        <v>2643434.9999999944</v>
      </c>
      <c r="K3512" s="9">
        <f>inventory[[#This Row],[c Cost]]/MAX(inventory[c Cost])</f>
        <v>0.99853790963913958</v>
      </c>
      <c r="L3512" s="11" t="str">
        <f>IF(inventory[[#This Row],[c Units %]]&lt;=$O$7,$N$7,IF(inventory[[#This Row],[c Units %]]&lt;=$O$8,$N$8,$N$9))</f>
        <v>C</v>
      </c>
    </row>
    <row r="3513" spans="2:12" x14ac:dyDescent="0.25">
      <c r="B3513" s="1">
        <v>3507</v>
      </c>
      <c r="C3513" t="s">
        <v>3507</v>
      </c>
      <c r="D3513" s="2">
        <v>1</v>
      </c>
      <c r="E3513" s="15">
        <v>6</v>
      </c>
      <c r="F3513" s="14">
        <f>inventory[[#This Row],[Unit Cost]]*inventory[[#This Row],['# Units]]</f>
        <v>6</v>
      </c>
      <c r="G3513" s="8">
        <f>_xlfn.RANK.EQ(inventory[[#This Row],[Total Cost]],inventory[Total Cost],0)</f>
        <v>3649</v>
      </c>
      <c r="H3513" s="8">
        <f>SUMIFS(inventory['# Units],inventory[Rank],"&lt;="&amp;inventory[[#This Row],['#]])</f>
        <v>77158</v>
      </c>
      <c r="I3513" s="9">
        <f>inventory[[#This Row],[c Units]]/MAX(inventory[c Units])</f>
        <v>0.9366335672145476</v>
      </c>
      <c r="J3513" s="10">
        <f>SUMIFS(inventory[Total Cost],inventory[Rank],"&lt;="&amp;inventory[[#This Row],['#]])</f>
        <v>2643434.9999999944</v>
      </c>
      <c r="K3513" s="9">
        <f>inventory[[#This Row],[c Cost]]/MAX(inventory[c Cost])</f>
        <v>0.99853790963913958</v>
      </c>
      <c r="L3513" s="11" t="str">
        <f>IF(inventory[[#This Row],[c Units %]]&lt;=$O$7,$N$7,IF(inventory[[#This Row],[c Units %]]&lt;=$O$8,$N$8,$N$9))</f>
        <v>C</v>
      </c>
    </row>
    <row r="3514" spans="2:12" x14ac:dyDescent="0.25">
      <c r="B3514" s="1">
        <v>3508</v>
      </c>
      <c r="C3514" t="s">
        <v>3508</v>
      </c>
      <c r="D3514" s="2">
        <v>1</v>
      </c>
      <c r="E3514" s="15">
        <v>6</v>
      </c>
      <c r="F3514" s="14">
        <f>inventory[[#This Row],[Unit Cost]]*inventory[[#This Row],['# Units]]</f>
        <v>6</v>
      </c>
      <c r="G3514" s="8">
        <f>_xlfn.RANK.EQ(inventory[[#This Row],[Total Cost]],inventory[Total Cost],0)</f>
        <v>3649</v>
      </c>
      <c r="H3514" s="8">
        <f>SUMIFS(inventory['# Units],inventory[Rank],"&lt;="&amp;inventory[[#This Row],['#]])</f>
        <v>77158</v>
      </c>
      <c r="I3514" s="9">
        <f>inventory[[#This Row],[c Units]]/MAX(inventory[c Units])</f>
        <v>0.9366335672145476</v>
      </c>
      <c r="J3514" s="10">
        <f>SUMIFS(inventory[Total Cost],inventory[Rank],"&lt;="&amp;inventory[[#This Row],['#]])</f>
        <v>2643434.9999999944</v>
      </c>
      <c r="K3514" s="9">
        <f>inventory[[#This Row],[c Cost]]/MAX(inventory[c Cost])</f>
        <v>0.99853790963913958</v>
      </c>
      <c r="L3514" s="11" t="str">
        <f>IF(inventory[[#This Row],[c Units %]]&lt;=$O$7,$N$7,IF(inventory[[#This Row],[c Units %]]&lt;=$O$8,$N$8,$N$9))</f>
        <v>C</v>
      </c>
    </row>
    <row r="3515" spans="2:12" x14ac:dyDescent="0.25">
      <c r="B3515" s="1">
        <v>3509</v>
      </c>
      <c r="C3515" t="s">
        <v>3509</v>
      </c>
      <c r="D3515" s="2">
        <v>0.8</v>
      </c>
      <c r="E3515" s="15">
        <v>33</v>
      </c>
      <c r="F3515" s="14">
        <f>inventory[[#This Row],[Unit Cost]]*inventory[[#This Row],['# Units]]</f>
        <v>26.400000000000002</v>
      </c>
      <c r="G3515" s="8">
        <f>_xlfn.RANK.EQ(inventory[[#This Row],[Total Cost]],inventory[Total Cost],0)</f>
        <v>2408</v>
      </c>
      <c r="H3515" s="8">
        <f>SUMIFS(inventory['# Units],inventory[Rank],"&lt;="&amp;inventory[[#This Row],['#]])</f>
        <v>77235</v>
      </c>
      <c r="I3515" s="9">
        <f>inventory[[#This Row],[c Units]]/MAX(inventory[c Units])</f>
        <v>0.93756828279394988</v>
      </c>
      <c r="J3515" s="10">
        <f>SUMIFS(inventory[Total Cost],inventory[Rank],"&lt;="&amp;inventory[[#This Row],['#]])</f>
        <v>2643488.8999999957</v>
      </c>
      <c r="K3515" s="9">
        <f>inventory[[#This Row],[c Cost]]/MAX(inventory[c Cost])</f>
        <v>0.99855826996323716</v>
      </c>
      <c r="L3515" s="11" t="str">
        <f>IF(inventory[[#This Row],[c Units %]]&lt;=$O$7,$N$7,IF(inventory[[#This Row],[c Units %]]&lt;=$O$8,$N$8,$N$9))</f>
        <v>C</v>
      </c>
    </row>
    <row r="3516" spans="2:12" x14ac:dyDescent="0.25">
      <c r="B3516" s="1">
        <v>3510</v>
      </c>
      <c r="C3516" t="s">
        <v>3510</v>
      </c>
      <c r="D3516" s="2">
        <v>0.6</v>
      </c>
      <c r="E3516" s="15">
        <v>36</v>
      </c>
      <c r="F3516" s="14">
        <f>inventory[[#This Row],[Unit Cost]]*inventory[[#This Row],['# Units]]</f>
        <v>21.599999999999998</v>
      </c>
      <c r="G3516" s="8">
        <f>_xlfn.RANK.EQ(inventory[[#This Row],[Total Cost]],inventory[Total Cost],0)</f>
        <v>2621</v>
      </c>
      <c r="H3516" s="8">
        <f>SUMIFS(inventory['# Units],inventory[Rank],"&lt;="&amp;inventory[[#This Row],['#]])</f>
        <v>77235</v>
      </c>
      <c r="I3516" s="9">
        <f>inventory[[#This Row],[c Units]]/MAX(inventory[c Units])</f>
        <v>0.93756828279394988</v>
      </c>
      <c r="J3516" s="10">
        <f>SUMIFS(inventory[Total Cost],inventory[Rank],"&lt;="&amp;inventory[[#This Row],['#]])</f>
        <v>2643488.8999999957</v>
      </c>
      <c r="K3516" s="9">
        <f>inventory[[#This Row],[c Cost]]/MAX(inventory[c Cost])</f>
        <v>0.99855826996323716</v>
      </c>
      <c r="L3516" s="11" t="str">
        <f>IF(inventory[[#This Row],[c Units %]]&lt;=$O$7,$N$7,IF(inventory[[#This Row],[c Units %]]&lt;=$O$8,$N$8,$N$9))</f>
        <v>C</v>
      </c>
    </row>
    <row r="3517" spans="2:12" x14ac:dyDescent="0.25">
      <c r="B3517" s="1">
        <v>3511</v>
      </c>
      <c r="C3517" t="s">
        <v>3511</v>
      </c>
      <c r="D3517" s="2">
        <v>1</v>
      </c>
      <c r="E3517" s="15">
        <v>100</v>
      </c>
      <c r="F3517" s="14">
        <f>inventory[[#This Row],[Unit Cost]]*inventory[[#This Row],['# Units]]</f>
        <v>100</v>
      </c>
      <c r="G3517" s="8">
        <f>_xlfn.RANK.EQ(inventory[[#This Row],[Total Cost]],inventory[Total Cost],0)</f>
        <v>1348</v>
      </c>
      <c r="H3517" s="8">
        <f>SUMIFS(inventory['# Units],inventory[Rank],"&lt;="&amp;inventory[[#This Row],['#]])</f>
        <v>77235</v>
      </c>
      <c r="I3517" s="9">
        <f>inventory[[#This Row],[c Units]]/MAX(inventory[c Units])</f>
        <v>0.93756828279394988</v>
      </c>
      <c r="J3517" s="10">
        <f>SUMIFS(inventory[Total Cost],inventory[Rank],"&lt;="&amp;inventory[[#This Row],['#]])</f>
        <v>2643488.8999999957</v>
      </c>
      <c r="K3517" s="9">
        <f>inventory[[#This Row],[c Cost]]/MAX(inventory[c Cost])</f>
        <v>0.99855826996323716</v>
      </c>
      <c r="L3517" s="11" t="str">
        <f>IF(inventory[[#This Row],[c Units %]]&lt;=$O$7,$N$7,IF(inventory[[#This Row],[c Units %]]&lt;=$O$8,$N$8,$N$9))</f>
        <v>C</v>
      </c>
    </row>
    <row r="3518" spans="2:12" x14ac:dyDescent="0.25">
      <c r="B3518" s="1">
        <v>3512</v>
      </c>
      <c r="C3518" t="s">
        <v>3512</v>
      </c>
      <c r="D3518" s="2">
        <v>1</v>
      </c>
      <c r="E3518" s="15">
        <v>13</v>
      </c>
      <c r="F3518" s="14">
        <f>inventory[[#This Row],[Unit Cost]]*inventory[[#This Row],['# Units]]</f>
        <v>13</v>
      </c>
      <c r="G3518" s="8">
        <f>_xlfn.RANK.EQ(inventory[[#This Row],[Total Cost]],inventory[Total Cost],0)</f>
        <v>3083</v>
      </c>
      <c r="H3518" s="8">
        <f>SUMIFS(inventory['# Units],inventory[Rank],"&lt;="&amp;inventory[[#This Row],['#]])</f>
        <v>77235</v>
      </c>
      <c r="I3518" s="9">
        <f>inventory[[#This Row],[c Units]]/MAX(inventory[c Units])</f>
        <v>0.93756828279394988</v>
      </c>
      <c r="J3518" s="10">
        <f>SUMIFS(inventory[Total Cost],inventory[Rank],"&lt;="&amp;inventory[[#This Row],['#]])</f>
        <v>2643488.8999999957</v>
      </c>
      <c r="K3518" s="9">
        <f>inventory[[#This Row],[c Cost]]/MAX(inventory[c Cost])</f>
        <v>0.99855826996323716</v>
      </c>
      <c r="L3518" s="11" t="str">
        <f>IF(inventory[[#This Row],[c Units %]]&lt;=$O$7,$N$7,IF(inventory[[#This Row],[c Units %]]&lt;=$O$8,$N$8,$N$9))</f>
        <v>C</v>
      </c>
    </row>
    <row r="3519" spans="2:12" x14ac:dyDescent="0.25">
      <c r="B3519" s="1">
        <v>3513</v>
      </c>
      <c r="C3519" t="s">
        <v>3513</v>
      </c>
      <c r="D3519" s="2">
        <v>0.9</v>
      </c>
      <c r="E3519" s="15">
        <v>29</v>
      </c>
      <c r="F3519" s="14">
        <f>inventory[[#This Row],[Unit Cost]]*inventory[[#This Row],['# Units]]</f>
        <v>26.1</v>
      </c>
      <c r="G3519" s="8">
        <f>_xlfn.RANK.EQ(inventory[[#This Row],[Total Cost]],inventory[Total Cost],0)</f>
        <v>2420</v>
      </c>
      <c r="H3519" s="8">
        <f>SUMIFS(inventory['# Units],inventory[Rank],"&lt;="&amp;inventory[[#This Row],['#]])</f>
        <v>77235</v>
      </c>
      <c r="I3519" s="9">
        <f>inventory[[#This Row],[c Units]]/MAX(inventory[c Units])</f>
        <v>0.93756828279394988</v>
      </c>
      <c r="J3519" s="10">
        <f>SUMIFS(inventory[Total Cost],inventory[Rank],"&lt;="&amp;inventory[[#This Row],['#]])</f>
        <v>2643488.8999999957</v>
      </c>
      <c r="K3519" s="9">
        <f>inventory[[#This Row],[c Cost]]/MAX(inventory[c Cost])</f>
        <v>0.99855826996323716</v>
      </c>
      <c r="L3519" s="11" t="str">
        <f>IF(inventory[[#This Row],[c Units %]]&lt;=$O$7,$N$7,IF(inventory[[#This Row],[c Units %]]&lt;=$O$8,$N$8,$N$9))</f>
        <v>C</v>
      </c>
    </row>
    <row r="3520" spans="2:12" x14ac:dyDescent="0.25">
      <c r="B3520" s="1">
        <v>3514</v>
      </c>
      <c r="C3520" t="s">
        <v>3514</v>
      </c>
      <c r="D3520" s="2">
        <v>1.1000000000000001</v>
      </c>
      <c r="E3520" s="15">
        <v>5</v>
      </c>
      <c r="F3520" s="14">
        <f>inventory[[#This Row],[Unit Cost]]*inventory[[#This Row],['# Units]]</f>
        <v>5.5</v>
      </c>
      <c r="G3520" s="8">
        <f>_xlfn.RANK.EQ(inventory[[#This Row],[Total Cost]],inventory[Total Cost],0)</f>
        <v>3713</v>
      </c>
      <c r="H3520" s="8">
        <f>SUMIFS(inventory['# Units],inventory[Rank],"&lt;="&amp;inventory[[#This Row],['#]])</f>
        <v>77235</v>
      </c>
      <c r="I3520" s="9">
        <f>inventory[[#This Row],[c Units]]/MAX(inventory[c Units])</f>
        <v>0.93756828279394988</v>
      </c>
      <c r="J3520" s="10">
        <f>SUMIFS(inventory[Total Cost],inventory[Rank],"&lt;="&amp;inventory[[#This Row],['#]])</f>
        <v>2643488.8999999957</v>
      </c>
      <c r="K3520" s="9">
        <f>inventory[[#This Row],[c Cost]]/MAX(inventory[c Cost])</f>
        <v>0.99855826996323716</v>
      </c>
      <c r="L3520" s="11" t="str">
        <f>IF(inventory[[#This Row],[c Units %]]&lt;=$O$7,$N$7,IF(inventory[[#This Row],[c Units %]]&lt;=$O$8,$N$8,$N$9))</f>
        <v>C</v>
      </c>
    </row>
    <row r="3521" spans="2:12" x14ac:dyDescent="0.25">
      <c r="B3521" s="1">
        <v>3515</v>
      </c>
      <c r="C3521" t="s">
        <v>3515</v>
      </c>
      <c r="D3521" s="2">
        <v>0.6</v>
      </c>
      <c r="E3521" s="15">
        <v>16</v>
      </c>
      <c r="F3521" s="14">
        <f>inventory[[#This Row],[Unit Cost]]*inventory[[#This Row],['# Units]]</f>
        <v>9.6</v>
      </c>
      <c r="G3521" s="8">
        <f>_xlfn.RANK.EQ(inventory[[#This Row],[Total Cost]],inventory[Total Cost],0)</f>
        <v>3357</v>
      </c>
      <c r="H3521" s="8">
        <f>SUMIFS(inventory['# Units],inventory[Rank],"&lt;="&amp;inventory[[#This Row],['#]])</f>
        <v>77235</v>
      </c>
      <c r="I3521" s="9">
        <f>inventory[[#This Row],[c Units]]/MAX(inventory[c Units])</f>
        <v>0.93756828279394988</v>
      </c>
      <c r="J3521" s="10">
        <f>SUMIFS(inventory[Total Cost],inventory[Rank],"&lt;="&amp;inventory[[#This Row],['#]])</f>
        <v>2643488.8999999957</v>
      </c>
      <c r="K3521" s="9">
        <f>inventory[[#This Row],[c Cost]]/MAX(inventory[c Cost])</f>
        <v>0.99855826996323716</v>
      </c>
      <c r="L3521" s="11" t="str">
        <f>IF(inventory[[#This Row],[c Units %]]&lt;=$O$7,$N$7,IF(inventory[[#This Row],[c Units %]]&lt;=$O$8,$N$8,$N$9))</f>
        <v>C</v>
      </c>
    </row>
    <row r="3522" spans="2:12" x14ac:dyDescent="0.25">
      <c r="B3522" s="1">
        <v>3516</v>
      </c>
      <c r="C3522" t="s">
        <v>3516</v>
      </c>
      <c r="D3522" s="2">
        <v>1.1000000000000001</v>
      </c>
      <c r="E3522" s="15">
        <v>13</v>
      </c>
      <c r="F3522" s="14">
        <f>inventory[[#This Row],[Unit Cost]]*inventory[[#This Row],['# Units]]</f>
        <v>14.3</v>
      </c>
      <c r="G3522" s="8">
        <f>_xlfn.RANK.EQ(inventory[[#This Row],[Total Cost]],inventory[Total Cost],0)</f>
        <v>3019</v>
      </c>
      <c r="H3522" s="8">
        <f>SUMIFS(inventory['# Units],inventory[Rank],"&lt;="&amp;inventory[[#This Row],['#]])</f>
        <v>77263</v>
      </c>
      <c r="I3522" s="9">
        <f>inventory[[#This Row],[c Units]]/MAX(inventory[c Units])</f>
        <v>0.93790817936827797</v>
      </c>
      <c r="J3522" s="10">
        <f>SUMIFS(inventory[Total Cost],inventory[Rank],"&lt;="&amp;inventory[[#This Row],['#]])</f>
        <v>2643542.0999999964</v>
      </c>
      <c r="K3522" s="9">
        <f>inventory[[#This Row],[c Cost]]/MAX(inventory[c Cost])</f>
        <v>0.99857836586754101</v>
      </c>
      <c r="L3522" s="11" t="str">
        <f>IF(inventory[[#This Row],[c Units %]]&lt;=$O$7,$N$7,IF(inventory[[#This Row],[c Units %]]&lt;=$O$8,$N$8,$N$9))</f>
        <v>C</v>
      </c>
    </row>
    <row r="3523" spans="2:12" x14ac:dyDescent="0.25">
      <c r="B3523" s="1">
        <v>3517</v>
      </c>
      <c r="C3523" t="s">
        <v>3517</v>
      </c>
      <c r="D3523" s="2">
        <v>0.8</v>
      </c>
      <c r="E3523" s="15">
        <v>30</v>
      </c>
      <c r="F3523" s="14">
        <f>inventory[[#This Row],[Unit Cost]]*inventory[[#This Row],['# Units]]</f>
        <v>24</v>
      </c>
      <c r="G3523" s="8">
        <f>_xlfn.RANK.EQ(inventory[[#This Row],[Total Cost]],inventory[Total Cost],0)</f>
        <v>2494</v>
      </c>
      <c r="H3523" s="8">
        <f>SUMIFS(inventory['# Units],inventory[Rank],"&lt;="&amp;inventory[[#This Row],['#]])</f>
        <v>77263</v>
      </c>
      <c r="I3523" s="9">
        <f>inventory[[#This Row],[c Units]]/MAX(inventory[c Units])</f>
        <v>0.93790817936827797</v>
      </c>
      <c r="J3523" s="10">
        <f>SUMIFS(inventory[Total Cost],inventory[Rank],"&lt;="&amp;inventory[[#This Row],['#]])</f>
        <v>2643542.0999999964</v>
      </c>
      <c r="K3523" s="9">
        <f>inventory[[#This Row],[c Cost]]/MAX(inventory[c Cost])</f>
        <v>0.99857836586754101</v>
      </c>
      <c r="L3523" s="11" t="str">
        <f>IF(inventory[[#This Row],[c Units %]]&lt;=$O$7,$N$7,IF(inventory[[#This Row],[c Units %]]&lt;=$O$8,$N$8,$N$9))</f>
        <v>C</v>
      </c>
    </row>
    <row r="3524" spans="2:12" x14ac:dyDescent="0.25">
      <c r="B3524" s="1">
        <v>3518</v>
      </c>
      <c r="C3524" t="s">
        <v>3518</v>
      </c>
      <c r="D3524" s="2">
        <v>1</v>
      </c>
      <c r="E3524" s="15">
        <v>16</v>
      </c>
      <c r="F3524" s="14">
        <f>inventory[[#This Row],[Unit Cost]]*inventory[[#This Row],['# Units]]</f>
        <v>16</v>
      </c>
      <c r="G3524" s="8">
        <f>_xlfn.RANK.EQ(inventory[[#This Row],[Total Cost]],inventory[Total Cost],0)</f>
        <v>2907</v>
      </c>
      <c r="H3524" s="8">
        <f>SUMIFS(inventory['# Units],inventory[Rank],"&lt;="&amp;inventory[[#This Row],['#]])</f>
        <v>77263</v>
      </c>
      <c r="I3524" s="9">
        <f>inventory[[#This Row],[c Units]]/MAX(inventory[c Units])</f>
        <v>0.93790817936827797</v>
      </c>
      <c r="J3524" s="10">
        <f>SUMIFS(inventory[Total Cost],inventory[Rank],"&lt;="&amp;inventory[[#This Row],['#]])</f>
        <v>2643542.0999999964</v>
      </c>
      <c r="K3524" s="9">
        <f>inventory[[#This Row],[c Cost]]/MAX(inventory[c Cost])</f>
        <v>0.99857836586754101</v>
      </c>
      <c r="L3524" s="11" t="str">
        <f>IF(inventory[[#This Row],[c Units %]]&lt;=$O$7,$N$7,IF(inventory[[#This Row],[c Units %]]&lt;=$O$8,$N$8,$N$9))</f>
        <v>C</v>
      </c>
    </row>
    <row r="3525" spans="2:12" x14ac:dyDescent="0.25">
      <c r="B3525" s="1">
        <v>3519</v>
      </c>
      <c r="C3525" t="s">
        <v>3519</v>
      </c>
      <c r="D3525" s="2">
        <v>1</v>
      </c>
      <c r="E3525" s="15">
        <v>17</v>
      </c>
      <c r="F3525" s="14">
        <f>inventory[[#This Row],[Unit Cost]]*inventory[[#This Row],['# Units]]</f>
        <v>17</v>
      </c>
      <c r="G3525" s="8">
        <f>_xlfn.RANK.EQ(inventory[[#This Row],[Total Cost]],inventory[Total Cost],0)</f>
        <v>2841</v>
      </c>
      <c r="H3525" s="8">
        <f>SUMIFS(inventory['# Units],inventory[Rank],"&lt;="&amp;inventory[[#This Row],['#]])</f>
        <v>77263</v>
      </c>
      <c r="I3525" s="9">
        <f>inventory[[#This Row],[c Units]]/MAX(inventory[c Units])</f>
        <v>0.93790817936827797</v>
      </c>
      <c r="J3525" s="10">
        <f>SUMIFS(inventory[Total Cost],inventory[Rank],"&lt;="&amp;inventory[[#This Row],['#]])</f>
        <v>2643542.0999999964</v>
      </c>
      <c r="K3525" s="9">
        <f>inventory[[#This Row],[c Cost]]/MAX(inventory[c Cost])</f>
        <v>0.99857836586754101</v>
      </c>
      <c r="L3525" s="11" t="str">
        <f>IF(inventory[[#This Row],[c Units %]]&lt;=$O$7,$N$7,IF(inventory[[#This Row],[c Units %]]&lt;=$O$8,$N$8,$N$9))</f>
        <v>C</v>
      </c>
    </row>
    <row r="3526" spans="2:12" x14ac:dyDescent="0.25">
      <c r="B3526" s="1">
        <v>3520</v>
      </c>
      <c r="C3526" t="s">
        <v>3520</v>
      </c>
      <c r="D3526" s="2">
        <v>0.9</v>
      </c>
      <c r="E3526" s="15">
        <v>7</v>
      </c>
      <c r="F3526" s="14">
        <f>inventory[[#This Row],[Unit Cost]]*inventory[[#This Row],['# Units]]</f>
        <v>6.3</v>
      </c>
      <c r="G3526" s="8">
        <f>_xlfn.RANK.EQ(inventory[[#This Row],[Total Cost]],inventory[Total Cost],0)</f>
        <v>3638</v>
      </c>
      <c r="H3526" s="8">
        <f>SUMIFS(inventory['# Units],inventory[Rank],"&lt;="&amp;inventory[[#This Row],['#]])</f>
        <v>77263</v>
      </c>
      <c r="I3526" s="9">
        <f>inventory[[#This Row],[c Units]]/MAX(inventory[c Units])</f>
        <v>0.93790817936827797</v>
      </c>
      <c r="J3526" s="10">
        <f>SUMIFS(inventory[Total Cost],inventory[Rank],"&lt;="&amp;inventory[[#This Row],['#]])</f>
        <v>2643542.0999999964</v>
      </c>
      <c r="K3526" s="9">
        <f>inventory[[#This Row],[c Cost]]/MAX(inventory[c Cost])</f>
        <v>0.99857836586754101</v>
      </c>
      <c r="L3526" s="11" t="str">
        <f>IF(inventory[[#This Row],[c Units %]]&lt;=$O$7,$N$7,IF(inventory[[#This Row],[c Units %]]&lt;=$O$8,$N$8,$N$9))</f>
        <v>C</v>
      </c>
    </row>
    <row r="3527" spans="2:12" x14ac:dyDescent="0.25">
      <c r="B3527" s="1">
        <v>3521</v>
      </c>
      <c r="C3527" t="s">
        <v>3521</v>
      </c>
      <c r="D3527" s="2">
        <v>0.8</v>
      </c>
      <c r="E3527" s="15">
        <v>2</v>
      </c>
      <c r="F3527" s="14">
        <f>inventory[[#This Row],[Unit Cost]]*inventory[[#This Row],['# Units]]</f>
        <v>1.6</v>
      </c>
      <c r="G3527" s="8">
        <f>_xlfn.RANK.EQ(inventory[[#This Row],[Total Cost]],inventory[Total Cost],0)</f>
        <v>4372</v>
      </c>
      <c r="H3527" s="8">
        <f>SUMIFS(inventory['# Units],inventory[Rank],"&lt;="&amp;inventory[[#This Row],['#]])</f>
        <v>77263</v>
      </c>
      <c r="I3527" s="9">
        <f>inventory[[#This Row],[c Units]]/MAX(inventory[c Units])</f>
        <v>0.93790817936827797</v>
      </c>
      <c r="J3527" s="10">
        <f>SUMIFS(inventory[Total Cost],inventory[Rank],"&lt;="&amp;inventory[[#This Row],['#]])</f>
        <v>2643542.0999999964</v>
      </c>
      <c r="K3527" s="9">
        <f>inventory[[#This Row],[c Cost]]/MAX(inventory[c Cost])</f>
        <v>0.99857836586754101</v>
      </c>
      <c r="L3527" s="11" t="str">
        <f>IF(inventory[[#This Row],[c Units %]]&lt;=$O$7,$N$7,IF(inventory[[#This Row],[c Units %]]&lt;=$O$8,$N$8,$N$9))</f>
        <v>C</v>
      </c>
    </row>
    <row r="3528" spans="2:12" x14ac:dyDescent="0.25">
      <c r="B3528" s="1">
        <v>3522</v>
      </c>
      <c r="C3528" t="s">
        <v>3522</v>
      </c>
      <c r="D3528" s="2">
        <v>0.8</v>
      </c>
      <c r="E3528" s="15">
        <v>6</v>
      </c>
      <c r="F3528" s="14">
        <f>inventory[[#This Row],[Unit Cost]]*inventory[[#This Row],['# Units]]</f>
        <v>4.8000000000000007</v>
      </c>
      <c r="G3528" s="8">
        <f>_xlfn.RANK.EQ(inventory[[#This Row],[Total Cost]],inventory[Total Cost],0)</f>
        <v>3792</v>
      </c>
      <c r="H3528" s="8">
        <f>SUMIFS(inventory['# Units],inventory[Rank],"&lt;="&amp;inventory[[#This Row],['#]])</f>
        <v>77263</v>
      </c>
      <c r="I3528" s="9">
        <f>inventory[[#This Row],[c Units]]/MAX(inventory[c Units])</f>
        <v>0.93790817936827797</v>
      </c>
      <c r="J3528" s="10">
        <f>SUMIFS(inventory[Total Cost],inventory[Rank],"&lt;="&amp;inventory[[#This Row],['#]])</f>
        <v>2643542.0999999964</v>
      </c>
      <c r="K3528" s="9">
        <f>inventory[[#This Row],[c Cost]]/MAX(inventory[c Cost])</f>
        <v>0.99857836586754101</v>
      </c>
      <c r="L3528" s="11" t="str">
        <f>IF(inventory[[#This Row],[c Units %]]&lt;=$O$7,$N$7,IF(inventory[[#This Row],[c Units %]]&lt;=$O$8,$N$8,$N$9))</f>
        <v>C</v>
      </c>
    </row>
    <row r="3529" spans="2:12" x14ac:dyDescent="0.25">
      <c r="B3529" s="1">
        <v>3523</v>
      </c>
      <c r="C3529" t="s">
        <v>3523</v>
      </c>
      <c r="D3529" s="2">
        <v>1.1000000000000001</v>
      </c>
      <c r="E3529" s="15">
        <v>1</v>
      </c>
      <c r="F3529" s="14">
        <f>inventory[[#This Row],[Unit Cost]]*inventory[[#This Row],['# Units]]</f>
        <v>1.1000000000000001</v>
      </c>
      <c r="G3529" s="8">
        <f>_xlfn.RANK.EQ(inventory[[#This Row],[Total Cost]],inventory[Total Cost],0)</f>
        <v>4473</v>
      </c>
      <c r="H3529" s="8">
        <f>SUMIFS(inventory['# Units],inventory[Rank],"&lt;="&amp;inventory[[#This Row],['#]])</f>
        <v>77345</v>
      </c>
      <c r="I3529" s="9">
        <f>inventory[[#This Row],[c Units]]/MAX(inventory[c Units])</f>
        <v>0.93890359076452445</v>
      </c>
      <c r="J3529" s="10">
        <f>SUMIFS(inventory[Total Cost],inventory[Rank],"&lt;="&amp;inventory[[#This Row],['#]])</f>
        <v>2643632.0999999964</v>
      </c>
      <c r="K3529" s="9">
        <f>inventory[[#This Row],[c Cost]]/MAX(inventory[c Cost])</f>
        <v>0.99861236269812981</v>
      </c>
      <c r="L3529" s="11" t="str">
        <f>IF(inventory[[#This Row],[c Units %]]&lt;=$O$7,$N$7,IF(inventory[[#This Row],[c Units %]]&lt;=$O$8,$N$8,$N$9))</f>
        <v>C</v>
      </c>
    </row>
    <row r="3530" spans="2:12" x14ac:dyDescent="0.25">
      <c r="B3530" s="1">
        <v>3524</v>
      </c>
      <c r="C3530" t="s">
        <v>3524</v>
      </c>
      <c r="D3530" s="2">
        <v>1</v>
      </c>
      <c r="E3530" s="15">
        <v>6</v>
      </c>
      <c r="F3530" s="14">
        <f>inventory[[#This Row],[Unit Cost]]*inventory[[#This Row],['# Units]]</f>
        <v>6</v>
      </c>
      <c r="G3530" s="8">
        <f>_xlfn.RANK.EQ(inventory[[#This Row],[Total Cost]],inventory[Total Cost],0)</f>
        <v>3649</v>
      </c>
      <c r="H3530" s="8">
        <f>SUMIFS(inventory['# Units],inventory[Rank],"&lt;="&amp;inventory[[#This Row],['#]])</f>
        <v>77345</v>
      </c>
      <c r="I3530" s="9">
        <f>inventory[[#This Row],[c Units]]/MAX(inventory[c Units])</f>
        <v>0.93890359076452445</v>
      </c>
      <c r="J3530" s="10">
        <f>SUMIFS(inventory[Total Cost],inventory[Rank],"&lt;="&amp;inventory[[#This Row],['#]])</f>
        <v>2643632.0999999964</v>
      </c>
      <c r="K3530" s="9">
        <f>inventory[[#This Row],[c Cost]]/MAX(inventory[c Cost])</f>
        <v>0.99861236269812981</v>
      </c>
      <c r="L3530" s="11" t="str">
        <f>IF(inventory[[#This Row],[c Units %]]&lt;=$O$7,$N$7,IF(inventory[[#This Row],[c Units %]]&lt;=$O$8,$N$8,$N$9))</f>
        <v>C</v>
      </c>
    </row>
    <row r="3531" spans="2:12" x14ac:dyDescent="0.25">
      <c r="B3531" s="1">
        <v>3525</v>
      </c>
      <c r="C3531" t="s">
        <v>3525</v>
      </c>
      <c r="D3531" s="2">
        <v>1.1000000000000001</v>
      </c>
      <c r="E3531" s="15">
        <v>6</v>
      </c>
      <c r="F3531" s="14">
        <f>inventory[[#This Row],[Unit Cost]]*inventory[[#This Row],['# Units]]</f>
        <v>6.6000000000000005</v>
      </c>
      <c r="G3531" s="8">
        <f>_xlfn.RANK.EQ(inventory[[#This Row],[Total Cost]],inventory[Total Cost],0)</f>
        <v>3604</v>
      </c>
      <c r="H3531" s="8">
        <f>SUMIFS(inventory['# Units],inventory[Rank],"&lt;="&amp;inventory[[#This Row],['#]])</f>
        <v>77345</v>
      </c>
      <c r="I3531" s="9">
        <f>inventory[[#This Row],[c Units]]/MAX(inventory[c Units])</f>
        <v>0.93890359076452445</v>
      </c>
      <c r="J3531" s="10">
        <f>SUMIFS(inventory[Total Cost],inventory[Rank],"&lt;="&amp;inventory[[#This Row],['#]])</f>
        <v>2643632.0999999964</v>
      </c>
      <c r="K3531" s="9">
        <f>inventory[[#This Row],[c Cost]]/MAX(inventory[c Cost])</f>
        <v>0.99861236269812981</v>
      </c>
      <c r="L3531" s="11" t="str">
        <f>IF(inventory[[#This Row],[c Units %]]&lt;=$O$7,$N$7,IF(inventory[[#This Row],[c Units %]]&lt;=$O$8,$N$8,$N$9))</f>
        <v>C</v>
      </c>
    </row>
    <row r="3532" spans="2:12" x14ac:dyDescent="0.25">
      <c r="B3532" s="1">
        <v>3526</v>
      </c>
      <c r="C3532" t="s">
        <v>3526</v>
      </c>
      <c r="D3532" s="2">
        <v>0.8</v>
      </c>
      <c r="E3532" s="15">
        <v>16</v>
      </c>
      <c r="F3532" s="14">
        <f>inventory[[#This Row],[Unit Cost]]*inventory[[#This Row],['# Units]]</f>
        <v>12.8</v>
      </c>
      <c r="G3532" s="8">
        <f>_xlfn.RANK.EQ(inventory[[#This Row],[Total Cost]],inventory[Total Cost],0)</f>
        <v>3102</v>
      </c>
      <c r="H3532" s="8">
        <f>SUMIFS(inventory['# Units],inventory[Rank],"&lt;="&amp;inventory[[#This Row],['#]])</f>
        <v>77345</v>
      </c>
      <c r="I3532" s="9">
        <f>inventory[[#This Row],[c Units]]/MAX(inventory[c Units])</f>
        <v>0.93890359076452445</v>
      </c>
      <c r="J3532" s="10">
        <f>SUMIFS(inventory[Total Cost],inventory[Rank],"&lt;="&amp;inventory[[#This Row],['#]])</f>
        <v>2643632.0999999964</v>
      </c>
      <c r="K3532" s="9">
        <f>inventory[[#This Row],[c Cost]]/MAX(inventory[c Cost])</f>
        <v>0.99861236269812981</v>
      </c>
      <c r="L3532" s="11" t="str">
        <f>IF(inventory[[#This Row],[c Units %]]&lt;=$O$7,$N$7,IF(inventory[[#This Row],[c Units %]]&lt;=$O$8,$N$8,$N$9))</f>
        <v>C</v>
      </c>
    </row>
    <row r="3533" spans="2:12" x14ac:dyDescent="0.25">
      <c r="B3533" s="1">
        <v>3527</v>
      </c>
      <c r="C3533" t="s">
        <v>3527</v>
      </c>
      <c r="D3533" s="2">
        <v>1</v>
      </c>
      <c r="E3533" s="15">
        <v>5</v>
      </c>
      <c r="F3533" s="14">
        <f>inventory[[#This Row],[Unit Cost]]*inventory[[#This Row],['# Units]]</f>
        <v>5</v>
      </c>
      <c r="G3533" s="8">
        <f>_xlfn.RANK.EQ(inventory[[#This Row],[Total Cost]],inventory[Total Cost],0)</f>
        <v>3764</v>
      </c>
      <c r="H3533" s="8">
        <f>SUMIFS(inventory['# Units],inventory[Rank],"&lt;="&amp;inventory[[#This Row],['#]])</f>
        <v>77345</v>
      </c>
      <c r="I3533" s="9">
        <f>inventory[[#This Row],[c Units]]/MAX(inventory[c Units])</f>
        <v>0.93890359076452445</v>
      </c>
      <c r="J3533" s="10">
        <f>SUMIFS(inventory[Total Cost],inventory[Rank],"&lt;="&amp;inventory[[#This Row],['#]])</f>
        <v>2643632.0999999964</v>
      </c>
      <c r="K3533" s="9">
        <f>inventory[[#This Row],[c Cost]]/MAX(inventory[c Cost])</f>
        <v>0.99861236269812981</v>
      </c>
      <c r="L3533" s="11" t="str">
        <f>IF(inventory[[#This Row],[c Units %]]&lt;=$O$7,$N$7,IF(inventory[[#This Row],[c Units %]]&lt;=$O$8,$N$8,$N$9))</f>
        <v>C</v>
      </c>
    </row>
    <row r="3534" spans="2:12" x14ac:dyDescent="0.25">
      <c r="B3534" s="1">
        <v>3528</v>
      </c>
      <c r="C3534" t="s">
        <v>3528</v>
      </c>
      <c r="D3534" s="2">
        <v>1.1000000000000001</v>
      </c>
      <c r="E3534" s="15">
        <v>2</v>
      </c>
      <c r="F3534" s="14">
        <f>inventory[[#This Row],[Unit Cost]]*inventory[[#This Row],['# Units]]</f>
        <v>2.2000000000000002</v>
      </c>
      <c r="G3534" s="8">
        <f>_xlfn.RANK.EQ(inventory[[#This Row],[Total Cost]],inventory[Total Cost],0)</f>
        <v>4255</v>
      </c>
      <c r="H3534" s="8">
        <f>SUMIFS(inventory['# Units],inventory[Rank],"&lt;="&amp;inventory[[#This Row],['#]])</f>
        <v>77345</v>
      </c>
      <c r="I3534" s="9">
        <f>inventory[[#This Row],[c Units]]/MAX(inventory[c Units])</f>
        <v>0.93890359076452445</v>
      </c>
      <c r="J3534" s="10">
        <f>SUMIFS(inventory[Total Cost],inventory[Rank],"&lt;="&amp;inventory[[#This Row],['#]])</f>
        <v>2643632.0999999964</v>
      </c>
      <c r="K3534" s="9">
        <f>inventory[[#This Row],[c Cost]]/MAX(inventory[c Cost])</f>
        <v>0.99861236269812981</v>
      </c>
      <c r="L3534" s="11" t="str">
        <f>IF(inventory[[#This Row],[c Units %]]&lt;=$O$7,$N$7,IF(inventory[[#This Row],[c Units %]]&lt;=$O$8,$N$8,$N$9))</f>
        <v>C</v>
      </c>
    </row>
    <row r="3535" spans="2:12" x14ac:dyDescent="0.25">
      <c r="B3535" s="1">
        <v>3529</v>
      </c>
      <c r="C3535" t="s">
        <v>3529</v>
      </c>
      <c r="D3535" s="2">
        <v>1.1000000000000001</v>
      </c>
      <c r="E3535" s="15">
        <v>1</v>
      </c>
      <c r="F3535" s="14">
        <f>inventory[[#This Row],[Unit Cost]]*inventory[[#This Row],['# Units]]</f>
        <v>1.1000000000000001</v>
      </c>
      <c r="G3535" s="8">
        <f>_xlfn.RANK.EQ(inventory[[#This Row],[Total Cost]],inventory[Total Cost],0)</f>
        <v>4473</v>
      </c>
      <c r="H3535" s="8">
        <f>SUMIFS(inventory['# Units],inventory[Rank],"&lt;="&amp;inventory[[#This Row],['#]])</f>
        <v>77345</v>
      </c>
      <c r="I3535" s="9">
        <f>inventory[[#This Row],[c Units]]/MAX(inventory[c Units])</f>
        <v>0.93890359076452445</v>
      </c>
      <c r="J3535" s="10">
        <f>SUMIFS(inventory[Total Cost],inventory[Rank],"&lt;="&amp;inventory[[#This Row],['#]])</f>
        <v>2643632.0999999964</v>
      </c>
      <c r="K3535" s="9">
        <f>inventory[[#This Row],[c Cost]]/MAX(inventory[c Cost])</f>
        <v>0.99861236269812981</v>
      </c>
      <c r="L3535" s="11" t="str">
        <f>IF(inventory[[#This Row],[c Units %]]&lt;=$O$7,$N$7,IF(inventory[[#This Row],[c Units %]]&lt;=$O$8,$N$8,$N$9))</f>
        <v>C</v>
      </c>
    </row>
    <row r="3536" spans="2:12" x14ac:dyDescent="0.25">
      <c r="B3536" s="1">
        <v>3530</v>
      </c>
      <c r="C3536" t="s">
        <v>3530</v>
      </c>
      <c r="D3536" s="2">
        <v>1.1000000000000001</v>
      </c>
      <c r="E3536" s="15">
        <v>3</v>
      </c>
      <c r="F3536" s="14">
        <f>inventory[[#This Row],[Unit Cost]]*inventory[[#This Row],['# Units]]</f>
        <v>3.3000000000000003</v>
      </c>
      <c r="G3536" s="8">
        <f>_xlfn.RANK.EQ(inventory[[#This Row],[Total Cost]],inventory[Total Cost],0)</f>
        <v>4028</v>
      </c>
      <c r="H3536" s="8">
        <f>SUMIFS(inventory['# Units],inventory[Rank],"&lt;="&amp;inventory[[#This Row],['#]])</f>
        <v>77345</v>
      </c>
      <c r="I3536" s="9">
        <f>inventory[[#This Row],[c Units]]/MAX(inventory[c Units])</f>
        <v>0.93890359076452445</v>
      </c>
      <c r="J3536" s="10">
        <f>SUMIFS(inventory[Total Cost],inventory[Rank],"&lt;="&amp;inventory[[#This Row],['#]])</f>
        <v>2643632.0999999964</v>
      </c>
      <c r="K3536" s="9">
        <f>inventory[[#This Row],[c Cost]]/MAX(inventory[c Cost])</f>
        <v>0.99861236269812981</v>
      </c>
      <c r="L3536" s="11" t="str">
        <f>IF(inventory[[#This Row],[c Units %]]&lt;=$O$7,$N$7,IF(inventory[[#This Row],[c Units %]]&lt;=$O$8,$N$8,$N$9))</f>
        <v>C</v>
      </c>
    </row>
    <row r="3537" spans="2:12" x14ac:dyDescent="0.25">
      <c r="B3537" s="1">
        <v>3531</v>
      </c>
      <c r="C3537" t="s">
        <v>3531</v>
      </c>
      <c r="D3537" s="2">
        <v>1.1000000000000001</v>
      </c>
      <c r="E3537" s="15">
        <v>20</v>
      </c>
      <c r="F3537" s="14">
        <f>inventory[[#This Row],[Unit Cost]]*inventory[[#This Row],['# Units]]</f>
        <v>22</v>
      </c>
      <c r="G3537" s="8">
        <f>_xlfn.RANK.EQ(inventory[[#This Row],[Total Cost]],inventory[Total Cost],0)</f>
        <v>2593</v>
      </c>
      <c r="H3537" s="8">
        <f>SUMIFS(inventory['# Units],inventory[Rank],"&lt;="&amp;inventory[[#This Row],['#]])</f>
        <v>77345</v>
      </c>
      <c r="I3537" s="9">
        <f>inventory[[#This Row],[c Units]]/MAX(inventory[c Units])</f>
        <v>0.93890359076452445</v>
      </c>
      <c r="J3537" s="10">
        <f>SUMIFS(inventory[Total Cost],inventory[Rank],"&lt;="&amp;inventory[[#This Row],['#]])</f>
        <v>2643632.0999999964</v>
      </c>
      <c r="K3537" s="9">
        <f>inventory[[#This Row],[c Cost]]/MAX(inventory[c Cost])</f>
        <v>0.99861236269812981</v>
      </c>
      <c r="L3537" s="11" t="str">
        <f>IF(inventory[[#This Row],[c Units %]]&lt;=$O$7,$N$7,IF(inventory[[#This Row],[c Units %]]&lt;=$O$8,$N$8,$N$9))</f>
        <v>C</v>
      </c>
    </row>
    <row r="3538" spans="2:12" x14ac:dyDescent="0.25">
      <c r="B3538" s="1">
        <v>3532</v>
      </c>
      <c r="C3538" t="s">
        <v>3532</v>
      </c>
      <c r="D3538" s="2">
        <v>1</v>
      </c>
      <c r="E3538" s="15">
        <v>1</v>
      </c>
      <c r="F3538" s="14">
        <f>inventory[[#This Row],[Unit Cost]]*inventory[[#This Row],['# Units]]</f>
        <v>1</v>
      </c>
      <c r="G3538" s="8">
        <f>_xlfn.RANK.EQ(inventory[[#This Row],[Total Cost]],inventory[Total Cost],0)</f>
        <v>4482</v>
      </c>
      <c r="H3538" s="8">
        <f>SUMIFS(inventory['# Units],inventory[Rank],"&lt;="&amp;inventory[[#This Row],['#]])</f>
        <v>77345</v>
      </c>
      <c r="I3538" s="9">
        <f>inventory[[#This Row],[c Units]]/MAX(inventory[c Units])</f>
        <v>0.93890359076452445</v>
      </c>
      <c r="J3538" s="10">
        <f>SUMIFS(inventory[Total Cost],inventory[Rank],"&lt;="&amp;inventory[[#This Row],['#]])</f>
        <v>2643632.0999999964</v>
      </c>
      <c r="K3538" s="9">
        <f>inventory[[#This Row],[c Cost]]/MAX(inventory[c Cost])</f>
        <v>0.99861236269812981</v>
      </c>
      <c r="L3538" s="11" t="str">
        <f>IF(inventory[[#This Row],[c Units %]]&lt;=$O$7,$N$7,IF(inventory[[#This Row],[c Units %]]&lt;=$O$8,$N$8,$N$9))</f>
        <v>C</v>
      </c>
    </row>
    <row r="3539" spans="2:12" x14ac:dyDescent="0.25">
      <c r="B3539" s="1">
        <v>3533</v>
      </c>
      <c r="C3539" t="s">
        <v>3533</v>
      </c>
      <c r="D3539" s="2">
        <v>1</v>
      </c>
      <c r="E3539" s="15">
        <v>16</v>
      </c>
      <c r="F3539" s="14">
        <f>inventory[[#This Row],[Unit Cost]]*inventory[[#This Row],['# Units]]</f>
        <v>16</v>
      </c>
      <c r="G3539" s="8">
        <f>_xlfn.RANK.EQ(inventory[[#This Row],[Total Cost]],inventory[Total Cost],0)</f>
        <v>2907</v>
      </c>
      <c r="H3539" s="8">
        <f>SUMIFS(inventory['# Units],inventory[Rank],"&lt;="&amp;inventory[[#This Row],['#]])</f>
        <v>77345</v>
      </c>
      <c r="I3539" s="9">
        <f>inventory[[#This Row],[c Units]]/MAX(inventory[c Units])</f>
        <v>0.93890359076452445</v>
      </c>
      <c r="J3539" s="10">
        <f>SUMIFS(inventory[Total Cost],inventory[Rank],"&lt;="&amp;inventory[[#This Row],['#]])</f>
        <v>2643632.0999999964</v>
      </c>
      <c r="K3539" s="9">
        <f>inventory[[#This Row],[c Cost]]/MAX(inventory[c Cost])</f>
        <v>0.99861236269812981</v>
      </c>
      <c r="L3539" s="11" t="str">
        <f>IF(inventory[[#This Row],[c Units %]]&lt;=$O$7,$N$7,IF(inventory[[#This Row],[c Units %]]&lt;=$O$8,$N$8,$N$9))</f>
        <v>C</v>
      </c>
    </row>
    <row r="3540" spans="2:12" x14ac:dyDescent="0.25">
      <c r="B3540" s="1">
        <v>3534</v>
      </c>
      <c r="C3540" t="s">
        <v>3534</v>
      </c>
      <c r="D3540" s="2">
        <v>0.8</v>
      </c>
      <c r="E3540" s="15">
        <v>5</v>
      </c>
      <c r="F3540" s="14">
        <f>inventory[[#This Row],[Unit Cost]]*inventory[[#This Row],['# Units]]</f>
        <v>4</v>
      </c>
      <c r="G3540" s="8">
        <f>_xlfn.RANK.EQ(inventory[[#This Row],[Total Cost]],inventory[Total Cost],0)</f>
        <v>3898</v>
      </c>
      <c r="H3540" s="8">
        <f>SUMIFS(inventory['# Units],inventory[Rank],"&lt;="&amp;inventory[[#This Row],['#]])</f>
        <v>77345</v>
      </c>
      <c r="I3540" s="9">
        <f>inventory[[#This Row],[c Units]]/MAX(inventory[c Units])</f>
        <v>0.93890359076452445</v>
      </c>
      <c r="J3540" s="10">
        <f>SUMIFS(inventory[Total Cost],inventory[Rank],"&lt;="&amp;inventory[[#This Row],['#]])</f>
        <v>2643632.0999999964</v>
      </c>
      <c r="K3540" s="9">
        <f>inventory[[#This Row],[c Cost]]/MAX(inventory[c Cost])</f>
        <v>0.99861236269812981</v>
      </c>
      <c r="L3540" s="11" t="str">
        <f>IF(inventory[[#This Row],[c Units %]]&lt;=$O$7,$N$7,IF(inventory[[#This Row],[c Units %]]&lt;=$O$8,$N$8,$N$9))</f>
        <v>C</v>
      </c>
    </row>
    <row r="3541" spans="2:12" x14ac:dyDescent="0.25">
      <c r="B3541" s="1">
        <v>3535</v>
      </c>
      <c r="C3541" t="s">
        <v>3535</v>
      </c>
      <c r="D3541" s="2">
        <v>1.1000000000000001</v>
      </c>
      <c r="E3541" s="15">
        <v>5</v>
      </c>
      <c r="F3541" s="14">
        <f>inventory[[#This Row],[Unit Cost]]*inventory[[#This Row],['# Units]]</f>
        <v>5.5</v>
      </c>
      <c r="G3541" s="8">
        <f>_xlfn.RANK.EQ(inventory[[#This Row],[Total Cost]],inventory[Total Cost],0)</f>
        <v>3713</v>
      </c>
      <c r="H3541" s="8">
        <f>SUMIFS(inventory['# Units],inventory[Rank],"&lt;="&amp;inventory[[#This Row],['#]])</f>
        <v>77349</v>
      </c>
      <c r="I3541" s="9">
        <f>inventory[[#This Row],[c Units]]/MAX(inventory[c Units])</f>
        <v>0.93895214741799993</v>
      </c>
      <c r="J3541" s="10">
        <f>SUMIFS(inventory[Total Cost],inventory[Rank],"&lt;="&amp;inventory[[#This Row],['#]])</f>
        <v>2643646.8999999962</v>
      </c>
      <c r="K3541" s="9">
        <f>inventory[[#This Row],[c Cost]]/MAX(inventory[c Cost])</f>
        <v>0.99861795328804881</v>
      </c>
      <c r="L3541" s="11" t="str">
        <f>IF(inventory[[#This Row],[c Units %]]&lt;=$O$7,$N$7,IF(inventory[[#This Row],[c Units %]]&lt;=$O$8,$N$8,$N$9))</f>
        <v>C</v>
      </c>
    </row>
    <row r="3542" spans="2:12" x14ac:dyDescent="0.25">
      <c r="B3542" s="1">
        <v>3536</v>
      </c>
      <c r="C3542" t="s">
        <v>3536</v>
      </c>
      <c r="D3542" s="2">
        <v>1.1000000000000001</v>
      </c>
      <c r="E3542" s="15">
        <v>12</v>
      </c>
      <c r="F3542" s="14">
        <f>inventory[[#This Row],[Unit Cost]]*inventory[[#This Row],['# Units]]</f>
        <v>13.200000000000001</v>
      </c>
      <c r="G3542" s="8">
        <f>_xlfn.RANK.EQ(inventory[[#This Row],[Total Cost]],inventory[Total Cost],0)</f>
        <v>3071</v>
      </c>
      <c r="H3542" s="8">
        <f>SUMIFS(inventory['# Units],inventory[Rank],"&lt;="&amp;inventory[[#This Row],['#]])</f>
        <v>77349</v>
      </c>
      <c r="I3542" s="9">
        <f>inventory[[#This Row],[c Units]]/MAX(inventory[c Units])</f>
        <v>0.93895214741799993</v>
      </c>
      <c r="J3542" s="10">
        <f>SUMIFS(inventory[Total Cost],inventory[Rank],"&lt;="&amp;inventory[[#This Row],['#]])</f>
        <v>2643646.8999999962</v>
      </c>
      <c r="K3542" s="9">
        <f>inventory[[#This Row],[c Cost]]/MAX(inventory[c Cost])</f>
        <v>0.99861795328804881</v>
      </c>
      <c r="L3542" s="11" t="str">
        <f>IF(inventory[[#This Row],[c Units %]]&lt;=$O$7,$N$7,IF(inventory[[#This Row],[c Units %]]&lt;=$O$8,$N$8,$N$9))</f>
        <v>C</v>
      </c>
    </row>
    <row r="3543" spans="2:12" x14ac:dyDescent="0.25">
      <c r="B3543" s="1">
        <v>3537</v>
      </c>
      <c r="C3543" t="s">
        <v>3537</v>
      </c>
      <c r="D3543" s="2">
        <v>1.1000000000000001</v>
      </c>
      <c r="E3543" s="15">
        <v>6</v>
      </c>
      <c r="F3543" s="14">
        <f>inventory[[#This Row],[Unit Cost]]*inventory[[#This Row],['# Units]]</f>
        <v>6.6000000000000005</v>
      </c>
      <c r="G3543" s="8">
        <f>_xlfn.RANK.EQ(inventory[[#This Row],[Total Cost]],inventory[Total Cost],0)</f>
        <v>3604</v>
      </c>
      <c r="H3543" s="8">
        <f>SUMIFS(inventory['# Units],inventory[Rank],"&lt;="&amp;inventory[[#This Row],['#]])</f>
        <v>77513</v>
      </c>
      <c r="I3543" s="9">
        <f>inventory[[#This Row],[c Units]]/MAX(inventory[c Units])</f>
        <v>0.94094297021049311</v>
      </c>
      <c r="J3543" s="10">
        <f>SUMIFS(inventory[Total Cost],inventory[Rank],"&lt;="&amp;inventory[[#This Row],['#]])</f>
        <v>2643798.1</v>
      </c>
      <c r="K3543" s="9">
        <f>inventory[[#This Row],[c Cost]]/MAX(inventory[c Cost])</f>
        <v>0.99867506796343952</v>
      </c>
      <c r="L3543" s="11" t="str">
        <f>IF(inventory[[#This Row],[c Units %]]&lt;=$O$7,$N$7,IF(inventory[[#This Row],[c Units %]]&lt;=$O$8,$N$8,$N$9))</f>
        <v>C</v>
      </c>
    </row>
    <row r="3544" spans="2:12" x14ac:dyDescent="0.25">
      <c r="B3544" s="1">
        <v>3538</v>
      </c>
      <c r="C3544" t="s">
        <v>3538</v>
      </c>
      <c r="D3544" s="2">
        <v>1</v>
      </c>
      <c r="E3544" s="15">
        <v>13</v>
      </c>
      <c r="F3544" s="14">
        <f>inventory[[#This Row],[Unit Cost]]*inventory[[#This Row],['# Units]]</f>
        <v>13</v>
      </c>
      <c r="G3544" s="8">
        <f>_xlfn.RANK.EQ(inventory[[#This Row],[Total Cost]],inventory[Total Cost],0)</f>
        <v>3083</v>
      </c>
      <c r="H3544" s="8">
        <f>SUMIFS(inventory['# Units],inventory[Rank],"&lt;="&amp;inventory[[#This Row],['#]])</f>
        <v>77513</v>
      </c>
      <c r="I3544" s="9">
        <f>inventory[[#This Row],[c Units]]/MAX(inventory[c Units])</f>
        <v>0.94094297021049311</v>
      </c>
      <c r="J3544" s="10">
        <f>SUMIFS(inventory[Total Cost],inventory[Rank],"&lt;="&amp;inventory[[#This Row],['#]])</f>
        <v>2643798.1</v>
      </c>
      <c r="K3544" s="9">
        <f>inventory[[#This Row],[c Cost]]/MAX(inventory[c Cost])</f>
        <v>0.99867506796343952</v>
      </c>
      <c r="L3544" s="11" t="str">
        <f>IF(inventory[[#This Row],[c Units %]]&lt;=$O$7,$N$7,IF(inventory[[#This Row],[c Units %]]&lt;=$O$8,$N$8,$N$9))</f>
        <v>C</v>
      </c>
    </row>
    <row r="3545" spans="2:12" x14ac:dyDescent="0.25">
      <c r="B3545" s="1">
        <v>3539</v>
      </c>
      <c r="C3545" t="s">
        <v>3539</v>
      </c>
      <c r="D3545" s="2">
        <v>1</v>
      </c>
      <c r="E3545" s="15">
        <v>3</v>
      </c>
      <c r="F3545" s="14">
        <f>inventory[[#This Row],[Unit Cost]]*inventory[[#This Row],['# Units]]</f>
        <v>3</v>
      </c>
      <c r="G3545" s="8">
        <f>_xlfn.RANK.EQ(inventory[[#This Row],[Total Cost]],inventory[Total Cost],0)</f>
        <v>4077</v>
      </c>
      <c r="H3545" s="8">
        <f>SUMIFS(inventory['# Units],inventory[Rank],"&lt;="&amp;inventory[[#This Row],['#]])</f>
        <v>77513</v>
      </c>
      <c r="I3545" s="9">
        <f>inventory[[#This Row],[c Units]]/MAX(inventory[c Units])</f>
        <v>0.94094297021049311</v>
      </c>
      <c r="J3545" s="10">
        <f>SUMIFS(inventory[Total Cost],inventory[Rank],"&lt;="&amp;inventory[[#This Row],['#]])</f>
        <v>2643798.1</v>
      </c>
      <c r="K3545" s="9">
        <f>inventory[[#This Row],[c Cost]]/MAX(inventory[c Cost])</f>
        <v>0.99867506796343952</v>
      </c>
      <c r="L3545" s="11" t="str">
        <f>IF(inventory[[#This Row],[c Units %]]&lt;=$O$7,$N$7,IF(inventory[[#This Row],[c Units %]]&lt;=$O$8,$N$8,$N$9))</f>
        <v>C</v>
      </c>
    </row>
    <row r="3546" spans="2:12" x14ac:dyDescent="0.25">
      <c r="B3546" s="1">
        <v>3540</v>
      </c>
      <c r="C3546" t="s">
        <v>3540</v>
      </c>
      <c r="D3546" s="2">
        <v>0.7</v>
      </c>
      <c r="E3546" s="15">
        <v>1</v>
      </c>
      <c r="F3546" s="14">
        <f>inventory[[#This Row],[Unit Cost]]*inventory[[#This Row],['# Units]]</f>
        <v>0.7</v>
      </c>
      <c r="G3546" s="8">
        <f>_xlfn.RANK.EQ(inventory[[#This Row],[Total Cost]],inventory[Total Cost],0)</f>
        <v>4553</v>
      </c>
      <c r="H3546" s="8">
        <f>SUMIFS(inventory['# Units],inventory[Rank],"&lt;="&amp;inventory[[#This Row],['#]])</f>
        <v>77513</v>
      </c>
      <c r="I3546" s="9">
        <f>inventory[[#This Row],[c Units]]/MAX(inventory[c Units])</f>
        <v>0.94094297021049311</v>
      </c>
      <c r="J3546" s="10">
        <f>SUMIFS(inventory[Total Cost],inventory[Rank],"&lt;="&amp;inventory[[#This Row],['#]])</f>
        <v>2643798.1</v>
      </c>
      <c r="K3546" s="9">
        <f>inventory[[#This Row],[c Cost]]/MAX(inventory[c Cost])</f>
        <v>0.99867506796343952</v>
      </c>
      <c r="L3546" s="11" t="str">
        <f>IF(inventory[[#This Row],[c Units %]]&lt;=$O$7,$N$7,IF(inventory[[#This Row],[c Units %]]&lt;=$O$8,$N$8,$N$9))</f>
        <v>C</v>
      </c>
    </row>
    <row r="3547" spans="2:12" x14ac:dyDescent="0.25">
      <c r="B3547" s="1">
        <v>3541</v>
      </c>
      <c r="C3547" t="s">
        <v>3541</v>
      </c>
      <c r="D3547" s="2">
        <v>1.1000000000000001</v>
      </c>
      <c r="E3547" s="15">
        <v>1</v>
      </c>
      <c r="F3547" s="14">
        <f>inventory[[#This Row],[Unit Cost]]*inventory[[#This Row],['# Units]]</f>
        <v>1.1000000000000001</v>
      </c>
      <c r="G3547" s="8">
        <f>_xlfn.RANK.EQ(inventory[[#This Row],[Total Cost]],inventory[Total Cost],0)</f>
        <v>4473</v>
      </c>
      <c r="H3547" s="8">
        <f>SUMIFS(inventory['# Units],inventory[Rank],"&lt;="&amp;inventory[[#This Row],['#]])</f>
        <v>77513</v>
      </c>
      <c r="I3547" s="9">
        <f>inventory[[#This Row],[c Units]]/MAX(inventory[c Units])</f>
        <v>0.94094297021049311</v>
      </c>
      <c r="J3547" s="10">
        <f>SUMIFS(inventory[Total Cost],inventory[Rank],"&lt;="&amp;inventory[[#This Row],['#]])</f>
        <v>2643798.1</v>
      </c>
      <c r="K3547" s="9">
        <f>inventory[[#This Row],[c Cost]]/MAX(inventory[c Cost])</f>
        <v>0.99867506796343952</v>
      </c>
      <c r="L3547" s="11" t="str">
        <f>IF(inventory[[#This Row],[c Units %]]&lt;=$O$7,$N$7,IF(inventory[[#This Row],[c Units %]]&lt;=$O$8,$N$8,$N$9))</f>
        <v>C</v>
      </c>
    </row>
    <row r="3548" spans="2:12" x14ac:dyDescent="0.25">
      <c r="B3548" s="1">
        <v>3542</v>
      </c>
      <c r="C3548" t="s">
        <v>3542</v>
      </c>
      <c r="D3548" s="2">
        <v>1</v>
      </c>
      <c r="E3548" s="15">
        <v>3</v>
      </c>
      <c r="F3548" s="14">
        <f>inventory[[#This Row],[Unit Cost]]*inventory[[#This Row],['# Units]]</f>
        <v>3</v>
      </c>
      <c r="G3548" s="8">
        <f>_xlfn.RANK.EQ(inventory[[#This Row],[Total Cost]],inventory[Total Cost],0)</f>
        <v>4077</v>
      </c>
      <c r="H3548" s="8">
        <f>SUMIFS(inventory['# Units],inventory[Rank],"&lt;="&amp;inventory[[#This Row],['#]])</f>
        <v>77513</v>
      </c>
      <c r="I3548" s="9">
        <f>inventory[[#This Row],[c Units]]/MAX(inventory[c Units])</f>
        <v>0.94094297021049311</v>
      </c>
      <c r="J3548" s="10">
        <f>SUMIFS(inventory[Total Cost],inventory[Rank],"&lt;="&amp;inventory[[#This Row],['#]])</f>
        <v>2643798.1</v>
      </c>
      <c r="K3548" s="9">
        <f>inventory[[#This Row],[c Cost]]/MAX(inventory[c Cost])</f>
        <v>0.99867506796343952</v>
      </c>
      <c r="L3548" s="11" t="str">
        <f>IF(inventory[[#This Row],[c Units %]]&lt;=$O$7,$N$7,IF(inventory[[#This Row],[c Units %]]&lt;=$O$8,$N$8,$N$9))</f>
        <v>C</v>
      </c>
    </row>
    <row r="3549" spans="2:12" x14ac:dyDescent="0.25">
      <c r="B3549" s="1">
        <v>3543</v>
      </c>
      <c r="C3549" t="s">
        <v>3543</v>
      </c>
      <c r="D3549" s="2">
        <v>1.1000000000000001</v>
      </c>
      <c r="E3549" s="15">
        <v>2</v>
      </c>
      <c r="F3549" s="14">
        <f>inventory[[#This Row],[Unit Cost]]*inventory[[#This Row],['# Units]]</f>
        <v>2.2000000000000002</v>
      </c>
      <c r="G3549" s="8">
        <f>_xlfn.RANK.EQ(inventory[[#This Row],[Total Cost]],inventory[Total Cost],0)</f>
        <v>4255</v>
      </c>
      <c r="H3549" s="8">
        <f>SUMIFS(inventory['# Units],inventory[Rank],"&lt;="&amp;inventory[[#This Row],['#]])</f>
        <v>77513</v>
      </c>
      <c r="I3549" s="9">
        <f>inventory[[#This Row],[c Units]]/MAX(inventory[c Units])</f>
        <v>0.94094297021049311</v>
      </c>
      <c r="J3549" s="10">
        <f>SUMIFS(inventory[Total Cost],inventory[Rank],"&lt;="&amp;inventory[[#This Row],['#]])</f>
        <v>2643798.1</v>
      </c>
      <c r="K3549" s="9">
        <f>inventory[[#This Row],[c Cost]]/MAX(inventory[c Cost])</f>
        <v>0.99867506796343952</v>
      </c>
      <c r="L3549" s="11" t="str">
        <f>IF(inventory[[#This Row],[c Units %]]&lt;=$O$7,$N$7,IF(inventory[[#This Row],[c Units %]]&lt;=$O$8,$N$8,$N$9))</f>
        <v>C</v>
      </c>
    </row>
    <row r="3550" spans="2:12" x14ac:dyDescent="0.25">
      <c r="B3550" s="1">
        <v>3544</v>
      </c>
      <c r="C3550" t="s">
        <v>3544</v>
      </c>
      <c r="D3550" s="2">
        <v>1.1000000000000001</v>
      </c>
      <c r="E3550" s="15">
        <v>1</v>
      </c>
      <c r="F3550" s="14">
        <f>inventory[[#This Row],[Unit Cost]]*inventory[[#This Row],['# Units]]</f>
        <v>1.1000000000000001</v>
      </c>
      <c r="G3550" s="8">
        <f>_xlfn.RANK.EQ(inventory[[#This Row],[Total Cost]],inventory[Total Cost],0)</f>
        <v>4473</v>
      </c>
      <c r="H3550" s="8">
        <f>SUMIFS(inventory['# Units],inventory[Rank],"&lt;="&amp;inventory[[#This Row],['#]])</f>
        <v>77513</v>
      </c>
      <c r="I3550" s="9">
        <f>inventory[[#This Row],[c Units]]/MAX(inventory[c Units])</f>
        <v>0.94094297021049311</v>
      </c>
      <c r="J3550" s="10">
        <f>SUMIFS(inventory[Total Cost],inventory[Rank],"&lt;="&amp;inventory[[#This Row],['#]])</f>
        <v>2643798.1</v>
      </c>
      <c r="K3550" s="9">
        <f>inventory[[#This Row],[c Cost]]/MAX(inventory[c Cost])</f>
        <v>0.99867506796343952</v>
      </c>
      <c r="L3550" s="11" t="str">
        <f>IF(inventory[[#This Row],[c Units %]]&lt;=$O$7,$N$7,IF(inventory[[#This Row],[c Units %]]&lt;=$O$8,$N$8,$N$9))</f>
        <v>C</v>
      </c>
    </row>
    <row r="3551" spans="2:12" x14ac:dyDescent="0.25">
      <c r="B3551" s="1">
        <v>3545</v>
      </c>
      <c r="C3551" t="s">
        <v>3545</v>
      </c>
      <c r="D3551" s="2">
        <v>1</v>
      </c>
      <c r="E3551" s="15">
        <v>11</v>
      </c>
      <c r="F3551" s="14">
        <f>inventory[[#This Row],[Unit Cost]]*inventory[[#This Row],['# Units]]</f>
        <v>11</v>
      </c>
      <c r="G3551" s="8">
        <f>_xlfn.RANK.EQ(inventory[[#This Row],[Total Cost]],inventory[Total Cost],0)</f>
        <v>3234</v>
      </c>
      <c r="H3551" s="8">
        <f>SUMIFS(inventory['# Units],inventory[Rank],"&lt;="&amp;inventory[[#This Row],['#]])</f>
        <v>77513</v>
      </c>
      <c r="I3551" s="9">
        <f>inventory[[#This Row],[c Units]]/MAX(inventory[c Units])</f>
        <v>0.94094297021049311</v>
      </c>
      <c r="J3551" s="10">
        <f>SUMIFS(inventory[Total Cost],inventory[Rank],"&lt;="&amp;inventory[[#This Row],['#]])</f>
        <v>2643798.1</v>
      </c>
      <c r="K3551" s="9">
        <f>inventory[[#This Row],[c Cost]]/MAX(inventory[c Cost])</f>
        <v>0.99867506796343952</v>
      </c>
      <c r="L3551" s="11" t="str">
        <f>IF(inventory[[#This Row],[c Units %]]&lt;=$O$7,$N$7,IF(inventory[[#This Row],[c Units %]]&lt;=$O$8,$N$8,$N$9))</f>
        <v>C</v>
      </c>
    </row>
    <row r="3552" spans="2:12" x14ac:dyDescent="0.25">
      <c r="B3552" s="1">
        <v>3546</v>
      </c>
      <c r="C3552" t="s">
        <v>3546</v>
      </c>
      <c r="D3552" s="2">
        <v>1.1000000000000001</v>
      </c>
      <c r="E3552" s="15">
        <v>1</v>
      </c>
      <c r="F3552" s="14">
        <f>inventory[[#This Row],[Unit Cost]]*inventory[[#This Row],['# Units]]</f>
        <v>1.1000000000000001</v>
      </c>
      <c r="G3552" s="8">
        <f>_xlfn.RANK.EQ(inventory[[#This Row],[Total Cost]],inventory[Total Cost],0)</f>
        <v>4473</v>
      </c>
      <c r="H3552" s="8">
        <f>SUMIFS(inventory['# Units],inventory[Rank],"&lt;="&amp;inventory[[#This Row],['#]])</f>
        <v>77513</v>
      </c>
      <c r="I3552" s="9">
        <f>inventory[[#This Row],[c Units]]/MAX(inventory[c Units])</f>
        <v>0.94094297021049311</v>
      </c>
      <c r="J3552" s="10">
        <f>SUMIFS(inventory[Total Cost],inventory[Rank],"&lt;="&amp;inventory[[#This Row],['#]])</f>
        <v>2643798.1</v>
      </c>
      <c r="K3552" s="9">
        <f>inventory[[#This Row],[c Cost]]/MAX(inventory[c Cost])</f>
        <v>0.99867506796343952</v>
      </c>
      <c r="L3552" s="11" t="str">
        <f>IF(inventory[[#This Row],[c Units %]]&lt;=$O$7,$N$7,IF(inventory[[#This Row],[c Units %]]&lt;=$O$8,$N$8,$N$9))</f>
        <v>C</v>
      </c>
    </row>
    <row r="3553" spans="2:12" x14ac:dyDescent="0.25">
      <c r="B3553" s="1">
        <v>3547</v>
      </c>
      <c r="C3553" t="s">
        <v>3547</v>
      </c>
      <c r="D3553" s="2">
        <v>1</v>
      </c>
      <c r="E3553" s="15">
        <v>15</v>
      </c>
      <c r="F3553" s="14">
        <f>inventory[[#This Row],[Unit Cost]]*inventory[[#This Row],['# Units]]</f>
        <v>15</v>
      </c>
      <c r="G3553" s="8">
        <f>_xlfn.RANK.EQ(inventory[[#This Row],[Total Cost]],inventory[Total Cost],0)</f>
        <v>2972</v>
      </c>
      <c r="H3553" s="8">
        <f>SUMIFS(inventory['# Units],inventory[Rank],"&lt;="&amp;inventory[[#This Row],['#]])</f>
        <v>77513</v>
      </c>
      <c r="I3553" s="9">
        <f>inventory[[#This Row],[c Units]]/MAX(inventory[c Units])</f>
        <v>0.94094297021049311</v>
      </c>
      <c r="J3553" s="10">
        <f>SUMIFS(inventory[Total Cost],inventory[Rank],"&lt;="&amp;inventory[[#This Row],['#]])</f>
        <v>2643798.1</v>
      </c>
      <c r="K3553" s="9">
        <f>inventory[[#This Row],[c Cost]]/MAX(inventory[c Cost])</f>
        <v>0.99867506796343952</v>
      </c>
      <c r="L3553" s="11" t="str">
        <f>IF(inventory[[#This Row],[c Units %]]&lt;=$O$7,$N$7,IF(inventory[[#This Row],[c Units %]]&lt;=$O$8,$N$8,$N$9))</f>
        <v>C</v>
      </c>
    </row>
    <row r="3554" spans="2:12" x14ac:dyDescent="0.25">
      <c r="B3554" s="1">
        <v>3548</v>
      </c>
      <c r="C3554" t="s">
        <v>3548</v>
      </c>
      <c r="D3554" s="2">
        <v>0.7</v>
      </c>
      <c r="E3554" s="15">
        <v>7</v>
      </c>
      <c r="F3554" s="14">
        <f>inventory[[#This Row],[Unit Cost]]*inventory[[#This Row],['# Units]]</f>
        <v>4.8999999999999995</v>
      </c>
      <c r="G3554" s="8">
        <f>_xlfn.RANK.EQ(inventory[[#This Row],[Total Cost]],inventory[Total Cost],0)</f>
        <v>3779</v>
      </c>
      <c r="H3554" s="8">
        <f>SUMIFS(inventory['# Units],inventory[Rank],"&lt;="&amp;inventory[[#This Row],['#]])</f>
        <v>77513</v>
      </c>
      <c r="I3554" s="9">
        <f>inventory[[#This Row],[c Units]]/MAX(inventory[c Units])</f>
        <v>0.94094297021049311</v>
      </c>
      <c r="J3554" s="10">
        <f>SUMIFS(inventory[Total Cost],inventory[Rank],"&lt;="&amp;inventory[[#This Row],['#]])</f>
        <v>2643798.1</v>
      </c>
      <c r="K3554" s="9">
        <f>inventory[[#This Row],[c Cost]]/MAX(inventory[c Cost])</f>
        <v>0.99867506796343952</v>
      </c>
      <c r="L3554" s="11" t="str">
        <f>IF(inventory[[#This Row],[c Units %]]&lt;=$O$7,$N$7,IF(inventory[[#This Row],[c Units %]]&lt;=$O$8,$N$8,$N$9))</f>
        <v>C</v>
      </c>
    </row>
    <row r="3555" spans="2:12" x14ac:dyDescent="0.25">
      <c r="B3555" s="1">
        <v>3549</v>
      </c>
      <c r="C3555" t="s">
        <v>3549</v>
      </c>
      <c r="D3555" s="2">
        <v>1.1000000000000001</v>
      </c>
      <c r="E3555" s="15">
        <v>9</v>
      </c>
      <c r="F3555" s="14">
        <f>inventory[[#This Row],[Unit Cost]]*inventory[[#This Row],['# Units]]</f>
        <v>9.9</v>
      </c>
      <c r="G3555" s="8">
        <f>_xlfn.RANK.EQ(inventory[[#This Row],[Total Cost]],inventory[Total Cost],0)</f>
        <v>3319</v>
      </c>
      <c r="H3555" s="8">
        <f>SUMIFS(inventory['# Units],inventory[Rank],"&lt;="&amp;inventory[[#This Row],['#]])</f>
        <v>77513</v>
      </c>
      <c r="I3555" s="9">
        <f>inventory[[#This Row],[c Units]]/MAX(inventory[c Units])</f>
        <v>0.94094297021049311</v>
      </c>
      <c r="J3555" s="10">
        <f>SUMIFS(inventory[Total Cost],inventory[Rank],"&lt;="&amp;inventory[[#This Row],['#]])</f>
        <v>2643798.1</v>
      </c>
      <c r="K3555" s="9">
        <f>inventory[[#This Row],[c Cost]]/MAX(inventory[c Cost])</f>
        <v>0.99867506796343952</v>
      </c>
      <c r="L3555" s="11" t="str">
        <f>IF(inventory[[#This Row],[c Units %]]&lt;=$O$7,$N$7,IF(inventory[[#This Row],[c Units %]]&lt;=$O$8,$N$8,$N$9))</f>
        <v>C</v>
      </c>
    </row>
    <row r="3556" spans="2:12" x14ac:dyDescent="0.25">
      <c r="B3556" s="1">
        <v>3550</v>
      </c>
      <c r="C3556" t="s">
        <v>3550</v>
      </c>
      <c r="D3556" s="2">
        <v>0.8</v>
      </c>
      <c r="E3556" s="15">
        <v>31</v>
      </c>
      <c r="F3556" s="14">
        <f>inventory[[#This Row],[Unit Cost]]*inventory[[#This Row],['# Units]]</f>
        <v>24.8</v>
      </c>
      <c r="G3556" s="8">
        <f>_xlfn.RANK.EQ(inventory[[#This Row],[Total Cost]],inventory[Total Cost],0)</f>
        <v>2478</v>
      </c>
      <c r="H3556" s="8">
        <f>SUMIFS(inventory['# Units],inventory[Rank],"&lt;="&amp;inventory[[#This Row],['#]])</f>
        <v>77513</v>
      </c>
      <c r="I3556" s="9">
        <f>inventory[[#This Row],[c Units]]/MAX(inventory[c Units])</f>
        <v>0.94094297021049311</v>
      </c>
      <c r="J3556" s="10">
        <f>SUMIFS(inventory[Total Cost],inventory[Rank],"&lt;="&amp;inventory[[#This Row],['#]])</f>
        <v>2643798.1</v>
      </c>
      <c r="K3556" s="9">
        <f>inventory[[#This Row],[c Cost]]/MAX(inventory[c Cost])</f>
        <v>0.99867506796343952</v>
      </c>
      <c r="L3556" s="11" t="str">
        <f>IF(inventory[[#This Row],[c Units %]]&lt;=$O$7,$N$7,IF(inventory[[#This Row],[c Units %]]&lt;=$O$8,$N$8,$N$9))</f>
        <v>C</v>
      </c>
    </row>
    <row r="3557" spans="2:12" x14ac:dyDescent="0.25">
      <c r="B3557" s="1">
        <v>3551</v>
      </c>
      <c r="C3557" t="s">
        <v>3551</v>
      </c>
      <c r="D3557" s="2">
        <v>0.5</v>
      </c>
      <c r="E3557" s="15">
        <v>2</v>
      </c>
      <c r="F3557" s="14">
        <f>inventory[[#This Row],[Unit Cost]]*inventory[[#This Row],['# Units]]</f>
        <v>1</v>
      </c>
      <c r="G3557" s="8">
        <f>_xlfn.RANK.EQ(inventory[[#This Row],[Total Cost]],inventory[Total Cost],0)</f>
        <v>4482</v>
      </c>
      <c r="H3557" s="8">
        <f>SUMIFS(inventory['# Units],inventory[Rank],"&lt;="&amp;inventory[[#This Row],['#]])</f>
        <v>77513</v>
      </c>
      <c r="I3557" s="9">
        <f>inventory[[#This Row],[c Units]]/MAX(inventory[c Units])</f>
        <v>0.94094297021049311</v>
      </c>
      <c r="J3557" s="10">
        <f>SUMIFS(inventory[Total Cost],inventory[Rank],"&lt;="&amp;inventory[[#This Row],['#]])</f>
        <v>2643798.1</v>
      </c>
      <c r="K3557" s="9">
        <f>inventory[[#This Row],[c Cost]]/MAX(inventory[c Cost])</f>
        <v>0.99867506796343952</v>
      </c>
      <c r="L3557" s="11" t="str">
        <f>IF(inventory[[#This Row],[c Units %]]&lt;=$O$7,$N$7,IF(inventory[[#This Row],[c Units %]]&lt;=$O$8,$N$8,$N$9))</f>
        <v>C</v>
      </c>
    </row>
    <row r="3558" spans="2:12" x14ac:dyDescent="0.25">
      <c r="B3558" s="1">
        <v>3552</v>
      </c>
      <c r="C3558" t="s">
        <v>3552</v>
      </c>
      <c r="D3558" s="2">
        <v>1.1000000000000001</v>
      </c>
      <c r="E3558" s="15">
        <v>4</v>
      </c>
      <c r="F3558" s="14">
        <f>inventory[[#This Row],[Unit Cost]]*inventory[[#This Row],['# Units]]</f>
        <v>4.4000000000000004</v>
      </c>
      <c r="G3558" s="8">
        <f>_xlfn.RANK.EQ(inventory[[#This Row],[Total Cost]],inventory[Total Cost],0)</f>
        <v>3847</v>
      </c>
      <c r="H3558" s="8">
        <f>SUMIFS(inventory['# Units],inventory[Rank],"&lt;="&amp;inventory[[#This Row],['#]])</f>
        <v>77513</v>
      </c>
      <c r="I3558" s="9">
        <f>inventory[[#This Row],[c Units]]/MAX(inventory[c Units])</f>
        <v>0.94094297021049311</v>
      </c>
      <c r="J3558" s="10">
        <f>SUMIFS(inventory[Total Cost],inventory[Rank],"&lt;="&amp;inventory[[#This Row],['#]])</f>
        <v>2643798.1</v>
      </c>
      <c r="K3558" s="9">
        <f>inventory[[#This Row],[c Cost]]/MAX(inventory[c Cost])</f>
        <v>0.99867506796343952</v>
      </c>
      <c r="L3558" s="11" t="str">
        <f>IF(inventory[[#This Row],[c Units %]]&lt;=$O$7,$N$7,IF(inventory[[#This Row],[c Units %]]&lt;=$O$8,$N$8,$N$9))</f>
        <v>C</v>
      </c>
    </row>
    <row r="3559" spans="2:12" x14ac:dyDescent="0.25">
      <c r="B3559" s="1">
        <v>3553</v>
      </c>
      <c r="C3559" t="s">
        <v>3553</v>
      </c>
      <c r="D3559" s="2">
        <v>1.1000000000000001</v>
      </c>
      <c r="E3559" s="15">
        <v>5</v>
      </c>
      <c r="F3559" s="14">
        <f>inventory[[#This Row],[Unit Cost]]*inventory[[#This Row],['# Units]]</f>
        <v>5.5</v>
      </c>
      <c r="G3559" s="8">
        <f>_xlfn.RANK.EQ(inventory[[#This Row],[Total Cost]],inventory[Total Cost],0)</f>
        <v>3713</v>
      </c>
      <c r="H3559" s="8">
        <f>SUMIFS(inventory['# Units],inventory[Rank],"&lt;="&amp;inventory[[#This Row],['#]])</f>
        <v>77513</v>
      </c>
      <c r="I3559" s="9">
        <f>inventory[[#This Row],[c Units]]/MAX(inventory[c Units])</f>
        <v>0.94094297021049311</v>
      </c>
      <c r="J3559" s="10">
        <f>SUMIFS(inventory[Total Cost],inventory[Rank],"&lt;="&amp;inventory[[#This Row],['#]])</f>
        <v>2643798.1</v>
      </c>
      <c r="K3559" s="9">
        <f>inventory[[#This Row],[c Cost]]/MAX(inventory[c Cost])</f>
        <v>0.99867506796343952</v>
      </c>
      <c r="L3559" s="11" t="str">
        <f>IF(inventory[[#This Row],[c Units %]]&lt;=$O$7,$N$7,IF(inventory[[#This Row],[c Units %]]&lt;=$O$8,$N$8,$N$9))</f>
        <v>C</v>
      </c>
    </row>
    <row r="3560" spans="2:12" x14ac:dyDescent="0.25">
      <c r="B3560" s="1">
        <v>3554</v>
      </c>
      <c r="C3560" t="s">
        <v>3554</v>
      </c>
      <c r="D3560" s="2">
        <v>1</v>
      </c>
      <c r="E3560" s="15">
        <v>3</v>
      </c>
      <c r="F3560" s="14">
        <f>inventory[[#This Row],[Unit Cost]]*inventory[[#This Row],['# Units]]</f>
        <v>3</v>
      </c>
      <c r="G3560" s="8">
        <f>_xlfn.RANK.EQ(inventory[[#This Row],[Total Cost]],inventory[Total Cost],0)</f>
        <v>4077</v>
      </c>
      <c r="H3560" s="8">
        <f>SUMIFS(inventory['# Units],inventory[Rank],"&lt;="&amp;inventory[[#This Row],['#]])</f>
        <v>77513</v>
      </c>
      <c r="I3560" s="9">
        <f>inventory[[#This Row],[c Units]]/MAX(inventory[c Units])</f>
        <v>0.94094297021049311</v>
      </c>
      <c r="J3560" s="10">
        <f>SUMIFS(inventory[Total Cost],inventory[Rank],"&lt;="&amp;inventory[[#This Row],['#]])</f>
        <v>2643798.1</v>
      </c>
      <c r="K3560" s="9">
        <f>inventory[[#This Row],[c Cost]]/MAX(inventory[c Cost])</f>
        <v>0.99867506796343952</v>
      </c>
      <c r="L3560" s="11" t="str">
        <f>IF(inventory[[#This Row],[c Units %]]&lt;=$O$7,$N$7,IF(inventory[[#This Row],[c Units %]]&lt;=$O$8,$N$8,$N$9))</f>
        <v>C</v>
      </c>
    </row>
    <row r="3561" spans="2:12" x14ac:dyDescent="0.25">
      <c r="B3561" s="1">
        <v>3555</v>
      </c>
      <c r="C3561" t="s">
        <v>3555</v>
      </c>
      <c r="D3561" s="2">
        <v>0.5</v>
      </c>
      <c r="E3561" s="15">
        <v>8</v>
      </c>
      <c r="F3561" s="14">
        <f>inventory[[#This Row],[Unit Cost]]*inventory[[#This Row],['# Units]]</f>
        <v>4</v>
      </c>
      <c r="G3561" s="8">
        <f>_xlfn.RANK.EQ(inventory[[#This Row],[Total Cost]],inventory[Total Cost],0)</f>
        <v>3898</v>
      </c>
      <c r="H3561" s="8">
        <f>SUMIFS(inventory['# Units],inventory[Rank],"&lt;="&amp;inventory[[#This Row],['#]])</f>
        <v>77513</v>
      </c>
      <c r="I3561" s="9">
        <f>inventory[[#This Row],[c Units]]/MAX(inventory[c Units])</f>
        <v>0.94094297021049311</v>
      </c>
      <c r="J3561" s="10">
        <f>SUMIFS(inventory[Total Cost],inventory[Rank],"&lt;="&amp;inventory[[#This Row],['#]])</f>
        <v>2643798.1</v>
      </c>
      <c r="K3561" s="9">
        <f>inventory[[#This Row],[c Cost]]/MAX(inventory[c Cost])</f>
        <v>0.99867506796343952</v>
      </c>
      <c r="L3561" s="11" t="str">
        <f>IF(inventory[[#This Row],[c Units %]]&lt;=$O$7,$N$7,IF(inventory[[#This Row],[c Units %]]&lt;=$O$8,$N$8,$N$9))</f>
        <v>C</v>
      </c>
    </row>
    <row r="3562" spans="2:12" x14ac:dyDescent="0.25">
      <c r="B3562" s="1">
        <v>3556</v>
      </c>
      <c r="C3562" t="s">
        <v>3556</v>
      </c>
      <c r="D3562" s="2">
        <v>0.9</v>
      </c>
      <c r="E3562" s="15">
        <v>4</v>
      </c>
      <c r="F3562" s="14">
        <f>inventory[[#This Row],[Unit Cost]]*inventory[[#This Row],['# Units]]</f>
        <v>3.6</v>
      </c>
      <c r="G3562" s="8">
        <f>_xlfn.RANK.EQ(inventory[[#This Row],[Total Cost]],inventory[Total Cost],0)</f>
        <v>3955</v>
      </c>
      <c r="H3562" s="8">
        <f>SUMIFS(inventory['# Units],inventory[Rank],"&lt;="&amp;inventory[[#This Row],['#]])</f>
        <v>77513</v>
      </c>
      <c r="I3562" s="9">
        <f>inventory[[#This Row],[c Units]]/MAX(inventory[c Units])</f>
        <v>0.94094297021049311</v>
      </c>
      <c r="J3562" s="10">
        <f>SUMIFS(inventory[Total Cost],inventory[Rank],"&lt;="&amp;inventory[[#This Row],['#]])</f>
        <v>2643798.1</v>
      </c>
      <c r="K3562" s="9">
        <f>inventory[[#This Row],[c Cost]]/MAX(inventory[c Cost])</f>
        <v>0.99867506796343952</v>
      </c>
      <c r="L3562" s="11" t="str">
        <f>IF(inventory[[#This Row],[c Units %]]&lt;=$O$7,$N$7,IF(inventory[[#This Row],[c Units %]]&lt;=$O$8,$N$8,$N$9))</f>
        <v>C</v>
      </c>
    </row>
    <row r="3563" spans="2:12" x14ac:dyDescent="0.25">
      <c r="B3563" s="1">
        <v>3557</v>
      </c>
      <c r="C3563" t="s">
        <v>3557</v>
      </c>
      <c r="D3563" s="2">
        <v>1</v>
      </c>
      <c r="E3563" s="15">
        <v>11</v>
      </c>
      <c r="F3563" s="14">
        <f>inventory[[#This Row],[Unit Cost]]*inventory[[#This Row],['# Units]]</f>
        <v>11</v>
      </c>
      <c r="G3563" s="8">
        <f>_xlfn.RANK.EQ(inventory[[#This Row],[Total Cost]],inventory[Total Cost],0)</f>
        <v>3234</v>
      </c>
      <c r="H3563" s="8">
        <f>SUMIFS(inventory['# Units],inventory[Rank],"&lt;="&amp;inventory[[#This Row],['#]])</f>
        <v>77513</v>
      </c>
      <c r="I3563" s="9">
        <f>inventory[[#This Row],[c Units]]/MAX(inventory[c Units])</f>
        <v>0.94094297021049311</v>
      </c>
      <c r="J3563" s="10">
        <f>SUMIFS(inventory[Total Cost],inventory[Rank],"&lt;="&amp;inventory[[#This Row],['#]])</f>
        <v>2643798.1</v>
      </c>
      <c r="K3563" s="9">
        <f>inventory[[#This Row],[c Cost]]/MAX(inventory[c Cost])</f>
        <v>0.99867506796343952</v>
      </c>
      <c r="L3563" s="11" t="str">
        <f>IF(inventory[[#This Row],[c Units %]]&lt;=$O$7,$N$7,IF(inventory[[#This Row],[c Units %]]&lt;=$O$8,$N$8,$N$9))</f>
        <v>C</v>
      </c>
    </row>
    <row r="3564" spans="2:12" x14ac:dyDescent="0.25">
      <c r="B3564" s="1">
        <v>3558</v>
      </c>
      <c r="C3564" t="s">
        <v>3558</v>
      </c>
      <c r="D3564" s="2">
        <v>0.9</v>
      </c>
      <c r="E3564" s="15">
        <v>4</v>
      </c>
      <c r="F3564" s="14">
        <f>inventory[[#This Row],[Unit Cost]]*inventory[[#This Row],['# Units]]</f>
        <v>3.6</v>
      </c>
      <c r="G3564" s="8">
        <f>_xlfn.RANK.EQ(inventory[[#This Row],[Total Cost]],inventory[Total Cost],0)</f>
        <v>3955</v>
      </c>
      <c r="H3564" s="8">
        <f>SUMIFS(inventory['# Units],inventory[Rank],"&lt;="&amp;inventory[[#This Row],['#]])</f>
        <v>77630</v>
      </c>
      <c r="I3564" s="9">
        <f>inventory[[#This Row],[c Units]]/MAX(inventory[c Units])</f>
        <v>0.94236325232464979</v>
      </c>
      <c r="J3564" s="10">
        <f>SUMIFS(inventory[Total Cost],inventory[Rank],"&lt;="&amp;inventory[[#This Row],['#]])</f>
        <v>2643884.5000000023</v>
      </c>
      <c r="K3564" s="9">
        <f>inventory[[#This Row],[c Cost]]/MAX(inventory[c Cost])</f>
        <v>0.99870770492080563</v>
      </c>
      <c r="L3564" s="11" t="str">
        <f>IF(inventory[[#This Row],[c Units %]]&lt;=$O$7,$N$7,IF(inventory[[#This Row],[c Units %]]&lt;=$O$8,$N$8,$N$9))</f>
        <v>C</v>
      </c>
    </row>
    <row r="3565" spans="2:12" x14ac:dyDescent="0.25">
      <c r="B3565" s="1">
        <v>3559</v>
      </c>
      <c r="C3565" t="s">
        <v>3559</v>
      </c>
      <c r="D3565" s="2">
        <v>1.1000000000000001</v>
      </c>
      <c r="E3565" s="15">
        <v>8</v>
      </c>
      <c r="F3565" s="14">
        <f>inventory[[#This Row],[Unit Cost]]*inventory[[#This Row],['# Units]]</f>
        <v>8.8000000000000007</v>
      </c>
      <c r="G3565" s="8">
        <f>_xlfn.RANK.EQ(inventory[[#This Row],[Total Cost]],inventory[Total Cost],0)</f>
        <v>3423</v>
      </c>
      <c r="H3565" s="8">
        <f>SUMIFS(inventory['# Units],inventory[Rank],"&lt;="&amp;inventory[[#This Row],['#]])</f>
        <v>77630</v>
      </c>
      <c r="I3565" s="9">
        <f>inventory[[#This Row],[c Units]]/MAX(inventory[c Units])</f>
        <v>0.94236325232464979</v>
      </c>
      <c r="J3565" s="10">
        <f>SUMIFS(inventory[Total Cost],inventory[Rank],"&lt;="&amp;inventory[[#This Row],['#]])</f>
        <v>2643884.5000000023</v>
      </c>
      <c r="K3565" s="9">
        <f>inventory[[#This Row],[c Cost]]/MAX(inventory[c Cost])</f>
        <v>0.99870770492080563</v>
      </c>
      <c r="L3565" s="11" t="str">
        <f>IF(inventory[[#This Row],[c Units %]]&lt;=$O$7,$N$7,IF(inventory[[#This Row],[c Units %]]&lt;=$O$8,$N$8,$N$9))</f>
        <v>C</v>
      </c>
    </row>
    <row r="3566" spans="2:12" x14ac:dyDescent="0.25">
      <c r="B3566" s="1">
        <v>3560</v>
      </c>
      <c r="C3566" t="s">
        <v>3560</v>
      </c>
      <c r="D3566" s="2">
        <v>0.8</v>
      </c>
      <c r="E3566" s="15">
        <v>9</v>
      </c>
      <c r="F3566" s="14">
        <f>inventory[[#This Row],[Unit Cost]]*inventory[[#This Row],['# Units]]</f>
        <v>7.2</v>
      </c>
      <c r="G3566" s="8">
        <f>_xlfn.RANK.EQ(inventory[[#This Row],[Total Cost]],inventory[Total Cost],0)</f>
        <v>3537</v>
      </c>
      <c r="H3566" s="8">
        <f>SUMIFS(inventory['# Units],inventory[Rank],"&lt;="&amp;inventory[[#This Row],['#]])</f>
        <v>77630</v>
      </c>
      <c r="I3566" s="9">
        <f>inventory[[#This Row],[c Units]]/MAX(inventory[c Units])</f>
        <v>0.94236325232464979</v>
      </c>
      <c r="J3566" s="10">
        <f>SUMIFS(inventory[Total Cost],inventory[Rank],"&lt;="&amp;inventory[[#This Row],['#]])</f>
        <v>2643884.5000000023</v>
      </c>
      <c r="K3566" s="9">
        <f>inventory[[#This Row],[c Cost]]/MAX(inventory[c Cost])</f>
        <v>0.99870770492080563</v>
      </c>
      <c r="L3566" s="11" t="str">
        <f>IF(inventory[[#This Row],[c Units %]]&lt;=$O$7,$N$7,IF(inventory[[#This Row],[c Units %]]&lt;=$O$8,$N$8,$N$9))</f>
        <v>C</v>
      </c>
    </row>
    <row r="3567" spans="2:12" x14ac:dyDescent="0.25">
      <c r="B3567" s="1">
        <v>3561</v>
      </c>
      <c r="C3567" t="s">
        <v>3561</v>
      </c>
      <c r="D3567" s="2">
        <v>0.7</v>
      </c>
      <c r="E3567" s="15">
        <v>1</v>
      </c>
      <c r="F3567" s="14">
        <f>inventory[[#This Row],[Unit Cost]]*inventory[[#This Row],['# Units]]</f>
        <v>0.7</v>
      </c>
      <c r="G3567" s="8">
        <f>_xlfn.RANK.EQ(inventory[[#This Row],[Total Cost]],inventory[Total Cost],0)</f>
        <v>4553</v>
      </c>
      <c r="H3567" s="8">
        <f>SUMIFS(inventory['# Units],inventory[Rank],"&lt;="&amp;inventory[[#This Row],['#]])</f>
        <v>77630</v>
      </c>
      <c r="I3567" s="9">
        <f>inventory[[#This Row],[c Units]]/MAX(inventory[c Units])</f>
        <v>0.94236325232464979</v>
      </c>
      <c r="J3567" s="10">
        <f>SUMIFS(inventory[Total Cost],inventory[Rank],"&lt;="&amp;inventory[[#This Row],['#]])</f>
        <v>2643884.5000000023</v>
      </c>
      <c r="K3567" s="9">
        <f>inventory[[#This Row],[c Cost]]/MAX(inventory[c Cost])</f>
        <v>0.99870770492080563</v>
      </c>
      <c r="L3567" s="11" t="str">
        <f>IF(inventory[[#This Row],[c Units %]]&lt;=$O$7,$N$7,IF(inventory[[#This Row],[c Units %]]&lt;=$O$8,$N$8,$N$9))</f>
        <v>C</v>
      </c>
    </row>
    <row r="3568" spans="2:12" x14ac:dyDescent="0.25">
      <c r="B3568" s="1">
        <v>3562</v>
      </c>
      <c r="C3568" t="s">
        <v>3562</v>
      </c>
      <c r="D3568" s="2">
        <v>0.6</v>
      </c>
      <c r="E3568" s="15">
        <v>12</v>
      </c>
      <c r="F3568" s="14">
        <f>inventory[[#This Row],[Unit Cost]]*inventory[[#This Row],['# Units]]</f>
        <v>7.1999999999999993</v>
      </c>
      <c r="G3568" s="8">
        <f>_xlfn.RANK.EQ(inventory[[#This Row],[Total Cost]],inventory[Total Cost],0)</f>
        <v>3558</v>
      </c>
      <c r="H3568" s="8">
        <f>SUMIFS(inventory['# Units],inventory[Rank],"&lt;="&amp;inventory[[#This Row],['#]])</f>
        <v>77630</v>
      </c>
      <c r="I3568" s="9">
        <f>inventory[[#This Row],[c Units]]/MAX(inventory[c Units])</f>
        <v>0.94236325232464979</v>
      </c>
      <c r="J3568" s="10">
        <f>SUMIFS(inventory[Total Cost],inventory[Rank],"&lt;="&amp;inventory[[#This Row],['#]])</f>
        <v>2643884.5000000023</v>
      </c>
      <c r="K3568" s="9">
        <f>inventory[[#This Row],[c Cost]]/MAX(inventory[c Cost])</f>
        <v>0.99870770492080563</v>
      </c>
      <c r="L3568" s="11" t="str">
        <f>IF(inventory[[#This Row],[c Units %]]&lt;=$O$7,$N$7,IF(inventory[[#This Row],[c Units %]]&lt;=$O$8,$N$8,$N$9))</f>
        <v>C</v>
      </c>
    </row>
    <row r="3569" spans="2:12" x14ac:dyDescent="0.25">
      <c r="B3569" s="1">
        <v>3563</v>
      </c>
      <c r="C3569" t="s">
        <v>3563</v>
      </c>
      <c r="D3569" s="2">
        <v>0.9</v>
      </c>
      <c r="E3569" s="15">
        <v>2</v>
      </c>
      <c r="F3569" s="14">
        <f>inventory[[#This Row],[Unit Cost]]*inventory[[#This Row],['# Units]]</f>
        <v>1.8</v>
      </c>
      <c r="G3569" s="8">
        <f>_xlfn.RANK.EQ(inventory[[#This Row],[Total Cost]],inventory[Total Cost],0)</f>
        <v>4333</v>
      </c>
      <c r="H3569" s="8">
        <f>SUMIFS(inventory['# Units],inventory[Rank],"&lt;="&amp;inventory[[#This Row],['#]])</f>
        <v>77630</v>
      </c>
      <c r="I3569" s="9">
        <f>inventory[[#This Row],[c Units]]/MAX(inventory[c Units])</f>
        <v>0.94236325232464979</v>
      </c>
      <c r="J3569" s="10">
        <f>SUMIFS(inventory[Total Cost],inventory[Rank],"&lt;="&amp;inventory[[#This Row],['#]])</f>
        <v>2643884.5000000023</v>
      </c>
      <c r="K3569" s="9">
        <f>inventory[[#This Row],[c Cost]]/MAX(inventory[c Cost])</f>
        <v>0.99870770492080563</v>
      </c>
      <c r="L3569" s="11" t="str">
        <f>IF(inventory[[#This Row],[c Units %]]&lt;=$O$7,$N$7,IF(inventory[[#This Row],[c Units %]]&lt;=$O$8,$N$8,$N$9))</f>
        <v>C</v>
      </c>
    </row>
    <row r="3570" spans="2:12" x14ac:dyDescent="0.25">
      <c r="B3570" s="1">
        <v>3564</v>
      </c>
      <c r="C3570" t="s">
        <v>3564</v>
      </c>
      <c r="D3570" s="2">
        <v>1</v>
      </c>
      <c r="E3570" s="15">
        <v>11</v>
      </c>
      <c r="F3570" s="14">
        <f>inventory[[#This Row],[Unit Cost]]*inventory[[#This Row],['# Units]]</f>
        <v>11</v>
      </c>
      <c r="G3570" s="8">
        <f>_xlfn.RANK.EQ(inventory[[#This Row],[Total Cost]],inventory[Total Cost],0)</f>
        <v>3234</v>
      </c>
      <c r="H3570" s="8">
        <f>SUMIFS(inventory['# Units],inventory[Rank],"&lt;="&amp;inventory[[#This Row],['#]])</f>
        <v>77630</v>
      </c>
      <c r="I3570" s="9">
        <f>inventory[[#This Row],[c Units]]/MAX(inventory[c Units])</f>
        <v>0.94236325232464979</v>
      </c>
      <c r="J3570" s="10">
        <f>SUMIFS(inventory[Total Cost],inventory[Rank],"&lt;="&amp;inventory[[#This Row],['#]])</f>
        <v>2643884.5000000023</v>
      </c>
      <c r="K3570" s="9">
        <f>inventory[[#This Row],[c Cost]]/MAX(inventory[c Cost])</f>
        <v>0.99870770492080563</v>
      </c>
      <c r="L3570" s="11" t="str">
        <f>IF(inventory[[#This Row],[c Units %]]&lt;=$O$7,$N$7,IF(inventory[[#This Row],[c Units %]]&lt;=$O$8,$N$8,$N$9))</f>
        <v>C</v>
      </c>
    </row>
    <row r="3571" spans="2:12" x14ac:dyDescent="0.25">
      <c r="B3571" s="1">
        <v>3565</v>
      </c>
      <c r="C3571" t="s">
        <v>3565</v>
      </c>
      <c r="D3571" s="2">
        <v>0.7</v>
      </c>
      <c r="E3571" s="15">
        <v>6</v>
      </c>
      <c r="F3571" s="14">
        <f>inventory[[#This Row],[Unit Cost]]*inventory[[#This Row],['# Units]]</f>
        <v>4.1999999999999993</v>
      </c>
      <c r="G3571" s="8">
        <f>_xlfn.RANK.EQ(inventory[[#This Row],[Total Cost]],inventory[Total Cost],0)</f>
        <v>3874</v>
      </c>
      <c r="H3571" s="8">
        <f>SUMIFS(inventory['# Units],inventory[Rank],"&lt;="&amp;inventory[[#This Row],['#]])</f>
        <v>77630</v>
      </c>
      <c r="I3571" s="9">
        <f>inventory[[#This Row],[c Units]]/MAX(inventory[c Units])</f>
        <v>0.94236325232464979</v>
      </c>
      <c r="J3571" s="10">
        <f>SUMIFS(inventory[Total Cost],inventory[Rank],"&lt;="&amp;inventory[[#This Row],['#]])</f>
        <v>2643884.5000000023</v>
      </c>
      <c r="K3571" s="9">
        <f>inventory[[#This Row],[c Cost]]/MAX(inventory[c Cost])</f>
        <v>0.99870770492080563</v>
      </c>
      <c r="L3571" s="11" t="str">
        <f>IF(inventory[[#This Row],[c Units %]]&lt;=$O$7,$N$7,IF(inventory[[#This Row],[c Units %]]&lt;=$O$8,$N$8,$N$9))</f>
        <v>C</v>
      </c>
    </row>
    <row r="3572" spans="2:12" x14ac:dyDescent="0.25">
      <c r="B3572" s="1">
        <v>3566</v>
      </c>
      <c r="C3572" t="s">
        <v>3566</v>
      </c>
      <c r="D3572" s="2">
        <v>1</v>
      </c>
      <c r="E3572" s="15">
        <v>2</v>
      </c>
      <c r="F3572" s="14">
        <f>inventory[[#This Row],[Unit Cost]]*inventory[[#This Row],['# Units]]</f>
        <v>2</v>
      </c>
      <c r="G3572" s="8">
        <f>_xlfn.RANK.EQ(inventory[[#This Row],[Total Cost]],inventory[Total Cost],0)</f>
        <v>4294</v>
      </c>
      <c r="H3572" s="8">
        <f>SUMIFS(inventory['# Units],inventory[Rank],"&lt;="&amp;inventory[[#This Row],['#]])</f>
        <v>77630</v>
      </c>
      <c r="I3572" s="9">
        <f>inventory[[#This Row],[c Units]]/MAX(inventory[c Units])</f>
        <v>0.94236325232464979</v>
      </c>
      <c r="J3572" s="10">
        <f>SUMIFS(inventory[Total Cost],inventory[Rank],"&lt;="&amp;inventory[[#This Row],['#]])</f>
        <v>2643884.5000000023</v>
      </c>
      <c r="K3572" s="9">
        <f>inventory[[#This Row],[c Cost]]/MAX(inventory[c Cost])</f>
        <v>0.99870770492080563</v>
      </c>
      <c r="L3572" s="11" t="str">
        <f>IF(inventory[[#This Row],[c Units %]]&lt;=$O$7,$N$7,IF(inventory[[#This Row],[c Units %]]&lt;=$O$8,$N$8,$N$9))</f>
        <v>C</v>
      </c>
    </row>
    <row r="3573" spans="2:12" x14ac:dyDescent="0.25">
      <c r="B3573" s="1">
        <v>3567</v>
      </c>
      <c r="C3573" t="s">
        <v>3567</v>
      </c>
      <c r="D3573" s="2">
        <v>0.8</v>
      </c>
      <c r="E3573" s="15">
        <v>6</v>
      </c>
      <c r="F3573" s="14">
        <f>inventory[[#This Row],[Unit Cost]]*inventory[[#This Row],['# Units]]</f>
        <v>4.8000000000000007</v>
      </c>
      <c r="G3573" s="8">
        <f>_xlfn.RANK.EQ(inventory[[#This Row],[Total Cost]],inventory[Total Cost],0)</f>
        <v>3792</v>
      </c>
      <c r="H3573" s="8">
        <f>SUMIFS(inventory['# Units],inventory[Rank],"&lt;="&amp;inventory[[#This Row],['#]])</f>
        <v>77630</v>
      </c>
      <c r="I3573" s="9">
        <f>inventory[[#This Row],[c Units]]/MAX(inventory[c Units])</f>
        <v>0.94236325232464979</v>
      </c>
      <c r="J3573" s="10">
        <f>SUMIFS(inventory[Total Cost],inventory[Rank],"&lt;="&amp;inventory[[#This Row],['#]])</f>
        <v>2643884.5000000023</v>
      </c>
      <c r="K3573" s="9">
        <f>inventory[[#This Row],[c Cost]]/MAX(inventory[c Cost])</f>
        <v>0.99870770492080563</v>
      </c>
      <c r="L3573" s="11" t="str">
        <f>IF(inventory[[#This Row],[c Units %]]&lt;=$O$7,$N$7,IF(inventory[[#This Row],[c Units %]]&lt;=$O$8,$N$8,$N$9))</f>
        <v>C</v>
      </c>
    </row>
    <row r="3574" spans="2:12" x14ac:dyDescent="0.25">
      <c r="B3574" s="1">
        <v>3568</v>
      </c>
      <c r="C3574" t="s">
        <v>3568</v>
      </c>
      <c r="D3574" s="2">
        <v>1</v>
      </c>
      <c r="E3574" s="15">
        <v>1</v>
      </c>
      <c r="F3574" s="14">
        <f>inventory[[#This Row],[Unit Cost]]*inventory[[#This Row],['# Units]]</f>
        <v>1</v>
      </c>
      <c r="G3574" s="8">
        <f>_xlfn.RANK.EQ(inventory[[#This Row],[Total Cost]],inventory[Total Cost],0)</f>
        <v>4482</v>
      </c>
      <c r="H3574" s="8">
        <f>SUMIFS(inventory['# Units],inventory[Rank],"&lt;="&amp;inventory[[#This Row],['#]])</f>
        <v>77630</v>
      </c>
      <c r="I3574" s="9">
        <f>inventory[[#This Row],[c Units]]/MAX(inventory[c Units])</f>
        <v>0.94236325232464979</v>
      </c>
      <c r="J3574" s="10">
        <f>SUMIFS(inventory[Total Cost],inventory[Rank],"&lt;="&amp;inventory[[#This Row],['#]])</f>
        <v>2643884.5000000023</v>
      </c>
      <c r="K3574" s="9">
        <f>inventory[[#This Row],[c Cost]]/MAX(inventory[c Cost])</f>
        <v>0.99870770492080563</v>
      </c>
      <c r="L3574" s="11" t="str">
        <f>IF(inventory[[#This Row],[c Units %]]&lt;=$O$7,$N$7,IF(inventory[[#This Row],[c Units %]]&lt;=$O$8,$N$8,$N$9))</f>
        <v>C</v>
      </c>
    </row>
    <row r="3575" spans="2:12" x14ac:dyDescent="0.25">
      <c r="B3575" s="1">
        <v>3569</v>
      </c>
      <c r="C3575" t="s">
        <v>3569</v>
      </c>
      <c r="D3575" s="2">
        <v>0.9</v>
      </c>
      <c r="E3575" s="15">
        <v>6</v>
      </c>
      <c r="F3575" s="14">
        <f>inventory[[#This Row],[Unit Cost]]*inventory[[#This Row],['# Units]]</f>
        <v>5.4</v>
      </c>
      <c r="G3575" s="8">
        <f>_xlfn.RANK.EQ(inventory[[#This Row],[Total Cost]],inventory[Total Cost],0)</f>
        <v>3730</v>
      </c>
      <c r="H3575" s="8">
        <f>SUMIFS(inventory['# Units],inventory[Rank],"&lt;="&amp;inventory[[#This Row],['#]])</f>
        <v>77630</v>
      </c>
      <c r="I3575" s="9">
        <f>inventory[[#This Row],[c Units]]/MAX(inventory[c Units])</f>
        <v>0.94236325232464979</v>
      </c>
      <c r="J3575" s="10">
        <f>SUMIFS(inventory[Total Cost],inventory[Rank],"&lt;="&amp;inventory[[#This Row],['#]])</f>
        <v>2643884.5000000023</v>
      </c>
      <c r="K3575" s="9">
        <f>inventory[[#This Row],[c Cost]]/MAX(inventory[c Cost])</f>
        <v>0.99870770492080563</v>
      </c>
      <c r="L3575" s="11" t="str">
        <f>IF(inventory[[#This Row],[c Units %]]&lt;=$O$7,$N$7,IF(inventory[[#This Row],[c Units %]]&lt;=$O$8,$N$8,$N$9))</f>
        <v>C</v>
      </c>
    </row>
    <row r="3576" spans="2:12" x14ac:dyDescent="0.25">
      <c r="B3576" s="1">
        <v>3570</v>
      </c>
      <c r="C3576" t="s">
        <v>3570</v>
      </c>
      <c r="D3576" s="2">
        <v>0.7</v>
      </c>
      <c r="E3576" s="15">
        <v>3</v>
      </c>
      <c r="F3576" s="14">
        <f>inventory[[#This Row],[Unit Cost]]*inventory[[#This Row],['# Units]]</f>
        <v>2.0999999999999996</v>
      </c>
      <c r="G3576" s="8">
        <f>_xlfn.RANK.EQ(inventory[[#This Row],[Total Cost]],inventory[Total Cost],0)</f>
        <v>4272</v>
      </c>
      <c r="H3576" s="8">
        <f>SUMIFS(inventory['# Units],inventory[Rank],"&lt;="&amp;inventory[[#This Row],['#]])</f>
        <v>77859</v>
      </c>
      <c r="I3576" s="9">
        <f>inventory[[#This Row],[c Units]]/MAX(inventory[c Units])</f>
        <v>0.94514312073611884</v>
      </c>
      <c r="J3576" s="10">
        <f>SUMIFS(inventory[Total Cost],inventory[Rank],"&lt;="&amp;inventory[[#This Row],['#]])</f>
        <v>2644066.5000000023</v>
      </c>
      <c r="K3576" s="9">
        <f>inventory[[#This Row],[c Cost]]/MAX(inventory[c Cost])</f>
        <v>0.99877645406710736</v>
      </c>
      <c r="L3576" s="11" t="str">
        <f>IF(inventory[[#This Row],[c Units %]]&lt;=$O$7,$N$7,IF(inventory[[#This Row],[c Units %]]&lt;=$O$8,$N$8,$N$9))</f>
        <v>C</v>
      </c>
    </row>
    <row r="3577" spans="2:12" x14ac:dyDescent="0.25">
      <c r="B3577" s="1">
        <v>3571</v>
      </c>
      <c r="C3577" t="s">
        <v>3571</v>
      </c>
      <c r="D3577" s="2">
        <v>0.9</v>
      </c>
      <c r="E3577" s="15">
        <v>68</v>
      </c>
      <c r="F3577" s="14">
        <f>inventory[[#This Row],[Unit Cost]]*inventory[[#This Row],['# Units]]</f>
        <v>61.2</v>
      </c>
      <c r="G3577" s="8">
        <f>_xlfn.RANK.EQ(inventory[[#This Row],[Total Cost]],inventory[Total Cost],0)</f>
        <v>1668</v>
      </c>
      <c r="H3577" s="8">
        <f>SUMIFS(inventory['# Units],inventory[Rank],"&lt;="&amp;inventory[[#This Row],['#]])</f>
        <v>77859</v>
      </c>
      <c r="I3577" s="9">
        <f>inventory[[#This Row],[c Units]]/MAX(inventory[c Units])</f>
        <v>0.94514312073611884</v>
      </c>
      <c r="J3577" s="10">
        <f>SUMIFS(inventory[Total Cost],inventory[Rank],"&lt;="&amp;inventory[[#This Row],['#]])</f>
        <v>2644066.5000000023</v>
      </c>
      <c r="K3577" s="9">
        <f>inventory[[#This Row],[c Cost]]/MAX(inventory[c Cost])</f>
        <v>0.99877645406710736</v>
      </c>
      <c r="L3577" s="11" t="str">
        <f>IF(inventory[[#This Row],[c Units %]]&lt;=$O$7,$N$7,IF(inventory[[#This Row],[c Units %]]&lt;=$O$8,$N$8,$N$9))</f>
        <v>C</v>
      </c>
    </row>
    <row r="3578" spans="2:12" x14ac:dyDescent="0.25">
      <c r="B3578" s="1">
        <v>3572</v>
      </c>
      <c r="C3578" t="s">
        <v>3572</v>
      </c>
      <c r="D3578" s="2">
        <v>0.9</v>
      </c>
      <c r="E3578" s="15">
        <v>5</v>
      </c>
      <c r="F3578" s="14">
        <f>inventory[[#This Row],[Unit Cost]]*inventory[[#This Row],['# Units]]</f>
        <v>4.5</v>
      </c>
      <c r="G3578" s="8">
        <f>_xlfn.RANK.EQ(inventory[[#This Row],[Total Cost]],inventory[Total Cost],0)</f>
        <v>3832</v>
      </c>
      <c r="H3578" s="8">
        <f>SUMIFS(inventory['# Units],inventory[Rank],"&lt;="&amp;inventory[[#This Row],['#]])</f>
        <v>77859</v>
      </c>
      <c r="I3578" s="9">
        <f>inventory[[#This Row],[c Units]]/MAX(inventory[c Units])</f>
        <v>0.94514312073611884</v>
      </c>
      <c r="J3578" s="10">
        <f>SUMIFS(inventory[Total Cost],inventory[Rank],"&lt;="&amp;inventory[[#This Row],['#]])</f>
        <v>2644066.5000000023</v>
      </c>
      <c r="K3578" s="9">
        <f>inventory[[#This Row],[c Cost]]/MAX(inventory[c Cost])</f>
        <v>0.99877645406710736</v>
      </c>
      <c r="L3578" s="11" t="str">
        <f>IF(inventory[[#This Row],[c Units %]]&lt;=$O$7,$N$7,IF(inventory[[#This Row],[c Units %]]&lt;=$O$8,$N$8,$N$9))</f>
        <v>C</v>
      </c>
    </row>
    <row r="3579" spans="2:12" x14ac:dyDescent="0.25">
      <c r="B3579" s="1">
        <v>3573</v>
      </c>
      <c r="C3579" t="s">
        <v>3573</v>
      </c>
      <c r="D3579" s="2">
        <v>0.9</v>
      </c>
      <c r="E3579" s="15">
        <v>21</v>
      </c>
      <c r="F3579" s="14">
        <f>inventory[[#This Row],[Unit Cost]]*inventory[[#This Row],['# Units]]</f>
        <v>18.900000000000002</v>
      </c>
      <c r="G3579" s="8">
        <f>_xlfn.RANK.EQ(inventory[[#This Row],[Total Cost]],inventory[Total Cost],0)</f>
        <v>2759</v>
      </c>
      <c r="H3579" s="8">
        <f>SUMIFS(inventory['# Units],inventory[Rank],"&lt;="&amp;inventory[[#This Row],['#]])</f>
        <v>77859</v>
      </c>
      <c r="I3579" s="9">
        <f>inventory[[#This Row],[c Units]]/MAX(inventory[c Units])</f>
        <v>0.94514312073611884</v>
      </c>
      <c r="J3579" s="10">
        <f>SUMIFS(inventory[Total Cost],inventory[Rank],"&lt;="&amp;inventory[[#This Row],['#]])</f>
        <v>2644066.5000000023</v>
      </c>
      <c r="K3579" s="9">
        <f>inventory[[#This Row],[c Cost]]/MAX(inventory[c Cost])</f>
        <v>0.99877645406710736</v>
      </c>
      <c r="L3579" s="11" t="str">
        <f>IF(inventory[[#This Row],[c Units %]]&lt;=$O$7,$N$7,IF(inventory[[#This Row],[c Units %]]&lt;=$O$8,$N$8,$N$9))</f>
        <v>C</v>
      </c>
    </row>
    <row r="3580" spans="2:12" x14ac:dyDescent="0.25">
      <c r="B3580" s="1">
        <v>3574</v>
      </c>
      <c r="C3580" t="s">
        <v>3574</v>
      </c>
      <c r="D3580" s="2">
        <v>0.9</v>
      </c>
      <c r="E3580" s="15">
        <v>36</v>
      </c>
      <c r="F3580" s="14">
        <f>inventory[[#This Row],[Unit Cost]]*inventory[[#This Row],['# Units]]</f>
        <v>32.4</v>
      </c>
      <c r="G3580" s="8">
        <f>_xlfn.RANK.EQ(inventory[[#This Row],[Total Cost]],inventory[Total Cost],0)</f>
        <v>2224</v>
      </c>
      <c r="H3580" s="8">
        <f>SUMIFS(inventory['# Units],inventory[Rank],"&lt;="&amp;inventory[[#This Row],['#]])</f>
        <v>77859</v>
      </c>
      <c r="I3580" s="9">
        <f>inventory[[#This Row],[c Units]]/MAX(inventory[c Units])</f>
        <v>0.94514312073611884</v>
      </c>
      <c r="J3580" s="10">
        <f>SUMIFS(inventory[Total Cost],inventory[Rank],"&lt;="&amp;inventory[[#This Row],['#]])</f>
        <v>2644066.5000000023</v>
      </c>
      <c r="K3580" s="9">
        <f>inventory[[#This Row],[c Cost]]/MAX(inventory[c Cost])</f>
        <v>0.99877645406710736</v>
      </c>
      <c r="L3580" s="11" t="str">
        <f>IF(inventory[[#This Row],[c Units %]]&lt;=$O$7,$N$7,IF(inventory[[#This Row],[c Units %]]&lt;=$O$8,$N$8,$N$9))</f>
        <v>C</v>
      </c>
    </row>
    <row r="3581" spans="2:12" x14ac:dyDescent="0.25">
      <c r="B3581" s="1">
        <v>3575</v>
      </c>
      <c r="C3581" t="s">
        <v>3575</v>
      </c>
      <c r="D3581" s="2">
        <v>1</v>
      </c>
      <c r="E3581" s="15">
        <v>33</v>
      </c>
      <c r="F3581" s="14">
        <f>inventory[[#This Row],[Unit Cost]]*inventory[[#This Row],['# Units]]</f>
        <v>33</v>
      </c>
      <c r="G3581" s="8">
        <f>_xlfn.RANK.EQ(inventory[[#This Row],[Total Cost]],inventory[Total Cost],0)</f>
        <v>2207</v>
      </c>
      <c r="H3581" s="8">
        <f>SUMIFS(inventory['# Units],inventory[Rank],"&lt;="&amp;inventory[[#This Row],['#]])</f>
        <v>77859</v>
      </c>
      <c r="I3581" s="9">
        <f>inventory[[#This Row],[c Units]]/MAX(inventory[c Units])</f>
        <v>0.94514312073611884</v>
      </c>
      <c r="J3581" s="10">
        <f>SUMIFS(inventory[Total Cost],inventory[Rank],"&lt;="&amp;inventory[[#This Row],['#]])</f>
        <v>2644066.5000000023</v>
      </c>
      <c r="K3581" s="9">
        <f>inventory[[#This Row],[c Cost]]/MAX(inventory[c Cost])</f>
        <v>0.99877645406710736</v>
      </c>
      <c r="L3581" s="11" t="str">
        <f>IF(inventory[[#This Row],[c Units %]]&lt;=$O$7,$N$7,IF(inventory[[#This Row],[c Units %]]&lt;=$O$8,$N$8,$N$9))</f>
        <v>C</v>
      </c>
    </row>
    <row r="3582" spans="2:12" x14ac:dyDescent="0.25">
      <c r="B3582" s="1">
        <v>3576</v>
      </c>
      <c r="C3582" t="s">
        <v>3576</v>
      </c>
      <c r="D3582" s="2">
        <v>0.6</v>
      </c>
      <c r="E3582" s="15">
        <v>11</v>
      </c>
      <c r="F3582" s="14">
        <f>inventory[[#This Row],[Unit Cost]]*inventory[[#This Row],['# Units]]</f>
        <v>6.6</v>
      </c>
      <c r="G3582" s="8">
        <f>_xlfn.RANK.EQ(inventory[[#This Row],[Total Cost]],inventory[Total Cost],0)</f>
        <v>3615</v>
      </c>
      <c r="H3582" s="8">
        <f>SUMIFS(inventory['# Units],inventory[Rank],"&lt;="&amp;inventory[[#This Row],['#]])</f>
        <v>77859</v>
      </c>
      <c r="I3582" s="9">
        <f>inventory[[#This Row],[c Units]]/MAX(inventory[c Units])</f>
        <v>0.94514312073611884</v>
      </c>
      <c r="J3582" s="10">
        <f>SUMIFS(inventory[Total Cost],inventory[Rank],"&lt;="&amp;inventory[[#This Row],['#]])</f>
        <v>2644066.5000000023</v>
      </c>
      <c r="K3582" s="9">
        <f>inventory[[#This Row],[c Cost]]/MAX(inventory[c Cost])</f>
        <v>0.99877645406710736</v>
      </c>
      <c r="L3582" s="11" t="str">
        <f>IF(inventory[[#This Row],[c Units %]]&lt;=$O$7,$N$7,IF(inventory[[#This Row],[c Units %]]&lt;=$O$8,$N$8,$N$9))</f>
        <v>C</v>
      </c>
    </row>
    <row r="3583" spans="2:12" x14ac:dyDescent="0.25">
      <c r="B3583" s="1">
        <v>3577</v>
      </c>
      <c r="C3583" t="s">
        <v>3577</v>
      </c>
      <c r="D3583" s="2">
        <v>0.7</v>
      </c>
      <c r="E3583" s="15">
        <v>4</v>
      </c>
      <c r="F3583" s="14">
        <f>inventory[[#This Row],[Unit Cost]]*inventory[[#This Row],['# Units]]</f>
        <v>2.8</v>
      </c>
      <c r="G3583" s="8">
        <f>_xlfn.RANK.EQ(inventory[[#This Row],[Total Cost]],inventory[Total Cost],0)</f>
        <v>4130</v>
      </c>
      <c r="H3583" s="8">
        <f>SUMIFS(inventory['# Units],inventory[Rank],"&lt;="&amp;inventory[[#This Row],['#]])</f>
        <v>77859</v>
      </c>
      <c r="I3583" s="9">
        <f>inventory[[#This Row],[c Units]]/MAX(inventory[c Units])</f>
        <v>0.94514312073611884</v>
      </c>
      <c r="J3583" s="10">
        <f>SUMIFS(inventory[Total Cost],inventory[Rank],"&lt;="&amp;inventory[[#This Row],['#]])</f>
        <v>2644066.5000000023</v>
      </c>
      <c r="K3583" s="9">
        <f>inventory[[#This Row],[c Cost]]/MAX(inventory[c Cost])</f>
        <v>0.99877645406710736</v>
      </c>
      <c r="L3583" s="11" t="str">
        <f>IF(inventory[[#This Row],[c Units %]]&lt;=$O$7,$N$7,IF(inventory[[#This Row],[c Units %]]&lt;=$O$8,$N$8,$N$9))</f>
        <v>C</v>
      </c>
    </row>
    <row r="3584" spans="2:12" x14ac:dyDescent="0.25">
      <c r="B3584" s="1">
        <v>3578</v>
      </c>
      <c r="C3584" t="s">
        <v>3578</v>
      </c>
      <c r="D3584" s="2">
        <v>0.5</v>
      </c>
      <c r="E3584" s="15">
        <v>14</v>
      </c>
      <c r="F3584" s="14">
        <f>inventory[[#This Row],[Unit Cost]]*inventory[[#This Row],['# Units]]</f>
        <v>7</v>
      </c>
      <c r="G3584" s="8">
        <f>_xlfn.RANK.EQ(inventory[[#This Row],[Total Cost]],inventory[Total Cost],0)</f>
        <v>3570</v>
      </c>
      <c r="H3584" s="8">
        <f>SUMIFS(inventory['# Units],inventory[Rank],"&lt;="&amp;inventory[[#This Row],['#]])</f>
        <v>77859</v>
      </c>
      <c r="I3584" s="9">
        <f>inventory[[#This Row],[c Units]]/MAX(inventory[c Units])</f>
        <v>0.94514312073611884</v>
      </c>
      <c r="J3584" s="10">
        <f>SUMIFS(inventory[Total Cost],inventory[Rank],"&lt;="&amp;inventory[[#This Row],['#]])</f>
        <v>2644066.5000000023</v>
      </c>
      <c r="K3584" s="9">
        <f>inventory[[#This Row],[c Cost]]/MAX(inventory[c Cost])</f>
        <v>0.99877645406710736</v>
      </c>
      <c r="L3584" s="11" t="str">
        <f>IF(inventory[[#This Row],[c Units %]]&lt;=$O$7,$N$7,IF(inventory[[#This Row],[c Units %]]&lt;=$O$8,$N$8,$N$9))</f>
        <v>C</v>
      </c>
    </row>
    <row r="3585" spans="2:12" x14ac:dyDescent="0.25">
      <c r="B3585" s="1">
        <v>3579</v>
      </c>
      <c r="C3585" t="s">
        <v>3579</v>
      </c>
      <c r="D3585" s="2">
        <v>0.8</v>
      </c>
      <c r="E3585" s="15">
        <v>9</v>
      </c>
      <c r="F3585" s="14">
        <f>inventory[[#This Row],[Unit Cost]]*inventory[[#This Row],['# Units]]</f>
        <v>7.2</v>
      </c>
      <c r="G3585" s="8">
        <f>_xlfn.RANK.EQ(inventory[[#This Row],[Total Cost]],inventory[Total Cost],0)</f>
        <v>3537</v>
      </c>
      <c r="H3585" s="8">
        <f>SUMIFS(inventory['# Units],inventory[Rank],"&lt;="&amp;inventory[[#This Row],['#]])</f>
        <v>77859</v>
      </c>
      <c r="I3585" s="9">
        <f>inventory[[#This Row],[c Units]]/MAX(inventory[c Units])</f>
        <v>0.94514312073611884</v>
      </c>
      <c r="J3585" s="10">
        <f>SUMIFS(inventory[Total Cost],inventory[Rank],"&lt;="&amp;inventory[[#This Row],['#]])</f>
        <v>2644066.5000000023</v>
      </c>
      <c r="K3585" s="9">
        <f>inventory[[#This Row],[c Cost]]/MAX(inventory[c Cost])</f>
        <v>0.99877645406710736</v>
      </c>
      <c r="L3585" s="11" t="str">
        <f>IF(inventory[[#This Row],[c Units %]]&lt;=$O$7,$N$7,IF(inventory[[#This Row],[c Units %]]&lt;=$O$8,$N$8,$N$9))</f>
        <v>C</v>
      </c>
    </row>
    <row r="3586" spans="2:12" x14ac:dyDescent="0.25">
      <c r="B3586" s="1">
        <v>3580</v>
      </c>
      <c r="C3586" t="s">
        <v>3580</v>
      </c>
      <c r="D3586" s="2">
        <v>0.1</v>
      </c>
      <c r="E3586" s="15">
        <v>25</v>
      </c>
      <c r="F3586" s="14">
        <f>inventory[[#This Row],[Unit Cost]]*inventory[[#This Row],['# Units]]</f>
        <v>2.5</v>
      </c>
      <c r="G3586" s="8">
        <f>_xlfn.RANK.EQ(inventory[[#This Row],[Total Cost]],inventory[Total Cost],0)</f>
        <v>4190</v>
      </c>
      <c r="H3586" s="8">
        <f>SUMIFS(inventory['# Units],inventory[Rank],"&lt;="&amp;inventory[[#This Row],['#]])</f>
        <v>77859</v>
      </c>
      <c r="I3586" s="9">
        <f>inventory[[#This Row],[c Units]]/MAX(inventory[c Units])</f>
        <v>0.94514312073611884</v>
      </c>
      <c r="J3586" s="10">
        <f>SUMIFS(inventory[Total Cost],inventory[Rank],"&lt;="&amp;inventory[[#This Row],['#]])</f>
        <v>2644066.5000000023</v>
      </c>
      <c r="K3586" s="9">
        <f>inventory[[#This Row],[c Cost]]/MAX(inventory[c Cost])</f>
        <v>0.99877645406710736</v>
      </c>
      <c r="L3586" s="11" t="str">
        <f>IF(inventory[[#This Row],[c Units %]]&lt;=$O$7,$N$7,IF(inventory[[#This Row],[c Units %]]&lt;=$O$8,$N$8,$N$9))</f>
        <v>C</v>
      </c>
    </row>
    <row r="3587" spans="2:12" x14ac:dyDescent="0.25">
      <c r="B3587" s="1">
        <v>3581</v>
      </c>
      <c r="C3587" t="s">
        <v>3581</v>
      </c>
      <c r="D3587" s="2">
        <v>0.2</v>
      </c>
      <c r="E3587" s="15">
        <v>3</v>
      </c>
      <c r="F3587" s="14">
        <f>inventory[[#This Row],[Unit Cost]]*inventory[[#This Row],['# Units]]</f>
        <v>0.60000000000000009</v>
      </c>
      <c r="G3587" s="8">
        <f>_xlfn.RANK.EQ(inventory[[#This Row],[Total Cost]],inventory[Total Cost],0)</f>
        <v>4582</v>
      </c>
      <c r="H3587" s="8">
        <f>SUMIFS(inventory['# Units],inventory[Rank],"&lt;="&amp;inventory[[#This Row],['#]])</f>
        <v>77859</v>
      </c>
      <c r="I3587" s="9">
        <f>inventory[[#This Row],[c Units]]/MAX(inventory[c Units])</f>
        <v>0.94514312073611884</v>
      </c>
      <c r="J3587" s="10">
        <f>SUMIFS(inventory[Total Cost],inventory[Rank],"&lt;="&amp;inventory[[#This Row],['#]])</f>
        <v>2644066.5000000023</v>
      </c>
      <c r="K3587" s="9">
        <f>inventory[[#This Row],[c Cost]]/MAX(inventory[c Cost])</f>
        <v>0.99877645406710736</v>
      </c>
      <c r="L3587" s="11" t="str">
        <f>IF(inventory[[#This Row],[c Units %]]&lt;=$O$7,$N$7,IF(inventory[[#This Row],[c Units %]]&lt;=$O$8,$N$8,$N$9))</f>
        <v>C</v>
      </c>
    </row>
    <row r="3588" spans="2:12" x14ac:dyDescent="0.25">
      <c r="B3588" s="1">
        <v>3582</v>
      </c>
      <c r="C3588" t="s">
        <v>3582</v>
      </c>
      <c r="D3588" s="2">
        <v>0.5</v>
      </c>
      <c r="E3588" s="15">
        <v>2</v>
      </c>
      <c r="F3588" s="14">
        <f>inventory[[#This Row],[Unit Cost]]*inventory[[#This Row],['# Units]]</f>
        <v>1</v>
      </c>
      <c r="G3588" s="8">
        <f>_xlfn.RANK.EQ(inventory[[#This Row],[Total Cost]],inventory[Total Cost],0)</f>
        <v>4482</v>
      </c>
      <c r="H3588" s="8">
        <f>SUMIFS(inventory['# Units],inventory[Rank],"&lt;="&amp;inventory[[#This Row],['#]])</f>
        <v>77859</v>
      </c>
      <c r="I3588" s="9">
        <f>inventory[[#This Row],[c Units]]/MAX(inventory[c Units])</f>
        <v>0.94514312073611884</v>
      </c>
      <c r="J3588" s="10">
        <f>SUMIFS(inventory[Total Cost],inventory[Rank],"&lt;="&amp;inventory[[#This Row],['#]])</f>
        <v>2644066.5000000023</v>
      </c>
      <c r="K3588" s="9">
        <f>inventory[[#This Row],[c Cost]]/MAX(inventory[c Cost])</f>
        <v>0.99877645406710736</v>
      </c>
      <c r="L3588" s="11" t="str">
        <f>IF(inventory[[#This Row],[c Units %]]&lt;=$O$7,$N$7,IF(inventory[[#This Row],[c Units %]]&lt;=$O$8,$N$8,$N$9))</f>
        <v>C</v>
      </c>
    </row>
    <row r="3589" spans="2:12" x14ac:dyDescent="0.25">
      <c r="B3589" s="1">
        <v>3583</v>
      </c>
      <c r="C3589" t="s">
        <v>3583</v>
      </c>
      <c r="D3589" s="2">
        <v>0.8</v>
      </c>
      <c r="E3589" s="15">
        <v>4</v>
      </c>
      <c r="F3589" s="14">
        <f>inventory[[#This Row],[Unit Cost]]*inventory[[#This Row],['# Units]]</f>
        <v>3.2</v>
      </c>
      <c r="G3589" s="8">
        <f>_xlfn.RANK.EQ(inventory[[#This Row],[Total Cost]],inventory[Total Cost],0)</f>
        <v>4049</v>
      </c>
      <c r="H3589" s="8">
        <f>SUMIFS(inventory['# Units],inventory[Rank],"&lt;="&amp;inventory[[#This Row],['#]])</f>
        <v>77859</v>
      </c>
      <c r="I3589" s="9">
        <f>inventory[[#This Row],[c Units]]/MAX(inventory[c Units])</f>
        <v>0.94514312073611884</v>
      </c>
      <c r="J3589" s="10">
        <f>SUMIFS(inventory[Total Cost],inventory[Rank],"&lt;="&amp;inventory[[#This Row],['#]])</f>
        <v>2644066.5000000023</v>
      </c>
      <c r="K3589" s="9">
        <f>inventory[[#This Row],[c Cost]]/MAX(inventory[c Cost])</f>
        <v>0.99877645406710736</v>
      </c>
      <c r="L3589" s="11" t="str">
        <f>IF(inventory[[#This Row],[c Units %]]&lt;=$O$7,$N$7,IF(inventory[[#This Row],[c Units %]]&lt;=$O$8,$N$8,$N$9))</f>
        <v>C</v>
      </c>
    </row>
    <row r="3590" spans="2:12" x14ac:dyDescent="0.25">
      <c r="B3590" s="1">
        <v>3584</v>
      </c>
      <c r="C3590" t="s">
        <v>3584</v>
      </c>
      <c r="D3590" s="2">
        <v>1</v>
      </c>
      <c r="E3590" s="15">
        <v>4</v>
      </c>
      <c r="F3590" s="14">
        <f>inventory[[#This Row],[Unit Cost]]*inventory[[#This Row],['# Units]]</f>
        <v>4</v>
      </c>
      <c r="G3590" s="8">
        <f>_xlfn.RANK.EQ(inventory[[#This Row],[Total Cost]],inventory[Total Cost],0)</f>
        <v>3898</v>
      </c>
      <c r="H3590" s="8">
        <f>SUMIFS(inventory['# Units],inventory[Rank],"&lt;="&amp;inventory[[#This Row],['#]])</f>
        <v>77859</v>
      </c>
      <c r="I3590" s="9">
        <f>inventory[[#This Row],[c Units]]/MAX(inventory[c Units])</f>
        <v>0.94514312073611884</v>
      </c>
      <c r="J3590" s="10">
        <f>SUMIFS(inventory[Total Cost],inventory[Rank],"&lt;="&amp;inventory[[#This Row],['#]])</f>
        <v>2644066.5000000023</v>
      </c>
      <c r="K3590" s="9">
        <f>inventory[[#This Row],[c Cost]]/MAX(inventory[c Cost])</f>
        <v>0.99877645406710736</v>
      </c>
      <c r="L3590" s="11" t="str">
        <f>IF(inventory[[#This Row],[c Units %]]&lt;=$O$7,$N$7,IF(inventory[[#This Row],[c Units %]]&lt;=$O$8,$N$8,$N$9))</f>
        <v>C</v>
      </c>
    </row>
    <row r="3591" spans="2:12" x14ac:dyDescent="0.25">
      <c r="B3591" s="1">
        <v>3585</v>
      </c>
      <c r="C3591" t="s">
        <v>3585</v>
      </c>
      <c r="D3591" s="2">
        <v>0.9</v>
      </c>
      <c r="E3591" s="15">
        <v>3</v>
      </c>
      <c r="F3591" s="14">
        <f>inventory[[#This Row],[Unit Cost]]*inventory[[#This Row],['# Units]]</f>
        <v>2.7</v>
      </c>
      <c r="G3591" s="8">
        <f>_xlfn.RANK.EQ(inventory[[#This Row],[Total Cost]],inventory[Total Cost],0)</f>
        <v>4161</v>
      </c>
      <c r="H3591" s="8">
        <f>SUMIFS(inventory['# Units],inventory[Rank],"&lt;="&amp;inventory[[#This Row],['#]])</f>
        <v>77859</v>
      </c>
      <c r="I3591" s="9">
        <f>inventory[[#This Row],[c Units]]/MAX(inventory[c Units])</f>
        <v>0.94514312073611884</v>
      </c>
      <c r="J3591" s="10">
        <f>SUMIFS(inventory[Total Cost],inventory[Rank],"&lt;="&amp;inventory[[#This Row],['#]])</f>
        <v>2644066.5000000023</v>
      </c>
      <c r="K3591" s="9">
        <f>inventory[[#This Row],[c Cost]]/MAX(inventory[c Cost])</f>
        <v>0.99877645406710736</v>
      </c>
      <c r="L3591" s="11" t="str">
        <f>IF(inventory[[#This Row],[c Units %]]&lt;=$O$7,$N$7,IF(inventory[[#This Row],[c Units %]]&lt;=$O$8,$N$8,$N$9))</f>
        <v>C</v>
      </c>
    </row>
    <row r="3592" spans="2:12" x14ac:dyDescent="0.25">
      <c r="B3592" s="1">
        <v>3586</v>
      </c>
      <c r="C3592" t="s">
        <v>3586</v>
      </c>
      <c r="D3592" s="2">
        <v>0.9</v>
      </c>
      <c r="E3592" s="15">
        <v>9</v>
      </c>
      <c r="F3592" s="14">
        <f>inventory[[#This Row],[Unit Cost]]*inventory[[#This Row],['# Units]]</f>
        <v>8.1</v>
      </c>
      <c r="G3592" s="8">
        <f>_xlfn.RANK.EQ(inventory[[#This Row],[Total Cost]],inventory[Total Cost],0)</f>
        <v>3464</v>
      </c>
      <c r="H3592" s="8">
        <f>SUMIFS(inventory['# Units],inventory[Rank],"&lt;="&amp;inventory[[#This Row],['#]])</f>
        <v>77859</v>
      </c>
      <c r="I3592" s="9">
        <f>inventory[[#This Row],[c Units]]/MAX(inventory[c Units])</f>
        <v>0.94514312073611884</v>
      </c>
      <c r="J3592" s="10">
        <f>SUMIFS(inventory[Total Cost],inventory[Rank],"&lt;="&amp;inventory[[#This Row],['#]])</f>
        <v>2644066.5000000023</v>
      </c>
      <c r="K3592" s="9">
        <f>inventory[[#This Row],[c Cost]]/MAX(inventory[c Cost])</f>
        <v>0.99877645406710736</v>
      </c>
      <c r="L3592" s="11" t="str">
        <f>IF(inventory[[#This Row],[c Units %]]&lt;=$O$7,$N$7,IF(inventory[[#This Row],[c Units %]]&lt;=$O$8,$N$8,$N$9))</f>
        <v>C</v>
      </c>
    </row>
    <row r="3593" spans="2:12" x14ac:dyDescent="0.25">
      <c r="B3593" s="1">
        <v>3587</v>
      </c>
      <c r="C3593" t="s">
        <v>3587</v>
      </c>
      <c r="D3593" s="2">
        <v>0.3</v>
      </c>
      <c r="E3593" s="15">
        <v>2</v>
      </c>
      <c r="F3593" s="14">
        <f>inventory[[#This Row],[Unit Cost]]*inventory[[#This Row],['# Units]]</f>
        <v>0.6</v>
      </c>
      <c r="G3593" s="8">
        <f>_xlfn.RANK.EQ(inventory[[#This Row],[Total Cost]],inventory[Total Cost],0)</f>
        <v>4592</v>
      </c>
      <c r="H3593" s="8">
        <f>SUMIFS(inventory['# Units],inventory[Rank],"&lt;="&amp;inventory[[#This Row],['#]])</f>
        <v>77859</v>
      </c>
      <c r="I3593" s="9">
        <f>inventory[[#This Row],[c Units]]/MAX(inventory[c Units])</f>
        <v>0.94514312073611884</v>
      </c>
      <c r="J3593" s="10">
        <f>SUMIFS(inventory[Total Cost],inventory[Rank],"&lt;="&amp;inventory[[#This Row],['#]])</f>
        <v>2644066.5000000023</v>
      </c>
      <c r="K3593" s="9">
        <f>inventory[[#This Row],[c Cost]]/MAX(inventory[c Cost])</f>
        <v>0.99877645406710736</v>
      </c>
      <c r="L3593" s="11" t="str">
        <f>IF(inventory[[#This Row],[c Units %]]&lt;=$O$7,$N$7,IF(inventory[[#This Row],[c Units %]]&lt;=$O$8,$N$8,$N$9))</f>
        <v>C</v>
      </c>
    </row>
    <row r="3594" spans="2:12" x14ac:dyDescent="0.25">
      <c r="B3594" s="1">
        <v>3588</v>
      </c>
      <c r="C3594" t="s">
        <v>3588</v>
      </c>
      <c r="D3594" s="2">
        <v>0.9</v>
      </c>
      <c r="E3594" s="15">
        <v>1</v>
      </c>
      <c r="F3594" s="14">
        <f>inventory[[#This Row],[Unit Cost]]*inventory[[#This Row],['# Units]]</f>
        <v>0.9</v>
      </c>
      <c r="G3594" s="8">
        <f>_xlfn.RANK.EQ(inventory[[#This Row],[Total Cost]],inventory[Total Cost],0)</f>
        <v>4511</v>
      </c>
      <c r="H3594" s="8">
        <f>SUMIFS(inventory['# Units],inventory[Rank],"&lt;="&amp;inventory[[#This Row],['#]])</f>
        <v>77859</v>
      </c>
      <c r="I3594" s="9">
        <f>inventory[[#This Row],[c Units]]/MAX(inventory[c Units])</f>
        <v>0.94514312073611884</v>
      </c>
      <c r="J3594" s="10">
        <f>SUMIFS(inventory[Total Cost],inventory[Rank],"&lt;="&amp;inventory[[#This Row],['#]])</f>
        <v>2644066.5000000023</v>
      </c>
      <c r="K3594" s="9">
        <f>inventory[[#This Row],[c Cost]]/MAX(inventory[c Cost])</f>
        <v>0.99877645406710736</v>
      </c>
      <c r="L3594" s="11" t="str">
        <f>IF(inventory[[#This Row],[c Units %]]&lt;=$O$7,$N$7,IF(inventory[[#This Row],[c Units %]]&lt;=$O$8,$N$8,$N$9))</f>
        <v>C</v>
      </c>
    </row>
    <row r="3595" spans="2:12" x14ac:dyDescent="0.25">
      <c r="B3595" s="1">
        <v>3589</v>
      </c>
      <c r="C3595" t="s">
        <v>3589</v>
      </c>
      <c r="D3595" s="2">
        <v>0.7</v>
      </c>
      <c r="E3595" s="15">
        <v>8</v>
      </c>
      <c r="F3595" s="14">
        <f>inventory[[#This Row],[Unit Cost]]*inventory[[#This Row],['# Units]]</f>
        <v>5.6</v>
      </c>
      <c r="G3595" s="8">
        <f>_xlfn.RANK.EQ(inventory[[#This Row],[Total Cost]],inventory[Total Cost],0)</f>
        <v>3697</v>
      </c>
      <c r="H3595" s="8">
        <f>SUMIFS(inventory['# Units],inventory[Rank],"&lt;="&amp;inventory[[#This Row],['#]])</f>
        <v>77859</v>
      </c>
      <c r="I3595" s="9">
        <f>inventory[[#This Row],[c Units]]/MAX(inventory[c Units])</f>
        <v>0.94514312073611884</v>
      </c>
      <c r="J3595" s="10">
        <f>SUMIFS(inventory[Total Cost],inventory[Rank],"&lt;="&amp;inventory[[#This Row],['#]])</f>
        <v>2644066.5000000023</v>
      </c>
      <c r="K3595" s="9">
        <f>inventory[[#This Row],[c Cost]]/MAX(inventory[c Cost])</f>
        <v>0.99877645406710736</v>
      </c>
      <c r="L3595" s="11" t="str">
        <f>IF(inventory[[#This Row],[c Units %]]&lt;=$O$7,$N$7,IF(inventory[[#This Row],[c Units %]]&lt;=$O$8,$N$8,$N$9))</f>
        <v>C</v>
      </c>
    </row>
    <row r="3596" spans="2:12" x14ac:dyDescent="0.25">
      <c r="B3596" s="1">
        <v>3590</v>
      </c>
      <c r="C3596" t="s">
        <v>3590</v>
      </c>
      <c r="D3596" s="2">
        <v>0.9</v>
      </c>
      <c r="E3596" s="15">
        <v>36</v>
      </c>
      <c r="F3596" s="14">
        <f>inventory[[#This Row],[Unit Cost]]*inventory[[#This Row],['# Units]]</f>
        <v>32.4</v>
      </c>
      <c r="G3596" s="8">
        <f>_xlfn.RANK.EQ(inventory[[#This Row],[Total Cost]],inventory[Total Cost],0)</f>
        <v>2224</v>
      </c>
      <c r="H3596" s="8">
        <f>SUMIFS(inventory['# Units],inventory[Rank],"&lt;="&amp;inventory[[#This Row],['#]])</f>
        <v>77859</v>
      </c>
      <c r="I3596" s="9">
        <f>inventory[[#This Row],[c Units]]/MAX(inventory[c Units])</f>
        <v>0.94514312073611884</v>
      </c>
      <c r="J3596" s="10">
        <f>SUMIFS(inventory[Total Cost],inventory[Rank],"&lt;="&amp;inventory[[#This Row],['#]])</f>
        <v>2644066.5000000023</v>
      </c>
      <c r="K3596" s="9">
        <f>inventory[[#This Row],[c Cost]]/MAX(inventory[c Cost])</f>
        <v>0.99877645406710736</v>
      </c>
      <c r="L3596" s="11" t="str">
        <f>IF(inventory[[#This Row],[c Units %]]&lt;=$O$7,$N$7,IF(inventory[[#This Row],[c Units %]]&lt;=$O$8,$N$8,$N$9))</f>
        <v>C</v>
      </c>
    </row>
    <row r="3597" spans="2:12" x14ac:dyDescent="0.25">
      <c r="B3597" s="1">
        <v>3591</v>
      </c>
      <c r="C3597" t="s">
        <v>3591</v>
      </c>
      <c r="D3597" s="2">
        <v>0.2</v>
      </c>
      <c r="E3597" s="15">
        <v>8</v>
      </c>
      <c r="F3597" s="14">
        <f>inventory[[#This Row],[Unit Cost]]*inventory[[#This Row],['# Units]]</f>
        <v>1.6</v>
      </c>
      <c r="G3597" s="8">
        <f>_xlfn.RANK.EQ(inventory[[#This Row],[Total Cost]],inventory[Total Cost],0)</f>
        <v>4372</v>
      </c>
      <c r="H3597" s="8">
        <f>SUMIFS(inventory['# Units],inventory[Rank],"&lt;="&amp;inventory[[#This Row],['#]])</f>
        <v>77859</v>
      </c>
      <c r="I3597" s="9">
        <f>inventory[[#This Row],[c Units]]/MAX(inventory[c Units])</f>
        <v>0.94514312073611884</v>
      </c>
      <c r="J3597" s="10">
        <f>SUMIFS(inventory[Total Cost],inventory[Rank],"&lt;="&amp;inventory[[#This Row],['#]])</f>
        <v>2644066.5000000023</v>
      </c>
      <c r="K3597" s="9">
        <f>inventory[[#This Row],[c Cost]]/MAX(inventory[c Cost])</f>
        <v>0.99877645406710736</v>
      </c>
      <c r="L3597" s="11" t="str">
        <f>IF(inventory[[#This Row],[c Units %]]&lt;=$O$7,$N$7,IF(inventory[[#This Row],[c Units %]]&lt;=$O$8,$N$8,$N$9))</f>
        <v>C</v>
      </c>
    </row>
    <row r="3598" spans="2:12" x14ac:dyDescent="0.25">
      <c r="B3598" s="1">
        <v>3592</v>
      </c>
      <c r="C3598" t="s">
        <v>3592</v>
      </c>
      <c r="D3598" s="2">
        <v>1</v>
      </c>
      <c r="E3598" s="15">
        <v>5</v>
      </c>
      <c r="F3598" s="14">
        <f>inventory[[#This Row],[Unit Cost]]*inventory[[#This Row],['# Units]]</f>
        <v>5</v>
      </c>
      <c r="G3598" s="8">
        <f>_xlfn.RANK.EQ(inventory[[#This Row],[Total Cost]],inventory[Total Cost],0)</f>
        <v>3764</v>
      </c>
      <c r="H3598" s="8">
        <f>SUMIFS(inventory['# Units],inventory[Rank],"&lt;="&amp;inventory[[#This Row],['#]])</f>
        <v>77859</v>
      </c>
      <c r="I3598" s="9">
        <f>inventory[[#This Row],[c Units]]/MAX(inventory[c Units])</f>
        <v>0.94514312073611884</v>
      </c>
      <c r="J3598" s="10">
        <f>SUMIFS(inventory[Total Cost],inventory[Rank],"&lt;="&amp;inventory[[#This Row],['#]])</f>
        <v>2644066.5000000023</v>
      </c>
      <c r="K3598" s="9">
        <f>inventory[[#This Row],[c Cost]]/MAX(inventory[c Cost])</f>
        <v>0.99877645406710736</v>
      </c>
      <c r="L3598" s="11" t="str">
        <f>IF(inventory[[#This Row],[c Units %]]&lt;=$O$7,$N$7,IF(inventory[[#This Row],[c Units %]]&lt;=$O$8,$N$8,$N$9))</f>
        <v>C</v>
      </c>
    </row>
    <row r="3599" spans="2:12" x14ac:dyDescent="0.25">
      <c r="B3599" s="1">
        <v>3593</v>
      </c>
      <c r="C3599" t="s">
        <v>3593</v>
      </c>
      <c r="D3599" s="2">
        <v>1</v>
      </c>
      <c r="E3599" s="15">
        <v>9</v>
      </c>
      <c r="F3599" s="14">
        <f>inventory[[#This Row],[Unit Cost]]*inventory[[#This Row],['# Units]]</f>
        <v>9</v>
      </c>
      <c r="G3599" s="8">
        <f>_xlfn.RANK.EQ(inventory[[#This Row],[Total Cost]],inventory[Total Cost],0)</f>
        <v>3394</v>
      </c>
      <c r="H3599" s="8">
        <f>SUMIFS(inventory['# Units],inventory[Rank],"&lt;="&amp;inventory[[#This Row],['#]])</f>
        <v>77859</v>
      </c>
      <c r="I3599" s="9">
        <f>inventory[[#This Row],[c Units]]/MAX(inventory[c Units])</f>
        <v>0.94514312073611884</v>
      </c>
      <c r="J3599" s="10">
        <f>SUMIFS(inventory[Total Cost],inventory[Rank],"&lt;="&amp;inventory[[#This Row],['#]])</f>
        <v>2644066.5000000023</v>
      </c>
      <c r="K3599" s="9">
        <f>inventory[[#This Row],[c Cost]]/MAX(inventory[c Cost])</f>
        <v>0.99877645406710736</v>
      </c>
      <c r="L3599" s="11" t="str">
        <f>IF(inventory[[#This Row],[c Units %]]&lt;=$O$7,$N$7,IF(inventory[[#This Row],[c Units %]]&lt;=$O$8,$N$8,$N$9))</f>
        <v>C</v>
      </c>
    </row>
    <row r="3600" spans="2:12" x14ac:dyDescent="0.25">
      <c r="B3600" s="1">
        <v>3594</v>
      </c>
      <c r="C3600" t="s">
        <v>3594</v>
      </c>
      <c r="D3600" s="2">
        <v>1</v>
      </c>
      <c r="E3600" s="15">
        <v>19</v>
      </c>
      <c r="F3600" s="14">
        <f>inventory[[#This Row],[Unit Cost]]*inventory[[#This Row],['# Units]]</f>
        <v>19</v>
      </c>
      <c r="G3600" s="8">
        <f>_xlfn.RANK.EQ(inventory[[#This Row],[Total Cost]],inventory[Total Cost],0)</f>
        <v>2748</v>
      </c>
      <c r="H3600" s="8">
        <f>SUMIFS(inventory['# Units],inventory[Rank],"&lt;="&amp;inventory[[#This Row],['#]])</f>
        <v>77859</v>
      </c>
      <c r="I3600" s="9">
        <f>inventory[[#This Row],[c Units]]/MAX(inventory[c Units])</f>
        <v>0.94514312073611884</v>
      </c>
      <c r="J3600" s="10">
        <f>SUMIFS(inventory[Total Cost],inventory[Rank],"&lt;="&amp;inventory[[#This Row],['#]])</f>
        <v>2644066.5000000023</v>
      </c>
      <c r="K3600" s="9">
        <f>inventory[[#This Row],[c Cost]]/MAX(inventory[c Cost])</f>
        <v>0.99877645406710736</v>
      </c>
      <c r="L3600" s="11" t="str">
        <f>IF(inventory[[#This Row],[c Units %]]&lt;=$O$7,$N$7,IF(inventory[[#This Row],[c Units %]]&lt;=$O$8,$N$8,$N$9))</f>
        <v>C</v>
      </c>
    </row>
    <row r="3601" spans="2:12" x14ac:dyDescent="0.25">
      <c r="B3601" s="1">
        <v>3595</v>
      </c>
      <c r="C3601" t="s">
        <v>3595</v>
      </c>
      <c r="D3601" s="2">
        <v>1</v>
      </c>
      <c r="E3601" s="15">
        <v>4</v>
      </c>
      <c r="F3601" s="14">
        <f>inventory[[#This Row],[Unit Cost]]*inventory[[#This Row],['# Units]]</f>
        <v>4</v>
      </c>
      <c r="G3601" s="8">
        <f>_xlfn.RANK.EQ(inventory[[#This Row],[Total Cost]],inventory[Total Cost],0)</f>
        <v>3898</v>
      </c>
      <c r="H3601" s="8">
        <f>SUMIFS(inventory['# Units],inventory[Rank],"&lt;="&amp;inventory[[#This Row],['#]])</f>
        <v>77859</v>
      </c>
      <c r="I3601" s="9">
        <f>inventory[[#This Row],[c Units]]/MAX(inventory[c Units])</f>
        <v>0.94514312073611884</v>
      </c>
      <c r="J3601" s="10">
        <f>SUMIFS(inventory[Total Cost],inventory[Rank],"&lt;="&amp;inventory[[#This Row],['#]])</f>
        <v>2644066.5000000023</v>
      </c>
      <c r="K3601" s="9">
        <f>inventory[[#This Row],[c Cost]]/MAX(inventory[c Cost])</f>
        <v>0.99877645406710736</v>
      </c>
      <c r="L3601" s="11" t="str">
        <f>IF(inventory[[#This Row],[c Units %]]&lt;=$O$7,$N$7,IF(inventory[[#This Row],[c Units %]]&lt;=$O$8,$N$8,$N$9))</f>
        <v>C</v>
      </c>
    </row>
    <row r="3602" spans="2:12" x14ac:dyDescent="0.25">
      <c r="B3602" s="1">
        <v>3596</v>
      </c>
      <c r="C3602" t="s">
        <v>3596</v>
      </c>
      <c r="D3602" s="2">
        <v>1</v>
      </c>
      <c r="E3602" s="15">
        <v>28</v>
      </c>
      <c r="F3602" s="14">
        <f>inventory[[#This Row],[Unit Cost]]*inventory[[#This Row],['# Units]]</f>
        <v>28</v>
      </c>
      <c r="G3602" s="8">
        <f>_xlfn.RANK.EQ(inventory[[#This Row],[Total Cost]],inventory[Total Cost],0)</f>
        <v>2357</v>
      </c>
      <c r="H3602" s="8">
        <f>SUMIFS(inventory['# Units],inventory[Rank],"&lt;="&amp;inventory[[#This Row],['#]])</f>
        <v>77862</v>
      </c>
      <c r="I3602" s="9">
        <f>inventory[[#This Row],[c Units]]/MAX(inventory[c Units])</f>
        <v>0.94517953822622547</v>
      </c>
      <c r="J3602" s="10">
        <f>SUMIFS(inventory[Total Cost],inventory[Rank],"&lt;="&amp;inventory[[#This Row],['#]])</f>
        <v>2644073.4000000022</v>
      </c>
      <c r="K3602" s="9">
        <f>inventory[[#This Row],[c Cost]]/MAX(inventory[c Cost])</f>
        <v>0.9987790604907858</v>
      </c>
      <c r="L3602" s="11" t="str">
        <f>IF(inventory[[#This Row],[c Units %]]&lt;=$O$7,$N$7,IF(inventory[[#This Row],[c Units %]]&lt;=$O$8,$N$8,$N$9))</f>
        <v>C</v>
      </c>
    </row>
    <row r="3603" spans="2:12" x14ac:dyDescent="0.25">
      <c r="B3603" s="1">
        <v>3597</v>
      </c>
      <c r="C3603" t="s">
        <v>3597</v>
      </c>
      <c r="D3603" s="2">
        <v>1</v>
      </c>
      <c r="E3603" s="15">
        <v>16</v>
      </c>
      <c r="F3603" s="14">
        <f>inventory[[#This Row],[Unit Cost]]*inventory[[#This Row],['# Units]]</f>
        <v>16</v>
      </c>
      <c r="G3603" s="8">
        <f>_xlfn.RANK.EQ(inventory[[#This Row],[Total Cost]],inventory[Total Cost],0)</f>
        <v>2907</v>
      </c>
      <c r="H3603" s="8">
        <f>SUMIFS(inventory['# Units],inventory[Rank],"&lt;="&amp;inventory[[#This Row],['#]])</f>
        <v>77896</v>
      </c>
      <c r="I3603" s="9">
        <f>inventory[[#This Row],[c Units]]/MAX(inventory[c Units])</f>
        <v>0.94559226978076671</v>
      </c>
      <c r="J3603" s="10">
        <f>SUMIFS(inventory[Total Cost],inventory[Rank],"&lt;="&amp;inventory[[#This Row],['#]])</f>
        <v>2644080.200000002</v>
      </c>
      <c r="K3603" s="9">
        <f>inventory[[#This Row],[c Cost]]/MAX(inventory[c Cost])</f>
        <v>0.99878162914020807</v>
      </c>
      <c r="L3603" s="11" t="str">
        <f>IF(inventory[[#This Row],[c Units %]]&lt;=$O$7,$N$7,IF(inventory[[#This Row],[c Units %]]&lt;=$O$8,$N$8,$N$9))</f>
        <v>C</v>
      </c>
    </row>
    <row r="3604" spans="2:12" x14ac:dyDescent="0.25">
      <c r="B3604" s="1">
        <v>3598</v>
      </c>
      <c r="C3604" t="s">
        <v>3598</v>
      </c>
      <c r="D3604" s="2">
        <v>0.8</v>
      </c>
      <c r="E3604" s="15">
        <v>5</v>
      </c>
      <c r="F3604" s="14">
        <f>inventory[[#This Row],[Unit Cost]]*inventory[[#This Row],['# Units]]</f>
        <v>4</v>
      </c>
      <c r="G3604" s="8">
        <f>_xlfn.RANK.EQ(inventory[[#This Row],[Total Cost]],inventory[Total Cost],0)</f>
        <v>3898</v>
      </c>
      <c r="H3604" s="8">
        <f>SUMIFS(inventory['# Units],inventory[Rank],"&lt;="&amp;inventory[[#This Row],['#]])</f>
        <v>77913</v>
      </c>
      <c r="I3604" s="9">
        <f>inventory[[#This Row],[c Units]]/MAX(inventory[c Units])</f>
        <v>0.94579863555803734</v>
      </c>
      <c r="J3604" s="10">
        <f>SUMIFS(inventory[Total Cost],inventory[Rank],"&lt;="&amp;inventory[[#This Row],['#]])</f>
        <v>2644121.0000000009</v>
      </c>
      <c r="K3604" s="9">
        <f>inventory[[#This Row],[c Cost]]/MAX(inventory[c Cost])</f>
        <v>0.99879704103674116</v>
      </c>
      <c r="L3604" s="11" t="str">
        <f>IF(inventory[[#This Row],[c Units %]]&lt;=$O$7,$N$7,IF(inventory[[#This Row],[c Units %]]&lt;=$O$8,$N$8,$N$9))</f>
        <v>C</v>
      </c>
    </row>
    <row r="3605" spans="2:12" x14ac:dyDescent="0.25">
      <c r="B3605" s="1">
        <v>3599</v>
      </c>
      <c r="C3605" t="s">
        <v>3599</v>
      </c>
      <c r="D3605" s="2">
        <v>1</v>
      </c>
      <c r="E3605" s="15">
        <v>3</v>
      </c>
      <c r="F3605" s="14">
        <f>inventory[[#This Row],[Unit Cost]]*inventory[[#This Row],['# Units]]</f>
        <v>3</v>
      </c>
      <c r="G3605" s="8">
        <f>_xlfn.RANK.EQ(inventory[[#This Row],[Total Cost]],inventory[Total Cost],0)</f>
        <v>4077</v>
      </c>
      <c r="H3605" s="8">
        <f>SUMIFS(inventory['# Units],inventory[Rank],"&lt;="&amp;inventory[[#This Row],['#]])</f>
        <v>77913</v>
      </c>
      <c r="I3605" s="9">
        <f>inventory[[#This Row],[c Units]]/MAX(inventory[c Units])</f>
        <v>0.94579863555803734</v>
      </c>
      <c r="J3605" s="10">
        <f>SUMIFS(inventory[Total Cost],inventory[Rank],"&lt;="&amp;inventory[[#This Row],['#]])</f>
        <v>2644121.0000000009</v>
      </c>
      <c r="K3605" s="9">
        <f>inventory[[#This Row],[c Cost]]/MAX(inventory[c Cost])</f>
        <v>0.99879704103674116</v>
      </c>
      <c r="L3605" s="11" t="str">
        <f>IF(inventory[[#This Row],[c Units %]]&lt;=$O$7,$N$7,IF(inventory[[#This Row],[c Units %]]&lt;=$O$8,$N$8,$N$9))</f>
        <v>C</v>
      </c>
    </row>
    <row r="3606" spans="2:12" x14ac:dyDescent="0.25">
      <c r="B3606" s="1">
        <v>3600</v>
      </c>
      <c r="C3606" t="s">
        <v>3600</v>
      </c>
      <c r="D3606" s="2">
        <v>1</v>
      </c>
      <c r="E3606" s="15">
        <v>5</v>
      </c>
      <c r="F3606" s="14">
        <f>inventory[[#This Row],[Unit Cost]]*inventory[[#This Row],['# Units]]</f>
        <v>5</v>
      </c>
      <c r="G3606" s="8">
        <f>_xlfn.RANK.EQ(inventory[[#This Row],[Total Cost]],inventory[Total Cost],0)</f>
        <v>3764</v>
      </c>
      <c r="H3606" s="8">
        <f>SUMIFS(inventory['# Units],inventory[Rank],"&lt;="&amp;inventory[[#This Row],['#]])</f>
        <v>77913</v>
      </c>
      <c r="I3606" s="9">
        <f>inventory[[#This Row],[c Units]]/MAX(inventory[c Units])</f>
        <v>0.94579863555803734</v>
      </c>
      <c r="J3606" s="10">
        <f>SUMIFS(inventory[Total Cost],inventory[Rank],"&lt;="&amp;inventory[[#This Row],['#]])</f>
        <v>2644121.0000000009</v>
      </c>
      <c r="K3606" s="9">
        <f>inventory[[#This Row],[c Cost]]/MAX(inventory[c Cost])</f>
        <v>0.99879704103674116</v>
      </c>
      <c r="L3606" s="11" t="str">
        <f>IF(inventory[[#This Row],[c Units %]]&lt;=$O$7,$N$7,IF(inventory[[#This Row],[c Units %]]&lt;=$O$8,$N$8,$N$9))</f>
        <v>C</v>
      </c>
    </row>
    <row r="3607" spans="2:12" x14ac:dyDescent="0.25">
      <c r="B3607" s="1">
        <v>3601</v>
      </c>
      <c r="C3607" t="s">
        <v>3601</v>
      </c>
      <c r="D3607" s="2">
        <v>1</v>
      </c>
      <c r="E3607" s="15">
        <v>3</v>
      </c>
      <c r="F3607" s="14">
        <f>inventory[[#This Row],[Unit Cost]]*inventory[[#This Row],['# Units]]</f>
        <v>3</v>
      </c>
      <c r="G3607" s="8">
        <f>_xlfn.RANK.EQ(inventory[[#This Row],[Total Cost]],inventory[Total Cost],0)</f>
        <v>4077</v>
      </c>
      <c r="H3607" s="8">
        <f>SUMIFS(inventory['# Units],inventory[Rank],"&lt;="&amp;inventory[[#This Row],['#]])</f>
        <v>77913</v>
      </c>
      <c r="I3607" s="9">
        <f>inventory[[#This Row],[c Units]]/MAX(inventory[c Units])</f>
        <v>0.94579863555803734</v>
      </c>
      <c r="J3607" s="10">
        <f>SUMIFS(inventory[Total Cost],inventory[Rank],"&lt;="&amp;inventory[[#This Row],['#]])</f>
        <v>2644121.0000000009</v>
      </c>
      <c r="K3607" s="9">
        <f>inventory[[#This Row],[c Cost]]/MAX(inventory[c Cost])</f>
        <v>0.99879704103674116</v>
      </c>
      <c r="L3607" s="11" t="str">
        <f>IF(inventory[[#This Row],[c Units %]]&lt;=$O$7,$N$7,IF(inventory[[#This Row],[c Units %]]&lt;=$O$8,$N$8,$N$9))</f>
        <v>C</v>
      </c>
    </row>
    <row r="3608" spans="2:12" x14ac:dyDescent="0.25">
      <c r="B3608" s="1">
        <v>3602</v>
      </c>
      <c r="C3608" t="s">
        <v>3602</v>
      </c>
      <c r="D3608" s="2">
        <v>1</v>
      </c>
      <c r="E3608" s="15">
        <v>7</v>
      </c>
      <c r="F3608" s="14">
        <f>inventory[[#This Row],[Unit Cost]]*inventory[[#This Row],['# Units]]</f>
        <v>7</v>
      </c>
      <c r="G3608" s="8">
        <f>_xlfn.RANK.EQ(inventory[[#This Row],[Total Cost]],inventory[Total Cost],0)</f>
        <v>3570</v>
      </c>
      <c r="H3608" s="8">
        <f>SUMIFS(inventory['# Units],inventory[Rank],"&lt;="&amp;inventory[[#This Row],['#]])</f>
        <v>77913</v>
      </c>
      <c r="I3608" s="9">
        <f>inventory[[#This Row],[c Units]]/MAX(inventory[c Units])</f>
        <v>0.94579863555803734</v>
      </c>
      <c r="J3608" s="10">
        <f>SUMIFS(inventory[Total Cost],inventory[Rank],"&lt;="&amp;inventory[[#This Row],['#]])</f>
        <v>2644121.0000000009</v>
      </c>
      <c r="K3608" s="9">
        <f>inventory[[#This Row],[c Cost]]/MAX(inventory[c Cost])</f>
        <v>0.99879704103674116</v>
      </c>
      <c r="L3608" s="11" t="str">
        <f>IF(inventory[[#This Row],[c Units %]]&lt;=$O$7,$N$7,IF(inventory[[#This Row],[c Units %]]&lt;=$O$8,$N$8,$N$9))</f>
        <v>C</v>
      </c>
    </row>
    <row r="3609" spans="2:12" x14ac:dyDescent="0.25">
      <c r="B3609" s="1">
        <v>3603</v>
      </c>
      <c r="C3609" t="s">
        <v>3603</v>
      </c>
      <c r="D3609" s="2">
        <v>0.6</v>
      </c>
      <c r="E3609" s="15">
        <v>6</v>
      </c>
      <c r="F3609" s="14">
        <f>inventory[[#This Row],[Unit Cost]]*inventory[[#This Row],['# Units]]</f>
        <v>3.5999999999999996</v>
      </c>
      <c r="G3609" s="8">
        <f>_xlfn.RANK.EQ(inventory[[#This Row],[Total Cost]],inventory[Total Cost],0)</f>
        <v>3980</v>
      </c>
      <c r="H3609" s="8">
        <f>SUMIFS(inventory['# Units],inventory[Rank],"&lt;="&amp;inventory[[#This Row],['#]])</f>
        <v>77913</v>
      </c>
      <c r="I3609" s="9">
        <f>inventory[[#This Row],[c Units]]/MAX(inventory[c Units])</f>
        <v>0.94579863555803734</v>
      </c>
      <c r="J3609" s="10">
        <f>SUMIFS(inventory[Total Cost],inventory[Rank],"&lt;="&amp;inventory[[#This Row],['#]])</f>
        <v>2644121.0000000009</v>
      </c>
      <c r="K3609" s="9">
        <f>inventory[[#This Row],[c Cost]]/MAX(inventory[c Cost])</f>
        <v>0.99879704103674116</v>
      </c>
      <c r="L3609" s="11" t="str">
        <f>IF(inventory[[#This Row],[c Units %]]&lt;=$O$7,$N$7,IF(inventory[[#This Row],[c Units %]]&lt;=$O$8,$N$8,$N$9))</f>
        <v>C</v>
      </c>
    </row>
    <row r="3610" spans="2:12" x14ac:dyDescent="0.25">
      <c r="B3610" s="1">
        <v>3604</v>
      </c>
      <c r="C3610" t="s">
        <v>3604</v>
      </c>
      <c r="D3610" s="2">
        <v>1</v>
      </c>
      <c r="E3610" s="15">
        <v>7</v>
      </c>
      <c r="F3610" s="14">
        <f>inventory[[#This Row],[Unit Cost]]*inventory[[#This Row],['# Units]]</f>
        <v>7</v>
      </c>
      <c r="G3610" s="8">
        <f>_xlfn.RANK.EQ(inventory[[#This Row],[Total Cost]],inventory[Total Cost],0)</f>
        <v>3570</v>
      </c>
      <c r="H3610" s="8">
        <f>SUMIFS(inventory['# Units],inventory[Rank],"&lt;="&amp;inventory[[#This Row],['#]])</f>
        <v>77970</v>
      </c>
      <c r="I3610" s="9">
        <f>inventory[[#This Row],[c Units]]/MAX(inventory[c Units])</f>
        <v>0.94649056787006236</v>
      </c>
      <c r="J3610" s="10">
        <f>SUMIFS(inventory[Total Cost],inventory[Rank],"&lt;="&amp;inventory[[#This Row],['#]])</f>
        <v>2644193.600000002</v>
      </c>
      <c r="K3610" s="9">
        <f>inventory[[#This Row],[c Cost]]/MAX(inventory[c Cost])</f>
        <v>0.99882446514674994</v>
      </c>
      <c r="L3610" s="11" t="str">
        <f>IF(inventory[[#This Row],[c Units %]]&lt;=$O$7,$N$7,IF(inventory[[#This Row],[c Units %]]&lt;=$O$8,$N$8,$N$9))</f>
        <v>C</v>
      </c>
    </row>
    <row r="3611" spans="2:12" x14ac:dyDescent="0.25">
      <c r="B3611" s="1">
        <v>3605</v>
      </c>
      <c r="C3611" t="s">
        <v>3605</v>
      </c>
      <c r="D3611" s="2">
        <v>0.7</v>
      </c>
      <c r="E3611" s="15">
        <v>6</v>
      </c>
      <c r="F3611" s="14">
        <f>inventory[[#This Row],[Unit Cost]]*inventory[[#This Row],['# Units]]</f>
        <v>4.1999999999999993</v>
      </c>
      <c r="G3611" s="8">
        <f>_xlfn.RANK.EQ(inventory[[#This Row],[Total Cost]],inventory[Total Cost],0)</f>
        <v>3874</v>
      </c>
      <c r="H3611" s="8">
        <f>SUMIFS(inventory['# Units],inventory[Rank],"&lt;="&amp;inventory[[#This Row],['#]])</f>
        <v>77970</v>
      </c>
      <c r="I3611" s="9">
        <f>inventory[[#This Row],[c Units]]/MAX(inventory[c Units])</f>
        <v>0.94649056787006236</v>
      </c>
      <c r="J3611" s="10">
        <f>SUMIFS(inventory[Total Cost],inventory[Rank],"&lt;="&amp;inventory[[#This Row],['#]])</f>
        <v>2644193.600000002</v>
      </c>
      <c r="K3611" s="9">
        <f>inventory[[#This Row],[c Cost]]/MAX(inventory[c Cost])</f>
        <v>0.99882446514674994</v>
      </c>
      <c r="L3611" s="11" t="str">
        <f>IF(inventory[[#This Row],[c Units %]]&lt;=$O$7,$N$7,IF(inventory[[#This Row],[c Units %]]&lt;=$O$8,$N$8,$N$9))</f>
        <v>C</v>
      </c>
    </row>
    <row r="3612" spans="2:12" x14ac:dyDescent="0.25">
      <c r="B3612" s="1">
        <v>3606</v>
      </c>
      <c r="C3612" t="s">
        <v>3606</v>
      </c>
      <c r="D3612" s="2">
        <v>0.6</v>
      </c>
      <c r="E3612" s="15">
        <v>9</v>
      </c>
      <c r="F3612" s="14">
        <f>inventory[[#This Row],[Unit Cost]]*inventory[[#This Row],['# Units]]</f>
        <v>5.3999999999999995</v>
      </c>
      <c r="G3612" s="8">
        <f>_xlfn.RANK.EQ(inventory[[#This Row],[Total Cost]],inventory[Total Cost],0)</f>
        <v>3748</v>
      </c>
      <c r="H3612" s="8">
        <f>SUMIFS(inventory['# Units],inventory[Rank],"&lt;="&amp;inventory[[#This Row],['#]])</f>
        <v>77970</v>
      </c>
      <c r="I3612" s="9">
        <f>inventory[[#This Row],[c Units]]/MAX(inventory[c Units])</f>
        <v>0.94649056787006236</v>
      </c>
      <c r="J3612" s="10">
        <f>SUMIFS(inventory[Total Cost],inventory[Rank],"&lt;="&amp;inventory[[#This Row],['#]])</f>
        <v>2644193.600000002</v>
      </c>
      <c r="K3612" s="9">
        <f>inventory[[#This Row],[c Cost]]/MAX(inventory[c Cost])</f>
        <v>0.99882446514674994</v>
      </c>
      <c r="L3612" s="11" t="str">
        <f>IF(inventory[[#This Row],[c Units %]]&lt;=$O$7,$N$7,IF(inventory[[#This Row],[c Units %]]&lt;=$O$8,$N$8,$N$9))</f>
        <v>C</v>
      </c>
    </row>
    <row r="3613" spans="2:12" x14ac:dyDescent="0.25">
      <c r="B3613" s="1">
        <v>3607</v>
      </c>
      <c r="C3613" t="s">
        <v>3607</v>
      </c>
      <c r="D3613" s="2">
        <v>0.9</v>
      </c>
      <c r="E3613" s="15">
        <v>57</v>
      </c>
      <c r="F3613" s="14">
        <f>inventory[[#This Row],[Unit Cost]]*inventory[[#This Row],['# Units]]</f>
        <v>51.300000000000004</v>
      </c>
      <c r="G3613" s="8">
        <f>_xlfn.RANK.EQ(inventory[[#This Row],[Total Cost]],inventory[Total Cost],0)</f>
        <v>1823</v>
      </c>
      <c r="H3613" s="8">
        <f>SUMIFS(inventory['# Units],inventory[Rank],"&lt;="&amp;inventory[[#This Row],['#]])</f>
        <v>77970</v>
      </c>
      <c r="I3613" s="9">
        <f>inventory[[#This Row],[c Units]]/MAX(inventory[c Units])</f>
        <v>0.94649056787006236</v>
      </c>
      <c r="J3613" s="10">
        <f>SUMIFS(inventory[Total Cost],inventory[Rank],"&lt;="&amp;inventory[[#This Row],['#]])</f>
        <v>2644193.600000002</v>
      </c>
      <c r="K3613" s="9">
        <f>inventory[[#This Row],[c Cost]]/MAX(inventory[c Cost])</f>
        <v>0.99882446514674994</v>
      </c>
      <c r="L3613" s="11" t="str">
        <f>IF(inventory[[#This Row],[c Units %]]&lt;=$O$7,$N$7,IF(inventory[[#This Row],[c Units %]]&lt;=$O$8,$N$8,$N$9))</f>
        <v>C</v>
      </c>
    </row>
    <row r="3614" spans="2:12" x14ac:dyDescent="0.25">
      <c r="B3614" s="1">
        <v>3608</v>
      </c>
      <c r="C3614" t="s">
        <v>3608</v>
      </c>
      <c r="D3614" s="2">
        <v>0.9</v>
      </c>
      <c r="E3614" s="15">
        <v>21</v>
      </c>
      <c r="F3614" s="14">
        <f>inventory[[#This Row],[Unit Cost]]*inventory[[#This Row],['# Units]]</f>
        <v>18.900000000000002</v>
      </c>
      <c r="G3614" s="8">
        <f>_xlfn.RANK.EQ(inventory[[#This Row],[Total Cost]],inventory[Total Cost],0)</f>
        <v>2759</v>
      </c>
      <c r="H3614" s="8">
        <f>SUMIFS(inventory['# Units],inventory[Rank],"&lt;="&amp;inventory[[#This Row],['#]])</f>
        <v>77970</v>
      </c>
      <c r="I3614" s="9">
        <f>inventory[[#This Row],[c Units]]/MAX(inventory[c Units])</f>
        <v>0.94649056787006236</v>
      </c>
      <c r="J3614" s="10">
        <f>SUMIFS(inventory[Total Cost],inventory[Rank],"&lt;="&amp;inventory[[#This Row],['#]])</f>
        <v>2644193.600000002</v>
      </c>
      <c r="K3614" s="9">
        <f>inventory[[#This Row],[c Cost]]/MAX(inventory[c Cost])</f>
        <v>0.99882446514674994</v>
      </c>
      <c r="L3614" s="11" t="str">
        <f>IF(inventory[[#This Row],[c Units %]]&lt;=$O$7,$N$7,IF(inventory[[#This Row],[c Units %]]&lt;=$O$8,$N$8,$N$9))</f>
        <v>C</v>
      </c>
    </row>
    <row r="3615" spans="2:12" x14ac:dyDescent="0.25">
      <c r="B3615" s="1">
        <v>3609</v>
      </c>
      <c r="C3615" t="s">
        <v>3609</v>
      </c>
      <c r="D3615" s="2">
        <v>1</v>
      </c>
      <c r="E3615" s="15">
        <v>11</v>
      </c>
      <c r="F3615" s="14">
        <f>inventory[[#This Row],[Unit Cost]]*inventory[[#This Row],['# Units]]</f>
        <v>11</v>
      </c>
      <c r="G3615" s="8">
        <f>_xlfn.RANK.EQ(inventory[[#This Row],[Total Cost]],inventory[Total Cost],0)</f>
        <v>3234</v>
      </c>
      <c r="H3615" s="8">
        <f>SUMIFS(inventory['# Units],inventory[Rank],"&lt;="&amp;inventory[[#This Row],['#]])</f>
        <v>77970</v>
      </c>
      <c r="I3615" s="9">
        <f>inventory[[#This Row],[c Units]]/MAX(inventory[c Units])</f>
        <v>0.94649056787006236</v>
      </c>
      <c r="J3615" s="10">
        <f>SUMIFS(inventory[Total Cost],inventory[Rank],"&lt;="&amp;inventory[[#This Row],['#]])</f>
        <v>2644193.600000002</v>
      </c>
      <c r="K3615" s="9">
        <f>inventory[[#This Row],[c Cost]]/MAX(inventory[c Cost])</f>
        <v>0.99882446514674994</v>
      </c>
      <c r="L3615" s="11" t="str">
        <f>IF(inventory[[#This Row],[c Units %]]&lt;=$O$7,$N$7,IF(inventory[[#This Row],[c Units %]]&lt;=$O$8,$N$8,$N$9))</f>
        <v>C</v>
      </c>
    </row>
    <row r="3616" spans="2:12" x14ac:dyDescent="0.25">
      <c r="B3616" s="1">
        <v>3610</v>
      </c>
      <c r="C3616" t="s">
        <v>3610</v>
      </c>
      <c r="D3616" s="2">
        <v>1</v>
      </c>
      <c r="E3616" s="15">
        <v>13</v>
      </c>
      <c r="F3616" s="14">
        <f>inventory[[#This Row],[Unit Cost]]*inventory[[#This Row],['# Units]]</f>
        <v>13</v>
      </c>
      <c r="G3616" s="8">
        <f>_xlfn.RANK.EQ(inventory[[#This Row],[Total Cost]],inventory[Total Cost],0)</f>
        <v>3083</v>
      </c>
      <c r="H3616" s="8">
        <f>SUMIFS(inventory['# Units],inventory[Rank],"&lt;="&amp;inventory[[#This Row],['#]])</f>
        <v>77970</v>
      </c>
      <c r="I3616" s="9">
        <f>inventory[[#This Row],[c Units]]/MAX(inventory[c Units])</f>
        <v>0.94649056787006236</v>
      </c>
      <c r="J3616" s="10">
        <f>SUMIFS(inventory[Total Cost],inventory[Rank],"&lt;="&amp;inventory[[#This Row],['#]])</f>
        <v>2644193.600000002</v>
      </c>
      <c r="K3616" s="9">
        <f>inventory[[#This Row],[c Cost]]/MAX(inventory[c Cost])</f>
        <v>0.99882446514674994</v>
      </c>
      <c r="L3616" s="11" t="str">
        <f>IF(inventory[[#This Row],[c Units %]]&lt;=$O$7,$N$7,IF(inventory[[#This Row],[c Units %]]&lt;=$O$8,$N$8,$N$9))</f>
        <v>C</v>
      </c>
    </row>
    <row r="3617" spans="2:12" x14ac:dyDescent="0.25">
      <c r="B3617" s="1">
        <v>3611</v>
      </c>
      <c r="C3617" t="s">
        <v>3611</v>
      </c>
      <c r="D3617" s="2">
        <v>0.6</v>
      </c>
      <c r="E3617" s="15">
        <v>20</v>
      </c>
      <c r="F3617" s="14">
        <f>inventory[[#This Row],[Unit Cost]]*inventory[[#This Row],['# Units]]</f>
        <v>12</v>
      </c>
      <c r="G3617" s="8">
        <f>_xlfn.RANK.EQ(inventory[[#This Row],[Total Cost]],inventory[Total Cost],0)</f>
        <v>3144</v>
      </c>
      <c r="H3617" s="8">
        <f>SUMIFS(inventory['# Units],inventory[Rank],"&lt;="&amp;inventory[[#This Row],['#]])</f>
        <v>77970</v>
      </c>
      <c r="I3617" s="9">
        <f>inventory[[#This Row],[c Units]]/MAX(inventory[c Units])</f>
        <v>0.94649056787006236</v>
      </c>
      <c r="J3617" s="10">
        <f>SUMIFS(inventory[Total Cost],inventory[Rank],"&lt;="&amp;inventory[[#This Row],['#]])</f>
        <v>2644193.600000002</v>
      </c>
      <c r="K3617" s="9">
        <f>inventory[[#This Row],[c Cost]]/MAX(inventory[c Cost])</f>
        <v>0.99882446514674994</v>
      </c>
      <c r="L3617" s="11" t="str">
        <f>IF(inventory[[#This Row],[c Units %]]&lt;=$O$7,$N$7,IF(inventory[[#This Row],[c Units %]]&lt;=$O$8,$N$8,$N$9))</f>
        <v>C</v>
      </c>
    </row>
    <row r="3618" spans="2:12" x14ac:dyDescent="0.25">
      <c r="B3618" s="1">
        <v>3612</v>
      </c>
      <c r="C3618" t="s">
        <v>3612</v>
      </c>
      <c r="D3618" s="2">
        <v>0.9</v>
      </c>
      <c r="E3618" s="15">
        <v>34</v>
      </c>
      <c r="F3618" s="14">
        <f>inventory[[#This Row],[Unit Cost]]*inventory[[#This Row],['# Units]]</f>
        <v>30.6</v>
      </c>
      <c r="G3618" s="8">
        <f>_xlfn.RANK.EQ(inventory[[#This Row],[Total Cost]],inventory[Total Cost],0)</f>
        <v>2276</v>
      </c>
      <c r="H3618" s="8">
        <f>SUMIFS(inventory['# Units],inventory[Rank],"&lt;="&amp;inventory[[#This Row],['#]])</f>
        <v>77970</v>
      </c>
      <c r="I3618" s="9">
        <f>inventory[[#This Row],[c Units]]/MAX(inventory[c Units])</f>
        <v>0.94649056787006236</v>
      </c>
      <c r="J3618" s="10">
        <f>SUMIFS(inventory[Total Cost],inventory[Rank],"&lt;="&amp;inventory[[#This Row],['#]])</f>
        <v>2644193.600000002</v>
      </c>
      <c r="K3618" s="9">
        <f>inventory[[#This Row],[c Cost]]/MAX(inventory[c Cost])</f>
        <v>0.99882446514674994</v>
      </c>
      <c r="L3618" s="11" t="str">
        <f>IF(inventory[[#This Row],[c Units %]]&lt;=$O$7,$N$7,IF(inventory[[#This Row],[c Units %]]&lt;=$O$8,$N$8,$N$9))</f>
        <v>C</v>
      </c>
    </row>
    <row r="3619" spans="2:12" x14ac:dyDescent="0.25">
      <c r="B3619" s="1">
        <v>3613</v>
      </c>
      <c r="C3619" t="s">
        <v>3613</v>
      </c>
      <c r="D3619" s="2">
        <v>0.8</v>
      </c>
      <c r="E3619" s="15">
        <v>26</v>
      </c>
      <c r="F3619" s="14">
        <f>inventory[[#This Row],[Unit Cost]]*inventory[[#This Row],['# Units]]</f>
        <v>20.8</v>
      </c>
      <c r="G3619" s="8">
        <f>_xlfn.RANK.EQ(inventory[[#This Row],[Total Cost]],inventory[Total Cost],0)</f>
        <v>2652</v>
      </c>
      <c r="H3619" s="8">
        <f>SUMIFS(inventory['# Units],inventory[Rank],"&lt;="&amp;inventory[[#This Row],['#]])</f>
        <v>77970</v>
      </c>
      <c r="I3619" s="9">
        <f>inventory[[#This Row],[c Units]]/MAX(inventory[c Units])</f>
        <v>0.94649056787006236</v>
      </c>
      <c r="J3619" s="10">
        <f>SUMIFS(inventory[Total Cost],inventory[Rank],"&lt;="&amp;inventory[[#This Row],['#]])</f>
        <v>2644193.600000002</v>
      </c>
      <c r="K3619" s="9">
        <f>inventory[[#This Row],[c Cost]]/MAX(inventory[c Cost])</f>
        <v>0.99882446514674994</v>
      </c>
      <c r="L3619" s="11" t="str">
        <f>IF(inventory[[#This Row],[c Units %]]&lt;=$O$7,$N$7,IF(inventory[[#This Row],[c Units %]]&lt;=$O$8,$N$8,$N$9))</f>
        <v>C</v>
      </c>
    </row>
    <row r="3620" spans="2:12" x14ac:dyDescent="0.25">
      <c r="B3620" s="1">
        <v>3614</v>
      </c>
      <c r="C3620" t="s">
        <v>3614</v>
      </c>
      <c r="D3620" s="2">
        <v>0.9</v>
      </c>
      <c r="E3620" s="15">
        <v>17</v>
      </c>
      <c r="F3620" s="14">
        <f>inventory[[#This Row],[Unit Cost]]*inventory[[#This Row],['# Units]]</f>
        <v>15.3</v>
      </c>
      <c r="G3620" s="8">
        <f>_xlfn.RANK.EQ(inventory[[#This Row],[Total Cost]],inventory[Total Cost],0)</f>
        <v>2959</v>
      </c>
      <c r="H3620" s="8">
        <f>SUMIFS(inventory['# Units],inventory[Rank],"&lt;="&amp;inventory[[#This Row],['#]])</f>
        <v>77970</v>
      </c>
      <c r="I3620" s="9">
        <f>inventory[[#This Row],[c Units]]/MAX(inventory[c Units])</f>
        <v>0.94649056787006236</v>
      </c>
      <c r="J3620" s="10">
        <f>SUMIFS(inventory[Total Cost],inventory[Rank],"&lt;="&amp;inventory[[#This Row],['#]])</f>
        <v>2644193.600000002</v>
      </c>
      <c r="K3620" s="9">
        <f>inventory[[#This Row],[c Cost]]/MAX(inventory[c Cost])</f>
        <v>0.99882446514674994</v>
      </c>
      <c r="L3620" s="11" t="str">
        <f>IF(inventory[[#This Row],[c Units %]]&lt;=$O$7,$N$7,IF(inventory[[#This Row],[c Units %]]&lt;=$O$8,$N$8,$N$9))</f>
        <v>C</v>
      </c>
    </row>
    <row r="3621" spans="2:12" x14ac:dyDescent="0.25">
      <c r="B3621" s="1">
        <v>3615</v>
      </c>
      <c r="C3621" t="s">
        <v>3615</v>
      </c>
      <c r="D3621" s="2">
        <v>1</v>
      </c>
      <c r="E3621" s="15">
        <v>2</v>
      </c>
      <c r="F3621" s="14">
        <f>inventory[[#This Row],[Unit Cost]]*inventory[[#This Row],['# Units]]</f>
        <v>2</v>
      </c>
      <c r="G3621" s="8">
        <f>_xlfn.RANK.EQ(inventory[[#This Row],[Total Cost]],inventory[Total Cost],0)</f>
        <v>4294</v>
      </c>
      <c r="H3621" s="8">
        <f>SUMIFS(inventory['# Units],inventory[Rank],"&lt;="&amp;inventory[[#This Row],['#]])</f>
        <v>78051</v>
      </c>
      <c r="I3621" s="9">
        <f>inventory[[#This Row],[c Units]]/MAX(inventory[c Units])</f>
        <v>0.94747384010294011</v>
      </c>
      <c r="J3621" s="10">
        <f>SUMIFS(inventory[Total Cost],inventory[Rank],"&lt;="&amp;inventory[[#This Row],['#]])</f>
        <v>2644253.0000000028</v>
      </c>
      <c r="K3621" s="9">
        <f>inventory[[#This Row],[c Cost]]/MAX(inventory[c Cost])</f>
        <v>0.99884690305493884</v>
      </c>
      <c r="L3621" s="11" t="str">
        <f>IF(inventory[[#This Row],[c Units %]]&lt;=$O$7,$N$7,IF(inventory[[#This Row],[c Units %]]&lt;=$O$8,$N$8,$N$9))</f>
        <v>C</v>
      </c>
    </row>
    <row r="3622" spans="2:12" x14ac:dyDescent="0.25">
      <c r="B3622" s="1">
        <v>3616</v>
      </c>
      <c r="C3622" t="s">
        <v>3616</v>
      </c>
      <c r="D3622" s="2">
        <v>0.7</v>
      </c>
      <c r="E3622" s="15">
        <v>29</v>
      </c>
      <c r="F3622" s="14">
        <f>inventory[[#This Row],[Unit Cost]]*inventory[[#This Row],['# Units]]</f>
        <v>20.299999999999997</v>
      </c>
      <c r="G3622" s="8">
        <f>_xlfn.RANK.EQ(inventory[[#This Row],[Total Cost]],inventory[Total Cost],0)</f>
        <v>2683</v>
      </c>
      <c r="H3622" s="8">
        <f>SUMIFS(inventory['# Units],inventory[Rank],"&lt;="&amp;inventory[[#This Row],['#]])</f>
        <v>78051</v>
      </c>
      <c r="I3622" s="9">
        <f>inventory[[#This Row],[c Units]]/MAX(inventory[c Units])</f>
        <v>0.94747384010294011</v>
      </c>
      <c r="J3622" s="10">
        <f>SUMIFS(inventory[Total Cost],inventory[Rank],"&lt;="&amp;inventory[[#This Row],['#]])</f>
        <v>2644253.0000000028</v>
      </c>
      <c r="K3622" s="9">
        <f>inventory[[#This Row],[c Cost]]/MAX(inventory[c Cost])</f>
        <v>0.99884690305493884</v>
      </c>
      <c r="L3622" s="11" t="str">
        <f>IF(inventory[[#This Row],[c Units %]]&lt;=$O$7,$N$7,IF(inventory[[#This Row],[c Units %]]&lt;=$O$8,$N$8,$N$9))</f>
        <v>C</v>
      </c>
    </row>
    <row r="3623" spans="2:12" x14ac:dyDescent="0.25">
      <c r="B3623" s="1">
        <v>3617</v>
      </c>
      <c r="C3623" t="s">
        <v>3617</v>
      </c>
      <c r="D3623" s="2">
        <v>1</v>
      </c>
      <c r="E3623" s="15">
        <v>14</v>
      </c>
      <c r="F3623" s="14">
        <f>inventory[[#This Row],[Unit Cost]]*inventory[[#This Row],['# Units]]</f>
        <v>14</v>
      </c>
      <c r="G3623" s="8">
        <f>_xlfn.RANK.EQ(inventory[[#This Row],[Total Cost]],inventory[Total Cost],0)</f>
        <v>3027</v>
      </c>
      <c r="H3623" s="8">
        <f>SUMIFS(inventory['# Units],inventory[Rank],"&lt;="&amp;inventory[[#This Row],['#]])</f>
        <v>78051</v>
      </c>
      <c r="I3623" s="9">
        <f>inventory[[#This Row],[c Units]]/MAX(inventory[c Units])</f>
        <v>0.94747384010294011</v>
      </c>
      <c r="J3623" s="10">
        <f>SUMIFS(inventory[Total Cost],inventory[Rank],"&lt;="&amp;inventory[[#This Row],['#]])</f>
        <v>2644253.0000000028</v>
      </c>
      <c r="K3623" s="9">
        <f>inventory[[#This Row],[c Cost]]/MAX(inventory[c Cost])</f>
        <v>0.99884690305493884</v>
      </c>
      <c r="L3623" s="11" t="str">
        <f>IF(inventory[[#This Row],[c Units %]]&lt;=$O$7,$N$7,IF(inventory[[#This Row],[c Units %]]&lt;=$O$8,$N$8,$N$9))</f>
        <v>C</v>
      </c>
    </row>
    <row r="3624" spans="2:12" x14ac:dyDescent="0.25">
      <c r="B3624" s="1">
        <v>3618</v>
      </c>
      <c r="C3624" t="s">
        <v>3618</v>
      </c>
      <c r="D3624" s="2">
        <v>1</v>
      </c>
      <c r="E3624" s="15">
        <v>1</v>
      </c>
      <c r="F3624" s="14">
        <f>inventory[[#This Row],[Unit Cost]]*inventory[[#This Row],['# Units]]</f>
        <v>1</v>
      </c>
      <c r="G3624" s="8">
        <f>_xlfn.RANK.EQ(inventory[[#This Row],[Total Cost]],inventory[Total Cost],0)</f>
        <v>4482</v>
      </c>
      <c r="H3624" s="8">
        <f>SUMIFS(inventory['# Units],inventory[Rank],"&lt;="&amp;inventory[[#This Row],['#]])</f>
        <v>78051</v>
      </c>
      <c r="I3624" s="9">
        <f>inventory[[#This Row],[c Units]]/MAX(inventory[c Units])</f>
        <v>0.94747384010294011</v>
      </c>
      <c r="J3624" s="10">
        <f>SUMIFS(inventory[Total Cost],inventory[Rank],"&lt;="&amp;inventory[[#This Row],['#]])</f>
        <v>2644253.0000000028</v>
      </c>
      <c r="K3624" s="9">
        <f>inventory[[#This Row],[c Cost]]/MAX(inventory[c Cost])</f>
        <v>0.99884690305493884</v>
      </c>
      <c r="L3624" s="11" t="str">
        <f>IF(inventory[[#This Row],[c Units %]]&lt;=$O$7,$N$7,IF(inventory[[#This Row],[c Units %]]&lt;=$O$8,$N$8,$N$9))</f>
        <v>C</v>
      </c>
    </row>
    <row r="3625" spans="2:12" x14ac:dyDescent="0.25">
      <c r="B3625" s="1">
        <v>3619</v>
      </c>
      <c r="C3625" t="s">
        <v>3619</v>
      </c>
      <c r="D3625" s="2">
        <v>0.7</v>
      </c>
      <c r="E3625" s="15">
        <v>4</v>
      </c>
      <c r="F3625" s="14">
        <f>inventory[[#This Row],[Unit Cost]]*inventory[[#This Row],['# Units]]</f>
        <v>2.8</v>
      </c>
      <c r="G3625" s="8">
        <f>_xlfn.RANK.EQ(inventory[[#This Row],[Total Cost]],inventory[Total Cost],0)</f>
        <v>4130</v>
      </c>
      <c r="H3625" s="8">
        <f>SUMIFS(inventory['# Units],inventory[Rank],"&lt;="&amp;inventory[[#This Row],['#]])</f>
        <v>78051</v>
      </c>
      <c r="I3625" s="9">
        <f>inventory[[#This Row],[c Units]]/MAX(inventory[c Units])</f>
        <v>0.94747384010294011</v>
      </c>
      <c r="J3625" s="10">
        <f>SUMIFS(inventory[Total Cost],inventory[Rank],"&lt;="&amp;inventory[[#This Row],['#]])</f>
        <v>2644253.0000000028</v>
      </c>
      <c r="K3625" s="9">
        <f>inventory[[#This Row],[c Cost]]/MAX(inventory[c Cost])</f>
        <v>0.99884690305493884</v>
      </c>
      <c r="L3625" s="11" t="str">
        <f>IF(inventory[[#This Row],[c Units %]]&lt;=$O$7,$N$7,IF(inventory[[#This Row],[c Units %]]&lt;=$O$8,$N$8,$N$9))</f>
        <v>C</v>
      </c>
    </row>
    <row r="3626" spans="2:12" x14ac:dyDescent="0.25">
      <c r="B3626" s="1">
        <v>3620</v>
      </c>
      <c r="C3626" t="s">
        <v>3620</v>
      </c>
      <c r="D3626" s="2">
        <v>0.7</v>
      </c>
      <c r="E3626" s="15">
        <v>3</v>
      </c>
      <c r="F3626" s="14">
        <f>inventory[[#This Row],[Unit Cost]]*inventory[[#This Row],['# Units]]</f>
        <v>2.0999999999999996</v>
      </c>
      <c r="G3626" s="8">
        <f>_xlfn.RANK.EQ(inventory[[#This Row],[Total Cost]],inventory[Total Cost],0)</f>
        <v>4272</v>
      </c>
      <c r="H3626" s="8">
        <f>SUMIFS(inventory['# Units],inventory[Rank],"&lt;="&amp;inventory[[#This Row],['#]])</f>
        <v>78051</v>
      </c>
      <c r="I3626" s="9">
        <f>inventory[[#This Row],[c Units]]/MAX(inventory[c Units])</f>
        <v>0.94747384010294011</v>
      </c>
      <c r="J3626" s="10">
        <f>SUMIFS(inventory[Total Cost],inventory[Rank],"&lt;="&amp;inventory[[#This Row],['#]])</f>
        <v>2644253.0000000028</v>
      </c>
      <c r="K3626" s="9">
        <f>inventory[[#This Row],[c Cost]]/MAX(inventory[c Cost])</f>
        <v>0.99884690305493884</v>
      </c>
      <c r="L3626" s="11" t="str">
        <f>IF(inventory[[#This Row],[c Units %]]&lt;=$O$7,$N$7,IF(inventory[[#This Row],[c Units %]]&lt;=$O$8,$N$8,$N$9))</f>
        <v>C</v>
      </c>
    </row>
    <row r="3627" spans="2:12" x14ac:dyDescent="0.25">
      <c r="B3627" s="1">
        <v>3621</v>
      </c>
      <c r="C3627" t="s">
        <v>3621</v>
      </c>
      <c r="D3627" s="2">
        <v>0.8</v>
      </c>
      <c r="E3627" s="15">
        <v>3</v>
      </c>
      <c r="F3627" s="14">
        <f>inventory[[#This Row],[Unit Cost]]*inventory[[#This Row],['# Units]]</f>
        <v>2.4000000000000004</v>
      </c>
      <c r="G3627" s="8">
        <f>_xlfn.RANK.EQ(inventory[[#This Row],[Total Cost]],inventory[Total Cost],0)</f>
        <v>4197</v>
      </c>
      <c r="H3627" s="8">
        <f>SUMIFS(inventory['# Units],inventory[Rank],"&lt;="&amp;inventory[[#This Row],['#]])</f>
        <v>78051</v>
      </c>
      <c r="I3627" s="9">
        <f>inventory[[#This Row],[c Units]]/MAX(inventory[c Units])</f>
        <v>0.94747384010294011</v>
      </c>
      <c r="J3627" s="10">
        <f>SUMIFS(inventory[Total Cost],inventory[Rank],"&lt;="&amp;inventory[[#This Row],['#]])</f>
        <v>2644253.0000000028</v>
      </c>
      <c r="K3627" s="9">
        <f>inventory[[#This Row],[c Cost]]/MAX(inventory[c Cost])</f>
        <v>0.99884690305493884</v>
      </c>
      <c r="L3627" s="11" t="str">
        <f>IF(inventory[[#This Row],[c Units %]]&lt;=$O$7,$N$7,IF(inventory[[#This Row],[c Units %]]&lt;=$O$8,$N$8,$N$9))</f>
        <v>C</v>
      </c>
    </row>
    <row r="3628" spans="2:12" x14ac:dyDescent="0.25">
      <c r="B3628" s="1">
        <v>3622</v>
      </c>
      <c r="C3628" t="s">
        <v>3622</v>
      </c>
      <c r="D3628" s="2">
        <v>0.7</v>
      </c>
      <c r="E3628" s="15">
        <v>11</v>
      </c>
      <c r="F3628" s="14">
        <f>inventory[[#This Row],[Unit Cost]]*inventory[[#This Row],['# Units]]</f>
        <v>7.6999999999999993</v>
      </c>
      <c r="G3628" s="8">
        <f>_xlfn.RANK.EQ(inventory[[#This Row],[Total Cost]],inventory[Total Cost],0)</f>
        <v>3509</v>
      </c>
      <c r="H3628" s="8">
        <f>SUMIFS(inventory['# Units],inventory[Rank],"&lt;="&amp;inventory[[#This Row],['#]])</f>
        <v>78051</v>
      </c>
      <c r="I3628" s="9">
        <f>inventory[[#This Row],[c Units]]/MAX(inventory[c Units])</f>
        <v>0.94747384010294011</v>
      </c>
      <c r="J3628" s="10">
        <f>SUMIFS(inventory[Total Cost],inventory[Rank],"&lt;="&amp;inventory[[#This Row],['#]])</f>
        <v>2644253.0000000028</v>
      </c>
      <c r="K3628" s="9">
        <f>inventory[[#This Row],[c Cost]]/MAX(inventory[c Cost])</f>
        <v>0.99884690305493884</v>
      </c>
      <c r="L3628" s="11" t="str">
        <f>IF(inventory[[#This Row],[c Units %]]&lt;=$O$7,$N$7,IF(inventory[[#This Row],[c Units %]]&lt;=$O$8,$N$8,$N$9))</f>
        <v>C</v>
      </c>
    </row>
    <row r="3629" spans="2:12" x14ac:dyDescent="0.25">
      <c r="B3629" s="1">
        <v>3623</v>
      </c>
      <c r="C3629" t="s">
        <v>3623</v>
      </c>
      <c r="D3629" s="2">
        <v>0.9</v>
      </c>
      <c r="E3629" s="15">
        <v>3</v>
      </c>
      <c r="F3629" s="14">
        <f>inventory[[#This Row],[Unit Cost]]*inventory[[#This Row],['# Units]]</f>
        <v>2.7</v>
      </c>
      <c r="G3629" s="8">
        <f>_xlfn.RANK.EQ(inventory[[#This Row],[Total Cost]],inventory[Total Cost],0)</f>
        <v>4161</v>
      </c>
      <c r="H3629" s="8">
        <f>SUMIFS(inventory['# Units],inventory[Rank],"&lt;="&amp;inventory[[#This Row],['#]])</f>
        <v>78051</v>
      </c>
      <c r="I3629" s="9">
        <f>inventory[[#This Row],[c Units]]/MAX(inventory[c Units])</f>
        <v>0.94747384010294011</v>
      </c>
      <c r="J3629" s="10">
        <f>SUMIFS(inventory[Total Cost],inventory[Rank],"&lt;="&amp;inventory[[#This Row],['#]])</f>
        <v>2644253.0000000028</v>
      </c>
      <c r="K3629" s="9">
        <f>inventory[[#This Row],[c Cost]]/MAX(inventory[c Cost])</f>
        <v>0.99884690305493884</v>
      </c>
      <c r="L3629" s="11" t="str">
        <f>IF(inventory[[#This Row],[c Units %]]&lt;=$O$7,$N$7,IF(inventory[[#This Row],[c Units %]]&lt;=$O$8,$N$8,$N$9))</f>
        <v>C</v>
      </c>
    </row>
    <row r="3630" spans="2:12" x14ac:dyDescent="0.25">
      <c r="B3630" s="1">
        <v>3624</v>
      </c>
      <c r="C3630" t="s">
        <v>3624</v>
      </c>
      <c r="D3630" s="2">
        <v>0.7</v>
      </c>
      <c r="E3630" s="15">
        <v>24</v>
      </c>
      <c r="F3630" s="14">
        <f>inventory[[#This Row],[Unit Cost]]*inventory[[#This Row],['# Units]]</f>
        <v>16.799999999999997</v>
      </c>
      <c r="G3630" s="8">
        <f>_xlfn.RANK.EQ(inventory[[#This Row],[Total Cost]],inventory[Total Cost],0)</f>
        <v>2874</v>
      </c>
      <c r="H3630" s="8">
        <f>SUMIFS(inventory['# Units],inventory[Rank],"&lt;="&amp;inventory[[#This Row],['#]])</f>
        <v>78097</v>
      </c>
      <c r="I3630" s="9">
        <f>inventory[[#This Row],[c Units]]/MAX(inventory[c Units])</f>
        <v>0.94803224161790767</v>
      </c>
      <c r="J3630" s="10">
        <f>SUMIFS(inventory[Total Cost],inventory[Rank],"&lt;="&amp;inventory[[#This Row],['#]])</f>
        <v>2644292.0000000028</v>
      </c>
      <c r="K3630" s="9">
        <f>inventory[[#This Row],[c Cost]]/MAX(inventory[c Cost])</f>
        <v>0.99886163501486069</v>
      </c>
      <c r="L3630" s="11" t="str">
        <f>IF(inventory[[#This Row],[c Units %]]&lt;=$O$7,$N$7,IF(inventory[[#This Row],[c Units %]]&lt;=$O$8,$N$8,$N$9))</f>
        <v>C</v>
      </c>
    </row>
    <row r="3631" spans="2:12" x14ac:dyDescent="0.25">
      <c r="B3631" s="1">
        <v>3625</v>
      </c>
      <c r="C3631" t="s">
        <v>3625</v>
      </c>
      <c r="D3631" s="2">
        <v>1</v>
      </c>
      <c r="E3631" s="15">
        <v>4</v>
      </c>
      <c r="F3631" s="14">
        <f>inventory[[#This Row],[Unit Cost]]*inventory[[#This Row],['# Units]]</f>
        <v>4</v>
      </c>
      <c r="G3631" s="8">
        <f>_xlfn.RANK.EQ(inventory[[#This Row],[Total Cost]],inventory[Total Cost],0)</f>
        <v>3898</v>
      </c>
      <c r="H3631" s="8">
        <f>SUMIFS(inventory['# Units],inventory[Rank],"&lt;="&amp;inventory[[#This Row],['#]])</f>
        <v>78097</v>
      </c>
      <c r="I3631" s="9">
        <f>inventory[[#This Row],[c Units]]/MAX(inventory[c Units])</f>
        <v>0.94803224161790767</v>
      </c>
      <c r="J3631" s="10">
        <f>SUMIFS(inventory[Total Cost],inventory[Rank],"&lt;="&amp;inventory[[#This Row],['#]])</f>
        <v>2644292.0000000028</v>
      </c>
      <c r="K3631" s="9">
        <f>inventory[[#This Row],[c Cost]]/MAX(inventory[c Cost])</f>
        <v>0.99886163501486069</v>
      </c>
      <c r="L3631" s="11" t="str">
        <f>IF(inventory[[#This Row],[c Units %]]&lt;=$O$7,$N$7,IF(inventory[[#This Row],[c Units %]]&lt;=$O$8,$N$8,$N$9))</f>
        <v>C</v>
      </c>
    </row>
    <row r="3632" spans="2:12" x14ac:dyDescent="0.25">
      <c r="B3632" s="1">
        <v>3626</v>
      </c>
      <c r="C3632" t="s">
        <v>3626</v>
      </c>
      <c r="D3632" s="2">
        <v>1</v>
      </c>
      <c r="E3632" s="15">
        <v>16</v>
      </c>
      <c r="F3632" s="14">
        <f>inventory[[#This Row],[Unit Cost]]*inventory[[#This Row],['# Units]]</f>
        <v>16</v>
      </c>
      <c r="G3632" s="8">
        <f>_xlfn.RANK.EQ(inventory[[#This Row],[Total Cost]],inventory[Total Cost],0)</f>
        <v>2907</v>
      </c>
      <c r="H3632" s="8">
        <f>SUMIFS(inventory['# Units],inventory[Rank],"&lt;="&amp;inventory[[#This Row],['#]])</f>
        <v>78097</v>
      </c>
      <c r="I3632" s="9">
        <f>inventory[[#This Row],[c Units]]/MAX(inventory[c Units])</f>
        <v>0.94803224161790767</v>
      </c>
      <c r="J3632" s="10">
        <f>SUMIFS(inventory[Total Cost],inventory[Rank],"&lt;="&amp;inventory[[#This Row],['#]])</f>
        <v>2644292.0000000028</v>
      </c>
      <c r="K3632" s="9">
        <f>inventory[[#This Row],[c Cost]]/MAX(inventory[c Cost])</f>
        <v>0.99886163501486069</v>
      </c>
      <c r="L3632" s="11" t="str">
        <f>IF(inventory[[#This Row],[c Units %]]&lt;=$O$7,$N$7,IF(inventory[[#This Row],[c Units %]]&lt;=$O$8,$N$8,$N$9))</f>
        <v>C</v>
      </c>
    </row>
    <row r="3633" spans="2:12" x14ac:dyDescent="0.25">
      <c r="B3633" s="1">
        <v>3627</v>
      </c>
      <c r="C3633" t="s">
        <v>3627</v>
      </c>
      <c r="D3633" s="2">
        <v>0.8</v>
      </c>
      <c r="E3633" s="15">
        <v>10</v>
      </c>
      <c r="F3633" s="14">
        <f>inventory[[#This Row],[Unit Cost]]*inventory[[#This Row],['# Units]]</f>
        <v>8</v>
      </c>
      <c r="G3633" s="8">
        <f>_xlfn.RANK.EQ(inventory[[#This Row],[Total Cost]],inventory[Total Cost],0)</f>
        <v>3471</v>
      </c>
      <c r="H3633" s="8">
        <f>SUMIFS(inventory['# Units],inventory[Rank],"&lt;="&amp;inventory[[#This Row],['#]])</f>
        <v>78097</v>
      </c>
      <c r="I3633" s="9">
        <f>inventory[[#This Row],[c Units]]/MAX(inventory[c Units])</f>
        <v>0.94803224161790767</v>
      </c>
      <c r="J3633" s="10">
        <f>SUMIFS(inventory[Total Cost],inventory[Rank],"&lt;="&amp;inventory[[#This Row],['#]])</f>
        <v>2644292.0000000028</v>
      </c>
      <c r="K3633" s="9">
        <f>inventory[[#This Row],[c Cost]]/MAX(inventory[c Cost])</f>
        <v>0.99886163501486069</v>
      </c>
      <c r="L3633" s="11" t="str">
        <f>IF(inventory[[#This Row],[c Units %]]&lt;=$O$7,$N$7,IF(inventory[[#This Row],[c Units %]]&lt;=$O$8,$N$8,$N$9))</f>
        <v>C</v>
      </c>
    </row>
    <row r="3634" spans="2:12" x14ac:dyDescent="0.25">
      <c r="B3634" s="1">
        <v>3628</v>
      </c>
      <c r="C3634" t="s">
        <v>3628</v>
      </c>
      <c r="D3634" s="2">
        <v>0.9</v>
      </c>
      <c r="E3634" s="15">
        <v>16</v>
      </c>
      <c r="F3634" s="14">
        <f>inventory[[#This Row],[Unit Cost]]*inventory[[#This Row],['# Units]]</f>
        <v>14.4</v>
      </c>
      <c r="G3634" s="8">
        <f>_xlfn.RANK.EQ(inventory[[#This Row],[Total Cost]],inventory[Total Cost],0)</f>
        <v>2997</v>
      </c>
      <c r="H3634" s="8">
        <f>SUMIFS(inventory['# Units],inventory[Rank],"&lt;="&amp;inventory[[#This Row],['#]])</f>
        <v>78097</v>
      </c>
      <c r="I3634" s="9">
        <f>inventory[[#This Row],[c Units]]/MAX(inventory[c Units])</f>
        <v>0.94803224161790767</v>
      </c>
      <c r="J3634" s="10">
        <f>SUMIFS(inventory[Total Cost],inventory[Rank],"&lt;="&amp;inventory[[#This Row],['#]])</f>
        <v>2644292.0000000028</v>
      </c>
      <c r="K3634" s="9">
        <f>inventory[[#This Row],[c Cost]]/MAX(inventory[c Cost])</f>
        <v>0.99886163501486069</v>
      </c>
      <c r="L3634" s="11" t="str">
        <f>IF(inventory[[#This Row],[c Units %]]&lt;=$O$7,$N$7,IF(inventory[[#This Row],[c Units %]]&lt;=$O$8,$N$8,$N$9))</f>
        <v>C</v>
      </c>
    </row>
    <row r="3635" spans="2:12" x14ac:dyDescent="0.25">
      <c r="B3635" s="1">
        <v>3629</v>
      </c>
      <c r="C3635" t="s">
        <v>3629</v>
      </c>
      <c r="D3635" s="2">
        <v>0.7</v>
      </c>
      <c r="E3635" s="15">
        <v>1</v>
      </c>
      <c r="F3635" s="14">
        <f>inventory[[#This Row],[Unit Cost]]*inventory[[#This Row],['# Units]]</f>
        <v>0.7</v>
      </c>
      <c r="G3635" s="8">
        <f>_xlfn.RANK.EQ(inventory[[#This Row],[Total Cost]],inventory[Total Cost],0)</f>
        <v>4553</v>
      </c>
      <c r="H3635" s="8">
        <f>SUMIFS(inventory['# Units],inventory[Rank],"&lt;="&amp;inventory[[#This Row],['#]])</f>
        <v>78097</v>
      </c>
      <c r="I3635" s="9">
        <f>inventory[[#This Row],[c Units]]/MAX(inventory[c Units])</f>
        <v>0.94803224161790767</v>
      </c>
      <c r="J3635" s="10">
        <f>SUMIFS(inventory[Total Cost],inventory[Rank],"&lt;="&amp;inventory[[#This Row],['#]])</f>
        <v>2644292.0000000028</v>
      </c>
      <c r="K3635" s="9">
        <f>inventory[[#This Row],[c Cost]]/MAX(inventory[c Cost])</f>
        <v>0.99886163501486069</v>
      </c>
      <c r="L3635" s="11" t="str">
        <f>IF(inventory[[#This Row],[c Units %]]&lt;=$O$7,$N$7,IF(inventory[[#This Row],[c Units %]]&lt;=$O$8,$N$8,$N$9))</f>
        <v>C</v>
      </c>
    </row>
    <row r="3636" spans="2:12" x14ac:dyDescent="0.25">
      <c r="B3636" s="1">
        <v>3630</v>
      </c>
      <c r="C3636" t="s">
        <v>3630</v>
      </c>
      <c r="D3636" s="2">
        <v>0.9</v>
      </c>
      <c r="E3636" s="15">
        <v>28</v>
      </c>
      <c r="F3636" s="14">
        <f>inventory[[#This Row],[Unit Cost]]*inventory[[#This Row],['# Units]]</f>
        <v>25.2</v>
      </c>
      <c r="G3636" s="8">
        <f>_xlfn.RANK.EQ(inventory[[#This Row],[Total Cost]],inventory[Total Cost],0)</f>
        <v>2460</v>
      </c>
      <c r="H3636" s="8">
        <f>SUMIFS(inventory['# Units],inventory[Rank],"&lt;="&amp;inventory[[#This Row],['#]])</f>
        <v>78137</v>
      </c>
      <c r="I3636" s="9">
        <f>inventory[[#This Row],[c Units]]/MAX(inventory[c Units])</f>
        <v>0.94851780815266207</v>
      </c>
      <c r="J3636" s="10">
        <f>SUMIFS(inventory[Total Cost],inventory[Rank],"&lt;="&amp;inventory[[#This Row],['#]])</f>
        <v>2644330.4000000022</v>
      </c>
      <c r="K3636" s="9">
        <f>inventory[[#This Row],[c Cost]]/MAX(inventory[c Cost])</f>
        <v>0.99887614032924499</v>
      </c>
      <c r="L3636" s="11" t="str">
        <f>IF(inventory[[#This Row],[c Units %]]&lt;=$O$7,$N$7,IF(inventory[[#This Row],[c Units %]]&lt;=$O$8,$N$8,$N$9))</f>
        <v>C</v>
      </c>
    </row>
    <row r="3637" spans="2:12" x14ac:dyDescent="0.25">
      <c r="B3637" s="1">
        <v>3631</v>
      </c>
      <c r="C3637" t="s">
        <v>3631</v>
      </c>
      <c r="D3637" s="2">
        <v>1</v>
      </c>
      <c r="E3637" s="15">
        <v>2</v>
      </c>
      <c r="F3637" s="14">
        <f>inventory[[#This Row],[Unit Cost]]*inventory[[#This Row],['# Units]]</f>
        <v>2</v>
      </c>
      <c r="G3637" s="8">
        <f>_xlfn.RANK.EQ(inventory[[#This Row],[Total Cost]],inventory[Total Cost],0)</f>
        <v>4294</v>
      </c>
      <c r="H3637" s="8">
        <f>SUMIFS(inventory['# Units],inventory[Rank],"&lt;="&amp;inventory[[#This Row],['#]])</f>
        <v>78137</v>
      </c>
      <c r="I3637" s="9">
        <f>inventory[[#This Row],[c Units]]/MAX(inventory[c Units])</f>
        <v>0.94851780815266207</v>
      </c>
      <c r="J3637" s="10">
        <f>SUMIFS(inventory[Total Cost],inventory[Rank],"&lt;="&amp;inventory[[#This Row],['#]])</f>
        <v>2644330.4000000022</v>
      </c>
      <c r="K3637" s="9">
        <f>inventory[[#This Row],[c Cost]]/MAX(inventory[c Cost])</f>
        <v>0.99887614032924499</v>
      </c>
      <c r="L3637" s="11" t="str">
        <f>IF(inventory[[#This Row],[c Units %]]&lt;=$O$7,$N$7,IF(inventory[[#This Row],[c Units %]]&lt;=$O$8,$N$8,$N$9))</f>
        <v>C</v>
      </c>
    </row>
    <row r="3638" spans="2:12" x14ac:dyDescent="0.25">
      <c r="B3638" s="1">
        <v>3632</v>
      </c>
      <c r="C3638" t="s">
        <v>3632</v>
      </c>
      <c r="D3638" s="2">
        <v>0.9</v>
      </c>
      <c r="E3638" s="15">
        <v>141</v>
      </c>
      <c r="F3638" s="14">
        <f>inventory[[#This Row],[Unit Cost]]*inventory[[#This Row],['# Units]]</f>
        <v>126.9</v>
      </c>
      <c r="G3638" s="8">
        <f>_xlfn.RANK.EQ(inventory[[#This Row],[Total Cost]],inventory[Total Cost],0)</f>
        <v>1218</v>
      </c>
      <c r="H3638" s="8">
        <f>SUMIFS(inventory['# Units],inventory[Rank],"&lt;="&amp;inventory[[#This Row],['#]])</f>
        <v>78137</v>
      </c>
      <c r="I3638" s="9">
        <f>inventory[[#This Row],[c Units]]/MAX(inventory[c Units])</f>
        <v>0.94851780815266207</v>
      </c>
      <c r="J3638" s="10">
        <f>SUMIFS(inventory[Total Cost],inventory[Rank],"&lt;="&amp;inventory[[#This Row],['#]])</f>
        <v>2644330.4000000022</v>
      </c>
      <c r="K3638" s="9">
        <f>inventory[[#This Row],[c Cost]]/MAX(inventory[c Cost])</f>
        <v>0.99887614032924499</v>
      </c>
      <c r="L3638" s="11" t="str">
        <f>IF(inventory[[#This Row],[c Units %]]&lt;=$O$7,$N$7,IF(inventory[[#This Row],[c Units %]]&lt;=$O$8,$N$8,$N$9))</f>
        <v>C</v>
      </c>
    </row>
    <row r="3639" spans="2:12" x14ac:dyDescent="0.25">
      <c r="B3639" s="1">
        <v>3633</v>
      </c>
      <c r="C3639" t="s">
        <v>3633</v>
      </c>
      <c r="D3639" s="2">
        <v>0.9</v>
      </c>
      <c r="E3639" s="15">
        <v>151</v>
      </c>
      <c r="F3639" s="14">
        <f>inventory[[#This Row],[Unit Cost]]*inventory[[#This Row],['# Units]]</f>
        <v>135.9</v>
      </c>
      <c r="G3639" s="8">
        <f>_xlfn.RANK.EQ(inventory[[#This Row],[Total Cost]],inventory[Total Cost],0)</f>
        <v>1187</v>
      </c>
      <c r="H3639" s="8">
        <f>SUMIFS(inventory['# Units],inventory[Rank],"&lt;="&amp;inventory[[#This Row],['#]])</f>
        <v>78137</v>
      </c>
      <c r="I3639" s="9">
        <f>inventory[[#This Row],[c Units]]/MAX(inventory[c Units])</f>
        <v>0.94851780815266207</v>
      </c>
      <c r="J3639" s="10">
        <f>SUMIFS(inventory[Total Cost],inventory[Rank],"&lt;="&amp;inventory[[#This Row],['#]])</f>
        <v>2644330.4000000022</v>
      </c>
      <c r="K3639" s="9">
        <f>inventory[[#This Row],[c Cost]]/MAX(inventory[c Cost])</f>
        <v>0.99887614032924499</v>
      </c>
      <c r="L3639" s="11" t="str">
        <f>IF(inventory[[#This Row],[c Units %]]&lt;=$O$7,$N$7,IF(inventory[[#This Row],[c Units %]]&lt;=$O$8,$N$8,$N$9))</f>
        <v>C</v>
      </c>
    </row>
    <row r="3640" spans="2:12" x14ac:dyDescent="0.25">
      <c r="B3640" s="1">
        <v>3634</v>
      </c>
      <c r="C3640" t="s">
        <v>3634</v>
      </c>
      <c r="D3640" s="2">
        <v>0.7</v>
      </c>
      <c r="E3640" s="15">
        <v>32</v>
      </c>
      <c r="F3640" s="14">
        <f>inventory[[#This Row],[Unit Cost]]*inventory[[#This Row],['# Units]]</f>
        <v>22.4</v>
      </c>
      <c r="G3640" s="8">
        <f>_xlfn.RANK.EQ(inventory[[#This Row],[Total Cost]],inventory[Total Cost],0)</f>
        <v>2574</v>
      </c>
      <c r="H3640" s="8">
        <f>SUMIFS(inventory['# Units],inventory[Rank],"&lt;="&amp;inventory[[#This Row],['#]])</f>
        <v>78137</v>
      </c>
      <c r="I3640" s="9">
        <f>inventory[[#This Row],[c Units]]/MAX(inventory[c Units])</f>
        <v>0.94851780815266207</v>
      </c>
      <c r="J3640" s="10">
        <f>SUMIFS(inventory[Total Cost],inventory[Rank],"&lt;="&amp;inventory[[#This Row],['#]])</f>
        <v>2644330.4000000022</v>
      </c>
      <c r="K3640" s="9">
        <f>inventory[[#This Row],[c Cost]]/MAX(inventory[c Cost])</f>
        <v>0.99887614032924499</v>
      </c>
      <c r="L3640" s="11" t="str">
        <f>IF(inventory[[#This Row],[c Units %]]&lt;=$O$7,$N$7,IF(inventory[[#This Row],[c Units %]]&lt;=$O$8,$N$8,$N$9))</f>
        <v>C</v>
      </c>
    </row>
    <row r="3641" spans="2:12" x14ac:dyDescent="0.25">
      <c r="B3641" s="1">
        <v>3635</v>
      </c>
      <c r="C3641" t="s">
        <v>3635</v>
      </c>
      <c r="D3641" s="2">
        <v>0.7</v>
      </c>
      <c r="E3641" s="15">
        <v>30</v>
      </c>
      <c r="F3641" s="14">
        <f>inventory[[#This Row],[Unit Cost]]*inventory[[#This Row],['# Units]]</f>
        <v>21</v>
      </c>
      <c r="G3641" s="8">
        <f>_xlfn.RANK.EQ(inventory[[#This Row],[Total Cost]],inventory[Total Cost],0)</f>
        <v>2629</v>
      </c>
      <c r="H3641" s="8">
        <f>SUMIFS(inventory['# Units],inventory[Rank],"&lt;="&amp;inventory[[#This Row],['#]])</f>
        <v>78137</v>
      </c>
      <c r="I3641" s="9">
        <f>inventory[[#This Row],[c Units]]/MAX(inventory[c Units])</f>
        <v>0.94851780815266207</v>
      </c>
      <c r="J3641" s="10">
        <f>SUMIFS(inventory[Total Cost],inventory[Rank],"&lt;="&amp;inventory[[#This Row],['#]])</f>
        <v>2644330.4000000022</v>
      </c>
      <c r="K3641" s="9">
        <f>inventory[[#This Row],[c Cost]]/MAX(inventory[c Cost])</f>
        <v>0.99887614032924499</v>
      </c>
      <c r="L3641" s="11" t="str">
        <f>IF(inventory[[#This Row],[c Units %]]&lt;=$O$7,$N$7,IF(inventory[[#This Row],[c Units %]]&lt;=$O$8,$N$8,$N$9))</f>
        <v>C</v>
      </c>
    </row>
    <row r="3642" spans="2:12" x14ac:dyDescent="0.25">
      <c r="B3642" s="1">
        <v>3636</v>
      </c>
      <c r="C3642" t="s">
        <v>3636</v>
      </c>
      <c r="D3642" s="2">
        <v>1</v>
      </c>
      <c r="E3642" s="15">
        <v>14</v>
      </c>
      <c r="F3642" s="14">
        <f>inventory[[#This Row],[Unit Cost]]*inventory[[#This Row],['# Units]]</f>
        <v>14</v>
      </c>
      <c r="G3642" s="8">
        <f>_xlfn.RANK.EQ(inventory[[#This Row],[Total Cost]],inventory[Total Cost],0)</f>
        <v>3027</v>
      </c>
      <c r="H3642" s="8">
        <f>SUMIFS(inventory['# Units],inventory[Rank],"&lt;="&amp;inventory[[#This Row],['#]])</f>
        <v>78143</v>
      </c>
      <c r="I3642" s="9">
        <f>inventory[[#This Row],[c Units]]/MAX(inventory[c Units])</f>
        <v>0.94859064313287533</v>
      </c>
      <c r="J3642" s="10">
        <f>SUMIFS(inventory[Total Cost],inventory[Rank],"&lt;="&amp;inventory[[#This Row],['#]])</f>
        <v>2644343.0000000019</v>
      </c>
      <c r="K3642" s="9">
        <f>inventory[[#This Row],[c Cost]]/MAX(inventory[c Cost])</f>
        <v>0.99888089988552731</v>
      </c>
      <c r="L3642" s="11" t="str">
        <f>IF(inventory[[#This Row],[c Units %]]&lt;=$O$7,$N$7,IF(inventory[[#This Row],[c Units %]]&lt;=$O$8,$N$8,$N$9))</f>
        <v>C</v>
      </c>
    </row>
    <row r="3643" spans="2:12" x14ac:dyDescent="0.25">
      <c r="B3643" s="1">
        <v>3637</v>
      </c>
      <c r="C3643" t="s">
        <v>3637</v>
      </c>
      <c r="D3643" s="2">
        <v>1</v>
      </c>
      <c r="E3643" s="15">
        <v>7</v>
      </c>
      <c r="F3643" s="14">
        <f>inventory[[#This Row],[Unit Cost]]*inventory[[#This Row],['# Units]]</f>
        <v>7</v>
      </c>
      <c r="G3643" s="8">
        <f>_xlfn.RANK.EQ(inventory[[#This Row],[Total Cost]],inventory[Total Cost],0)</f>
        <v>3570</v>
      </c>
      <c r="H3643" s="8">
        <f>SUMIFS(inventory['# Units],inventory[Rank],"&lt;="&amp;inventory[[#This Row],['#]])</f>
        <v>78143</v>
      </c>
      <c r="I3643" s="9">
        <f>inventory[[#This Row],[c Units]]/MAX(inventory[c Units])</f>
        <v>0.94859064313287533</v>
      </c>
      <c r="J3643" s="10">
        <f>SUMIFS(inventory[Total Cost],inventory[Rank],"&lt;="&amp;inventory[[#This Row],['#]])</f>
        <v>2644343.0000000019</v>
      </c>
      <c r="K3643" s="9">
        <f>inventory[[#This Row],[c Cost]]/MAX(inventory[c Cost])</f>
        <v>0.99888089988552731</v>
      </c>
      <c r="L3643" s="11" t="str">
        <f>IF(inventory[[#This Row],[c Units %]]&lt;=$O$7,$N$7,IF(inventory[[#This Row],[c Units %]]&lt;=$O$8,$N$8,$N$9))</f>
        <v>C</v>
      </c>
    </row>
    <row r="3644" spans="2:12" x14ac:dyDescent="0.25">
      <c r="B3644" s="1">
        <v>3638</v>
      </c>
      <c r="C3644" t="s">
        <v>3638</v>
      </c>
      <c r="D3644" s="2">
        <v>1</v>
      </c>
      <c r="E3644" s="15">
        <v>3</v>
      </c>
      <c r="F3644" s="14">
        <f>inventory[[#This Row],[Unit Cost]]*inventory[[#This Row],['# Units]]</f>
        <v>3</v>
      </c>
      <c r="G3644" s="8">
        <f>_xlfn.RANK.EQ(inventory[[#This Row],[Total Cost]],inventory[Total Cost],0)</f>
        <v>4077</v>
      </c>
      <c r="H3644" s="8">
        <f>SUMIFS(inventory['# Units],inventory[Rank],"&lt;="&amp;inventory[[#This Row],['#]])</f>
        <v>78236</v>
      </c>
      <c r="I3644" s="9">
        <f>inventory[[#This Row],[c Units]]/MAX(inventory[c Units])</f>
        <v>0.94971958532617928</v>
      </c>
      <c r="J3644" s="10">
        <f>SUMIFS(inventory[Total Cost],inventory[Rank],"&lt;="&amp;inventory[[#This Row],['#]])</f>
        <v>2644412.2999999998</v>
      </c>
      <c r="K3644" s="9">
        <f>inventory[[#This Row],[c Cost]]/MAX(inventory[c Cost])</f>
        <v>0.99890707744507989</v>
      </c>
      <c r="L3644" s="11" t="str">
        <f>IF(inventory[[#This Row],[c Units %]]&lt;=$O$7,$N$7,IF(inventory[[#This Row],[c Units %]]&lt;=$O$8,$N$8,$N$9))</f>
        <v>C</v>
      </c>
    </row>
    <row r="3645" spans="2:12" x14ac:dyDescent="0.25">
      <c r="B3645" s="1">
        <v>3639</v>
      </c>
      <c r="C3645" t="s">
        <v>3639</v>
      </c>
      <c r="D3645" s="2">
        <v>1</v>
      </c>
      <c r="E3645" s="15">
        <v>18</v>
      </c>
      <c r="F3645" s="14">
        <f>inventory[[#This Row],[Unit Cost]]*inventory[[#This Row],['# Units]]</f>
        <v>18</v>
      </c>
      <c r="G3645" s="8">
        <f>_xlfn.RANK.EQ(inventory[[#This Row],[Total Cost]],inventory[Total Cost],0)</f>
        <v>2803</v>
      </c>
      <c r="H3645" s="8">
        <f>SUMIFS(inventory['# Units],inventory[Rank],"&lt;="&amp;inventory[[#This Row],['#]])</f>
        <v>78236</v>
      </c>
      <c r="I3645" s="9">
        <f>inventory[[#This Row],[c Units]]/MAX(inventory[c Units])</f>
        <v>0.94971958532617928</v>
      </c>
      <c r="J3645" s="10">
        <f>SUMIFS(inventory[Total Cost],inventory[Rank],"&lt;="&amp;inventory[[#This Row],['#]])</f>
        <v>2644412.2999999998</v>
      </c>
      <c r="K3645" s="9">
        <f>inventory[[#This Row],[c Cost]]/MAX(inventory[c Cost])</f>
        <v>0.99890707744507989</v>
      </c>
      <c r="L3645" s="11" t="str">
        <f>IF(inventory[[#This Row],[c Units %]]&lt;=$O$7,$N$7,IF(inventory[[#This Row],[c Units %]]&lt;=$O$8,$N$8,$N$9))</f>
        <v>C</v>
      </c>
    </row>
    <row r="3646" spans="2:12" x14ac:dyDescent="0.25">
      <c r="B3646" s="1">
        <v>3640</v>
      </c>
      <c r="C3646" t="s">
        <v>3640</v>
      </c>
      <c r="D3646" s="2">
        <v>0.9</v>
      </c>
      <c r="E3646" s="15">
        <v>1</v>
      </c>
      <c r="F3646" s="14">
        <f>inventory[[#This Row],[Unit Cost]]*inventory[[#This Row],['# Units]]</f>
        <v>0.9</v>
      </c>
      <c r="G3646" s="8">
        <f>_xlfn.RANK.EQ(inventory[[#This Row],[Total Cost]],inventory[Total Cost],0)</f>
        <v>4511</v>
      </c>
      <c r="H3646" s="8">
        <f>SUMIFS(inventory['# Units],inventory[Rank],"&lt;="&amp;inventory[[#This Row],['#]])</f>
        <v>78236</v>
      </c>
      <c r="I3646" s="9">
        <f>inventory[[#This Row],[c Units]]/MAX(inventory[c Units])</f>
        <v>0.94971958532617928</v>
      </c>
      <c r="J3646" s="10">
        <f>SUMIFS(inventory[Total Cost],inventory[Rank],"&lt;="&amp;inventory[[#This Row],['#]])</f>
        <v>2644412.2999999998</v>
      </c>
      <c r="K3646" s="9">
        <f>inventory[[#This Row],[c Cost]]/MAX(inventory[c Cost])</f>
        <v>0.99890707744507989</v>
      </c>
      <c r="L3646" s="11" t="str">
        <f>IF(inventory[[#This Row],[c Units %]]&lt;=$O$7,$N$7,IF(inventory[[#This Row],[c Units %]]&lt;=$O$8,$N$8,$N$9))</f>
        <v>C</v>
      </c>
    </row>
    <row r="3647" spans="2:12" x14ac:dyDescent="0.25">
      <c r="B3647" s="1">
        <v>3641</v>
      </c>
      <c r="C3647" t="s">
        <v>3641</v>
      </c>
      <c r="D3647" s="2">
        <v>0.9</v>
      </c>
      <c r="E3647" s="15">
        <v>14</v>
      </c>
      <c r="F3647" s="14">
        <f>inventory[[#This Row],[Unit Cost]]*inventory[[#This Row],['# Units]]</f>
        <v>12.6</v>
      </c>
      <c r="G3647" s="8">
        <f>_xlfn.RANK.EQ(inventory[[#This Row],[Total Cost]],inventory[Total Cost],0)</f>
        <v>3112</v>
      </c>
      <c r="H3647" s="8">
        <f>SUMIFS(inventory['# Units],inventory[Rank],"&lt;="&amp;inventory[[#This Row],['#]])</f>
        <v>78236</v>
      </c>
      <c r="I3647" s="9">
        <f>inventory[[#This Row],[c Units]]/MAX(inventory[c Units])</f>
        <v>0.94971958532617928</v>
      </c>
      <c r="J3647" s="10">
        <f>SUMIFS(inventory[Total Cost],inventory[Rank],"&lt;="&amp;inventory[[#This Row],['#]])</f>
        <v>2644412.2999999998</v>
      </c>
      <c r="K3647" s="9">
        <f>inventory[[#This Row],[c Cost]]/MAX(inventory[c Cost])</f>
        <v>0.99890707744507989</v>
      </c>
      <c r="L3647" s="11" t="str">
        <f>IF(inventory[[#This Row],[c Units %]]&lt;=$O$7,$N$7,IF(inventory[[#This Row],[c Units %]]&lt;=$O$8,$N$8,$N$9))</f>
        <v>C</v>
      </c>
    </row>
    <row r="3648" spans="2:12" x14ac:dyDescent="0.25">
      <c r="B3648" s="1">
        <v>3642</v>
      </c>
      <c r="C3648" t="s">
        <v>3642</v>
      </c>
      <c r="D3648" s="2">
        <v>0.9</v>
      </c>
      <c r="E3648" s="15">
        <v>9</v>
      </c>
      <c r="F3648" s="14">
        <f>inventory[[#This Row],[Unit Cost]]*inventory[[#This Row],['# Units]]</f>
        <v>8.1</v>
      </c>
      <c r="G3648" s="8">
        <f>_xlfn.RANK.EQ(inventory[[#This Row],[Total Cost]],inventory[Total Cost],0)</f>
        <v>3464</v>
      </c>
      <c r="H3648" s="8">
        <f>SUMIFS(inventory['# Units],inventory[Rank],"&lt;="&amp;inventory[[#This Row],['#]])</f>
        <v>78236</v>
      </c>
      <c r="I3648" s="9">
        <f>inventory[[#This Row],[c Units]]/MAX(inventory[c Units])</f>
        <v>0.94971958532617928</v>
      </c>
      <c r="J3648" s="10">
        <f>SUMIFS(inventory[Total Cost],inventory[Rank],"&lt;="&amp;inventory[[#This Row],['#]])</f>
        <v>2644412.2999999998</v>
      </c>
      <c r="K3648" s="9">
        <f>inventory[[#This Row],[c Cost]]/MAX(inventory[c Cost])</f>
        <v>0.99890707744507989</v>
      </c>
      <c r="L3648" s="11" t="str">
        <f>IF(inventory[[#This Row],[c Units %]]&lt;=$O$7,$N$7,IF(inventory[[#This Row],[c Units %]]&lt;=$O$8,$N$8,$N$9))</f>
        <v>C</v>
      </c>
    </row>
    <row r="3649" spans="2:12" x14ac:dyDescent="0.25">
      <c r="B3649" s="1">
        <v>3643</v>
      </c>
      <c r="C3649" t="s">
        <v>3643</v>
      </c>
      <c r="D3649" s="2">
        <v>0.9</v>
      </c>
      <c r="E3649" s="15">
        <v>2</v>
      </c>
      <c r="F3649" s="14">
        <f>inventory[[#This Row],[Unit Cost]]*inventory[[#This Row],['# Units]]</f>
        <v>1.8</v>
      </c>
      <c r="G3649" s="8">
        <f>_xlfn.RANK.EQ(inventory[[#This Row],[Total Cost]],inventory[Total Cost],0)</f>
        <v>4333</v>
      </c>
      <c r="H3649" s="8">
        <f>SUMIFS(inventory['# Units],inventory[Rank],"&lt;="&amp;inventory[[#This Row],['#]])</f>
        <v>78236</v>
      </c>
      <c r="I3649" s="9">
        <f>inventory[[#This Row],[c Units]]/MAX(inventory[c Units])</f>
        <v>0.94971958532617928</v>
      </c>
      <c r="J3649" s="10">
        <f>SUMIFS(inventory[Total Cost],inventory[Rank],"&lt;="&amp;inventory[[#This Row],['#]])</f>
        <v>2644412.2999999998</v>
      </c>
      <c r="K3649" s="9">
        <f>inventory[[#This Row],[c Cost]]/MAX(inventory[c Cost])</f>
        <v>0.99890707744507989</v>
      </c>
      <c r="L3649" s="11" t="str">
        <f>IF(inventory[[#This Row],[c Units %]]&lt;=$O$7,$N$7,IF(inventory[[#This Row],[c Units %]]&lt;=$O$8,$N$8,$N$9))</f>
        <v>C</v>
      </c>
    </row>
    <row r="3650" spans="2:12" x14ac:dyDescent="0.25">
      <c r="B3650" s="1">
        <v>3644</v>
      </c>
      <c r="C3650" t="s">
        <v>3644</v>
      </c>
      <c r="D3650" s="2">
        <v>0.6</v>
      </c>
      <c r="E3650" s="15">
        <v>23</v>
      </c>
      <c r="F3650" s="14">
        <f>inventory[[#This Row],[Unit Cost]]*inventory[[#This Row],['# Units]]</f>
        <v>13.799999999999999</v>
      </c>
      <c r="G3650" s="8">
        <f>_xlfn.RANK.EQ(inventory[[#This Row],[Total Cost]],inventory[Total Cost],0)</f>
        <v>3045</v>
      </c>
      <c r="H3650" s="8">
        <f>SUMIFS(inventory['# Units],inventory[Rank],"&lt;="&amp;inventory[[#This Row],['#]])</f>
        <v>78236</v>
      </c>
      <c r="I3650" s="9">
        <f>inventory[[#This Row],[c Units]]/MAX(inventory[c Units])</f>
        <v>0.94971958532617928</v>
      </c>
      <c r="J3650" s="10">
        <f>SUMIFS(inventory[Total Cost],inventory[Rank],"&lt;="&amp;inventory[[#This Row],['#]])</f>
        <v>2644412.2999999998</v>
      </c>
      <c r="K3650" s="9">
        <f>inventory[[#This Row],[c Cost]]/MAX(inventory[c Cost])</f>
        <v>0.99890707744507989</v>
      </c>
      <c r="L3650" s="11" t="str">
        <f>IF(inventory[[#This Row],[c Units %]]&lt;=$O$7,$N$7,IF(inventory[[#This Row],[c Units %]]&lt;=$O$8,$N$8,$N$9))</f>
        <v>C</v>
      </c>
    </row>
    <row r="3651" spans="2:12" x14ac:dyDescent="0.25">
      <c r="B3651" s="1">
        <v>3645</v>
      </c>
      <c r="C3651" t="s">
        <v>3645</v>
      </c>
      <c r="D3651" s="2">
        <v>1</v>
      </c>
      <c r="E3651" s="15">
        <v>72</v>
      </c>
      <c r="F3651" s="14">
        <f>inventory[[#This Row],[Unit Cost]]*inventory[[#This Row],['# Units]]</f>
        <v>72</v>
      </c>
      <c r="G3651" s="8">
        <f>_xlfn.RANK.EQ(inventory[[#This Row],[Total Cost]],inventory[Total Cost],0)</f>
        <v>1555</v>
      </c>
      <c r="H3651" s="8">
        <f>SUMIFS(inventory['# Units],inventory[Rank],"&lt;="&amp;inventory[[#This Row],['#]])</f>
        <v>78236</v>
      </c>
      <c r="I3651" s="9">
        <f>inventory[[#This Row],[c Units]]/MAX(inventory[c Units])</f>
        <v>0.94971958532617928</v>
      </c>
      <c r="J3651" s="10">
        <f>SUMIFS(inventory[Total Cost],inventory[Rank],"&lt;="&amp;inventory[[#This Row],['#]])</f>
        <v>2644412.2999999998</v>
      </c>
      <c r="K3651" s="9">
        <f>inventory[[#This Row],[c Cost]]/MAX(inventory[c Cost])</f>
        <v>0.99890707744507989</v>
      </c>
      <c r="L3651" s="11" t="str">
        <f>IF(inventory[[#This Row],[c Units %]]&lt;=$O$7,$N$7,IF(inventory[[#This Row],[c Units %]]&lt;=$O$8,$N$8,$N$9))</f>
        <v>C</v>
      </c>
    </row>
    <row r="3652" spans="2:12" x14ac:dyDescent="0.25">
      <c r="B3652" s="1">
        <v>3646</v>
      </c>
      <c r="C3652" t="s">
        <v>3646</v>
      </c>
      <c r="D3652" s="2">
        <v>0.9</v>
      </c>
      <c r="E3652" s="15">
        <v>10</v>
      </c>
      <c r="F3652" s="14">
        <f>inventory[[#This Row],[Unit Cost]]*inventory[[#This Row],['# Units]]</f>
        <v>9</v>
      </c>
      <c r="G3652" s="8">
        <f>_xlfn.RANK.EQ(inventory[[#This Row],[Total Cost]],inventory[Total Cost],0)</f>
        <v>3394</v>
      </c>
      <c r="H3652" s="8">
        <f>SUMIFS(inventory['# Units],inventory[Rank],"&lt;="&amp;inventory[[#This Row],['#]])</f>
        <v>78236</v>
      </c>
      <c r="I3652" s="9">
        <f>inventory[[#This Row],[c Units]]/MAX(inventory[c Units])</f>
        <v>0.94971958532617928</v>
      </c>
      <c r="J3652" s="10">
        <f>SUMIFS(inventory[Total Cost],inventory[Rank],"&lt;="&amp;inventory[[#This Row],['#]])</f>
        <v>2644412.2999999998</v>
      </c>
      <c r="K3652" s="9">
        <f>inventory[[#This Row],[c Cost]]/MAX(inventory[c Cost])</f>
        <v>0.99890707744507989</v>
      </c>
      <c r="L3652" s="11" t="str">
        <f>IF(inventory[[#This Row],[c Units %]]&lt;=$O$7,$N$7,IF(inventory[[#This Row],[c Units %]]&lt;=$O$8,$N$8,$N$9))</f>
        <v>C</v>
      </c>
    </row>
    <row r="3653" spans="2:12" x14ac:dyDescent="0.25">
      <c r="B3653" s="1">
        <v>3647</v>
      </c>
      <c r="C3653" t="s">
        <v>3647</v>
      </c>
      <c r="D3653" s="2">
        <v>0.9</v>
      </c>
      <c r="E3653" s="15">
        <v>63</v>
      </c>
      <c r="F3653" s="14">
        <f>inventory[[#This Row],[Unit Cost]]*inventory[[#This Row],['# Units]]</f>
        <v>56.7</v>
      </c>
      <c r="G3653" s="8">
        <f>_xlfn.RANK.EQ(inventory[[#This Row],[Total Cost]],inventory[Total Cost],0)</f>
        <v>1739</v>
      </c>
      <c r="H3653" s="8">
        <f>SUMIFS(inventory['# Units],inventory[Rank],"&lt;="&amp;inventory[[#This Row],['#]])</f>
        <v>78236</v>
      </c>
      <c r="I3653" s="9">
        <f>inventory[[#This Row],[c Units]]/MAX(inventory[c Units])</f>
        <v>0.94971958532617928</v>
      </c>
      <c r="J3653" s="10">
        <f>SUMIFS(inventory[Total Cost],inventory[Rank],"&lt;="&amp;inventory[[#This Row],['#]])</f>
        <v>2644412.2999999998</v>
      </c>
      <c r="K3653" s="9">
        <f>inventory[[#This Row],[c Cost]]/MAX(inventory[c Cost])</f>
        <v>0.99890707744507989</v>
      </c>
      <c r="L3653" s="11" t="str">
        <f>IF(inventory[[#This Row],[c Units %]]&lt;=$O$7,$N$7,IF(inventory[[#This Row],[c Units %]]&lt;=$O$8,$N$8,$N$9))</f>
        <v>C</v>
      </c>
    </row>
    <row r="3654" spans="2:12" x14ac:dyDescent="0.25">
      <c r="B3654" s="1">
        <v>3648</v>
      </c>
      <c r="C3654" t="s">
        <v>3648</v>
      </c>
      <c r="D3654" s="2">
        <v>0.8</v>
      </c>
      <c r="E3654" s="15">
        <v>12</v>
      </c>
      <c r="F3654" s="14">
        <f>inventory[[#This Row],[Unit Cost]]*inventory[[#This Row],['# Units]]</f>
        <v>9.6000000000000014</v>
      </c>
      <c r="G3654" s="8">
        <f>_xlfn.RANK.EQ(inventory[[#This Row],[Total Cost]],inventory[Total Cost],0)</f>
        <v>3343</v>
      </c>
      <c r="H3654" s="8">
        <f>SUMIFS(inventory['# Units],inventory[Rank],"&lt;="&amp;inventory[[#This Row],['#]])</f>
        <v>78236</v>
      </c>
      <c r="I3654" s="9">
        <f>inventory[[#This Row],[c Units]]/MAX(inventory[c Units])</f>
        <v>0.94971958532617928</v>
      </c>
      <c r="J3654" s="10">
        <f>SUMIFS(inventory[Total Cost],inventory[Rank],"&lt;="&amp;inventory[[#This Row],['#]])</f>
        <v>2644412.2999999998</v>
      </c>
      <c r="K3654" s="9">
        <f>inventory[[#This Row],[c Cost]]/MAX(inventory[c Cost])</f>
        <v>0.99890707744507989</v>
      </c>
      <c r="L3654" s="11" t="str">
        <f>IF(inventory[[#This Row],[c Units %]]&lt;=$O$7,$N$7,IF(inventory[[#This Row],[c Units %]]&lt;=$O$8,$N$8,$N$9))</f>
        <v>C</v>
      </c>
    </row>
    <row r="3655" spans="2:12" x14ac:dyDescent="0.25">
      <c r="B3655" s="1">
        <v>3649</v>
      </c>
      <c r="C3655" t="s">
        <v>3649</v>
      </c>
      <c r="D3655" s="2">
        <v>1</v>
      </c>
      <c r="E3655" s="15">
        <v>17</v>
      </c>
      <c r="F3655" s="14">
        <f>inventory[[#This Row],[Unit Cost]]*inventory[[#This Row],['# Units]]</f>
        <v>17</v>
      </c>
      <c r="G3655" s="8">
        <f>_xlfn.RANK.EQ(inventory[[#This Row],[Total Cost]],inventory[Total Cost],0)</f>
        <v>2841</v>
      </c>
      <c r="H3655" s="8">
        <f>SUMIFS(inventory['# Units],inventory[Rank],"&lt;="&amp;inventory[[#This Row],['#]])</f>
        <v>78489</v>
      </c>
      <c r="I3655" s="9">
        <f>inventory[[#This Row],[c Units]]/MAX(inventory[c Units])</f>
        <v>0.95279079365850106</v>
      </c>
      <c r="J3655" s="10">
        <f>SUMIFS(inventory[Total Cost],inventory[Rank],"&lt;="&amp;inventory[[#This Row],['#]])</f>
        <v>2644610.2999999998</v>
      </c>
      <c r="K3655" s="9">
        <f>inventory[[#This Row],[c Cost]]/MAX(inventory[c Cost])</f>
        <v>0.9989818704723753</v>
      </c>
      <c r="L3655" s="11" t="str">
        <f>IF(inventory[[#This Row],[c Units %]]&lt;=$O$7,$N$7,IF(inventory[[#This Row],[c Units %]]&lt;=$O$8,$N$8,$N$9))</f>
        <v>C</v>
      </c>
    </row>
    <row r="3656" spans="2:12" x14ac:dyDescent="0.25">
      <c r="B3656" s="1">
        <v>3650</v>
      </c>
      <c r="C3656" t="s">
        <v>3650</v>
      </c>
      <c r="D3656" s="2">
        <v>1</v>
      </c>
      <c r="E3656" s="15">
        <v>13</v>
      </c>
      <c r="F3656" s="14">
        <f>inventory[[#This Row],[Unit Cost]]*inventory[[#This Row],['# Units]]</f>
        <v>13</v>
      </c>
      <c r="G3656" s="8">
        <f>_xlfn.RANK.EQ(inventory[[#This Row],[Total Cost]],inventory[Total Cost],0)</f>
        <v>3083</v>
      </c>
      <c r="H3656" s="8">
        <f>SUMIFS(inventory['# Units],inventory[Rank],"&lt;="&amp;inventory[[#This Row],['#]])</f>
        <v>78489</v>
      </c>
      <c r="I3656" s="9">
        <f>inventory[[#This Row],[c Units]]/MAX(inventory[c Units])</f>
        <v>0.95279079365850106</v>
      </c>
      <c r="J3656" s="10">
        <f>SUMIFS(inventory[Total Cost],inventory[Rank],"&lt;="&amp;inventory[[#This Row],['#]])</f>
        <v>2644610.2999999998</v>
      </c>
      <c r="K3656" s="9">
        <f>inventory[[#This Row],[c Cost]]/MAX(inventory[c Cost])</f>
        <v>0.9989818704723753</v>
      </c>
      <c r="L3656" s="11" t="str">
        <f>IF(inventory[[#This Row],[c Units %]]&lt;=$O$7,$N$7,IF(inventory[[#This Row],[c Units %]]&lt;=$O$8,$N$8,$N$9))</f>
        <v>C</v>
      </c>
    </row>
    <row r="3657" spans="2:12" x14ac:dyDescent="0.25">
      <c r="B3657" s="1">
        <v>3651</v>
      </c>
      <c r="C3657" t="s">
        <v>3651</v>
      </c>
      <c r="D3657" s="2">
        <v>0.7</v>
      </c>
      <c r="E3657" s="15">
        <v>39</v>
      </c>
      <c r="F3657" s="14">
        <f>inventory[[#This Row],[Unit Cost]]*inventory[[#This Row],['# Units]]</f>
        <v>27.299999999999997</v>
      </c>
      <c r="G3657" s="8">
        <f>_xlfn.RANK.EQ(inventory[[#This Row],[Total Cost]],inventory[Total Cost],0)</f>
        <v>2388</v>
      </c>
      <c r="H3657" s="8">
        <f>SUMIFS(inventory['# Units],inventory[Rank],"&lt;="&amp;inventory[[#This Row],['#]])</f>
        <v>78489</v>
      </c>
      <c r="I3657" s="9">
        <f>inventory[[#This Row],[c Units]]/MAX(inventory[c Units])</f>
        <v>0.95279079365850106</v>
      </c>
      <c r="J3657" s="10">
        <f>SUMIFS(inventory[Total Cost],inventory[Rank],"&lt;="&amp;inventory[[#This Row],['#]])</f>
        <v>2644610.2999999998</v>
      </c>
      <c r="K3657" s="9">
        <f>inventory[[#This Row],[c Cost]]/MAX(inventory[c Cost])</f>
        <v>0.9989818704723753</v>
      </c>
      <c r="L3657" s="11" t="str">
        <f>IF(inventory[[#This Row],[c Units %]]&lt;=$O$7,$N$7,IF(inventory[[#This Row],[c Units %]]&lt;=$O$8,$N$8,$N$9))</f>
        <v>C</v>
      </c>
    </row>
    <row r="3658" spans="2:12" x14ac:dyDescent="0.25">
      <c r="B3658" s="1">
        <v>3652</v>
      </c>
      <c r="C3658" t="s">
        <v>3652</v>
      </c>
      <c r="D3658" s="2">
        <v>0.8</v>
      </c>
      <c r="E3658" s="15">
        <v>20</v>
      </c>
      <c r="F3658" s="14">
        <f>inventory[[#This Row],[Unit Cost]]*inventory[[#This Row],['# Units]]</f>
        <v>16</v>
      </c>
      <c r="G3658" s="8">
        <f>_xlfn.RANK.EQ(inventory[[#This Row],[Total Cost]],inventory[Total Cost],0)</f>
        <v>2907</v>
      </c>
      <c r="H3658" s="8">
        <f>SUMIFS(inventory['# Units],inventory[Rank],"&lt;="&amp;inventory[[#This Row],['#]])</f>
        <v>78489</v>
      </c>
      <c r="I3658" s="9">
        <f>inventory[[#This Row],[c Units]]/MAX(inventory[c Units])</f>
        <v>0.95279079365850106</v>
      </c>
      <c r="J3658" s="10">
        <f>SUMIFS(inventory[Total Cost],inventory[Rank],"&lt;="&amp;inventory[[#This Row],['#]])</f>
        <v>2644610.2999999998</v>
      </c>
      <c r="K3658" s="9">
        <f>inventory[[#This Row],[c Cost]]/MAX(inventory[c Cost])</f>
        <v>0.9989818704723753</v>
      </c>
      <c r="L3658" s="11" t="str">
        <f>IF(inventory[[#This Row],[c Units %]]&lt;=$O$7,$N$7,IF(inventory[[#This Row],[c Units %]]&lt;=$O$8,$N$8,$N$9))</f>
        <v>C</v>
      </c>
    </row>
    <row r="3659" spans="2:12" x14ac:dyDescent="0.25">
      <c r="B3659" s="1">
        <v>3653</v>
      </c>
      <c r="C3659" t="s">
        <v>3653</v>
      </c>
      <c r="D3659" s="2">
        <v>1</v>
      </c>
      <c r="E3659" s="15">
        <v>10</v>
      </c>
      <c r="F3659" s="14">
        <f>inventory[[#This Row],[Unit Cost]]*inventory[[#This Row],['# Units]]</f>
        <v>10</v>
      </c>
      <c r="G3659" s="8">
        <f>_xlfn.RANK.EQ(inventory[[#This Row],[Total Cost]],inventory[Total Cost],0)</f>
        <v>3300</v>
      </c>
      <c r="H3659" s="8">
        <f>SUMIFS(inventory['# Units],inventory[Rank],"&lt;="&amp;inventory[[#This Row],['#]])</f>
        <v>78489</v>
      </c>
      <c r="I3659" s="9">
        <f>inventory[[#This Row],[c Units]]/MAX(inventory[c Units])</f>
        <v>0.95279079365850106</v>
      </c>
      <c r="J3659" s="10">
        <f>SUMIFS(inventory[Total Cost],inventory[Rank],"&lt;="&amp;inventory[[#This Row],['#]])</f>
        <v>2644610.2999999998</v>
      </c>
      <c r="K3659" s="9">
        <f>inventory[[#This Row],[c Cost]]/MAX(inventory[c Cost])</f>
        <v>0.9989818704723753</v>
      </c>
      <c r="L3659" s="11" t="str">
        <f>IF(inventory[[#This Row],[c Units %]]&lt;=$O$7,$N$7,IF(inventory[[#This Row],[c Units %]]&lt;=$O$8,$N$8,$N$9))</f>
        <v>C</v>
      </c>
    </row>
    <row r="3660" spans="2:12" x14ac:dyDescent="0.25">
      <c r="B3660" s="1">
        <v>3654</v>
      </c>
      <c r="C3660" t="s">
        <v>3654</v>
      </c>
      <c r="D3660" s="2">
        <v>0.8</v>
      </c>
      <c r="E3660" s="15">
        <v>6</v>
      </c>
      <c r="F3660" s="14">
        <f>inventory[[#This Row],[Unit Cost]]*inventory[[#This Row],['# Units]]</f>
        <v>4.8000000000000007</v>
      </c>
      <c r="G3660" s="8">
        <f>_xlfn.RANK.EQ(inventory[[#This Row],[Total Cost]],inventory[Total Cost],0)</f>
        <v>3792</v>
      </c>
      <c r="H3660" s="8">
        <f>SUMIFS(inventory['# Units],inventory[Rank],"&lt;="&amp;inventory[[#This Row],['#]])</f>
        <v>78489</v>
      </c>
      <c r="I3660" s="9">
        <f>inventory[[#This Row],[c Units]]/MAX(inventory[c Units])</f>
        <v>0.95279079365850106</v>
      </c>
      <c r="J3660" s="10">
        <f>SUMIFS(inventory[Total Cost],inventory[Rank],"&lt;="&amp;inventory[[#This Row],['#]])</f>
        <v>2644610.2999999998</v>
      </c>
      <c r="K3660" s="9">
        <f>inventory[[#This Row],[c Cost]]/MAX(inventory[c Cost])</f>
        <v>0.9989818704723753</v>
      </c>
      <c r="L3660" s="11" t="str">
        <f>IF(inventory[[#This Row],[c Units %]]&lt;=$O$7,$N$7,IF(inventory[[#This Row],[c Units %]]&lt;=$O$8,$N$8,$N$9))</f>
        <v>C</v>
      </c>
    </row>
    <row r="3661" spans="2:12" x14ac:dyDescent="0.25">
      <c r="B3661" s="1">
        <v>3655</v>
      </c>
      <c r="C3661" t="s">
        <v>3655</v>
      </c>
      <c r="D3661" s="2">
        <v>0.6</v>
      </c>
      <c r="E3661" s="15">
        <v>25</v>
      </c>
      <c r="F3661" s="14">
        <f>inventory[[#This Row],[Unit Cost]]*inventory[[#This Row],['# Units]]</f>
        <v>15</v>
      </c>
      <c r="G3661" s="8">
        <f>_xlfn.RANK.EQ(inventory[[#This Row],[Total Cost]],inventory[Total Cost],0)</f>
        <v>2972</v>
      </c>
      <c r="H3661" s="8">
        <f>SUMIFS(inventory['# Units],inventory[Rank],"&lt;="&amp;inventory[[#This Row],['#]])</f>
        <v>78489</v>
      </c>
      <c r="I3661" s="9">
        <f>inventory[[#This Row],[c Units]]/MAX(inventory[c Units])</f>
        <v>0.95279079365850106</v>
      </c>
      <c r="J3661" s="10">
        <f>SUMIFS(inventory[Total Cost],inventory[Rank],"&lt;="&amp;inventory[[#This Row],['#]])</f>
        <v>2644610.2999999998</v>
      </c>
      <c r="K3661" s="9">
        <f>inventory[[#This Row],[c Cost]]/MAX(inventory[c Cost])</f>
        <v>0.9989818704723753</v>
      </c>
      <c r="L3661" s="11" t="str">
        <f>IF(inventory[[#This Row],[c Units %]]&lt;=$O$7,$N$7,IF(inventory[[#This Row],[c Units %]]&lt;=$O$8,$N$8,$N$9))</f>
        <v>C</v>
      </c>
    </row>
    <row r="3662" spans="2:12" x14ac:dyDescent="0.25">
      <c r="B3662" s="1">
        <v>3656</v>
      </c>
      <c r="C3662" t="s">
        <v>3656</v>
      </c>
      <c r="D3662" s="2">
        <v>1</v>
      </c>
      <c r="E3662" s="15">
        <v>4</v>
      </c>
      <c r="F3662" s="14">
        <f>inventory[[#This Row],[Unit Cost]]*inventory[[#This Row],['# Units]]</f>
        <v>4</v>
      </c>
      <c r="G3662" s="8">
        <f>_xlfn.RANK.EQ(inventory[[#This Row],[Total Cost]],inventory[Total Cost],0)</f>
        <v>3898</v>
      </c>
      <c r="H3662" s="8">
        <f>SUMIFS(inventory['# Units],inventory[Rank],"&lt;="&amp;inventory[[#This Row],['#]])</f>
        <v>78489</v>
      </c>
      <c r="I3662" s="9">
        <f>inventory[[#This Row],[c Units]]/MAX(inventory[c Units])</f>
        <v>0.95279079365850106</v>
      </c>
      <c r="J3662" s="10">
        <f>SUMIFS(inventory[Total Cost],inventory[Rank],"&lt;="&amp;inventory[[#This Row],['#]])</f>
        <v>2644610.2999999998</v>
      </c>
      <c r="K3662" s="9">
        <f>inventory[[#This Row],[c Cost]]/MAX(inventory[c Cost])</f>
        <v>0.9989818704723753</v>
      </c>
      <c r="L3662" s="11" t="str">
        <f>IF(inventory[[#This Row],[c Units %]]&lt;=$O$7,$N$7,IF(inventory[[#This Row],[c Units %]]&lt;=$O$8,$N$8,$N$9))</f>
        <v>C</v>
      </c>
    </row>
    <row r="3663" spans="2:12" x14ac:dyDescent="0.25">
      <c r="B3663" s="1">
        <v>3657</v>
      </c>
      <c r="C3663" t="s">
        <v>3657</v>
      </c>
      <c r="D3663" s="2">
        <v>0.8</v>
      </c>
      <c r="E3663" s="15">
        <v>15</v>
      </c>
      <c r="F3663" s="14">
        <f>inventory[[#This Row],[Unit Cost]]*inventory[[#This Row],['# Units]]</f>
        <v>12</v>
      </c>
      <c r="G3663" s="8">
        <f>_xlfn.RANK.EQ(inventory[[#This Row],[Total Cost]],inventory[Total Cost],0)</f>
        <v>3144</v>
      </c>
      <c r="H3663" s="8">
        <f>SUMIFS(inventory['# Units],inventory[Rank],"&lt;="&amp;inventory[[#This Row],['#]])</f>
        <v>78489</v>
      </c>
      <c r="I3663" s="9">
        <f>inventory[[#This Row],[c Units]]/MAX(inventory[c Units])</f>
        <v>0.95279079365850106</v>
      </c>
      <c r="J3663" s="10">
        <f>SUMIFS(inventory[Total Cost],inventory[Rank],"&lt;="&amp;inventory[[#This Row],['#]])</f>
        <v>2644610.2999999998</v>
      </c>
      <c r="K3663" s="9">
        <f>inventory[[#This Row],[c Cost]]/MAX(inventory[c Cost])</f>
        <v>0.9989818704723753</v>
      </c>
      <c r="L3663" s="11" t="str">
        <f>IF(inventory[[#This Row],[c Units %]]&lt;=$O$7,$N$7,IF(inventory[[#This Row],[c Units %]]&lt;=$O$8,$N$8,$N$9))</f>
        <v>C</v>
      </c>
    </row>
    <row r="3664" spans="2:12" x14ac:dyDescent="0.25">
      <c r="B3664" s="1">
        <v>3658</v>
      </c>
      <c r="C3664" t="s">
        <v>3658</v>
      </c>
      <c r="D3664" s="2">
        <v>1</v>
      </c>
      <c r="E3664" s="15">
        <v>5</v>
      </c>
      <c r="F3664" s="14">
        <f>inventory[[#This Row],[Unit Cost]]*inventory[[#This Row],['# Units]]</f>
        <v>5</v>
      </c>
      <c r="G3664" s="8">
        <f>_xlfn.RANK.EQ(inventory[[#This Row],[Total Cost]],inventory[Total Cost],0)</f>
        <v>3764</v>
      </c>
      <c r="H3664" s="8">
        <f>SUMIFS(inventory['# Units],inventory[Rank],"&lt;="&amp;inventory[[#This Row],['#]])</f>
        <v>78489</v>
      </c>
      <c r="I3664" s="9">
        <f>inventory[[#This Row],[c Units]]/MAX(inventory[c Units])</f>
        <v>0.95279079365850106</v>
      </c>
      <c r="J3664" s="10">
        <f>SUMIFS(inventory[Total Cost],inventory[Rank],"&lt;="&amp;inventory[[#This Row],['#]])</f>
        <v>2644610.2999999998</v>
      </c>
      <c r="K3664" s="9">
        <f>inventory[[#This Row],[c Cost]]/MAX(inventory[c Cost])</f>
        <v>0.9989818704723753</v>
      </c>
      <c r="L3664" s="11" t="str">
        <f>IF(inventory[[#This Row],[c Units %]]&lt;=$O$7,$N$7,IF(inventory[[#This Row],[c Units %]]&lt;=$O$8,$N$8,$N$9))</f>
        <v>C</v>
      </c>
    </row>
    <row r="3665" spans="2:12" x14ac:dyDescent="0.25">
      <c r="B3665" s="1">
        <v>3659</v>
      </c>
      <c r="C3665" t="s">
        <v>3659</v>
      </c>
      <c r="D3665" s="2">
        <v>0.6</v>
      </c>
      <c r="E3665" s="15">
        <v>34</v>
      </c>
      <c r="F3665" s="14">
        <f>inventory[[#This Row],[Unit Cost]]*inventory[[#This Row],['# Units]]</f>
        <v>20.399999999999999</v>
      </c>
      <c r="G3665" s="8">
        <f>_xlfn.RANK.EQ(inventory[[#This Row],[Total Cost]],inventory[Total Cost],0)</f>
        <v>2672</v>
      </c>
      <c r="H3665" s="8">
        <f>SUMIFS(inventory['# Units],inventory[Rank],"&lt;="&amp;inventory[[#This Row],['#]])</f>
        <v>78489</v>
      </c>
      <c r="I3665" s="9">
        <f>inventory[[#This Row],[c Units]]/MAX(inventory[c Units])</f>
        <v>0.95279079365850106</v>
      </c>
      <c r="J3665" s="10">
        <f>SUMIFS(inventory[Total Cost],inventory[Rank],"&lt;="&amp;inventory[[#This Row],['#]])</f>
        <v>2644610.2999999998</v>
      </c>
      <c r="K3665" s="9">
        <f>inventory[[#This Row],[c Cost]]/MAX(inventory[c Cost])</f>
        <v>0.9989818704723753</v>
      </c>
      <c r="L3665" s="11" t="str">
        <f>IF(inventory[[#This Row],[c Units %]]&lt;=$O$7,$N$7,IF(inventory[[#This Row],[c Units %]]&lt;=$O$8,$N$8,$N$9))</f>
        <v>C</v>
      </c>
    </row>
    <row r="3666" spans="2:12" x14ac:dyDescent="0.25">
      <c r="B3666" s="1">
        <v>3660</v>
      </c>
      <c r="C3666" t="s">
        <v>3660</v>
      </c>
      <c r="D3666" s="2">
        <v>0.8</v>
      </c>
      <c r="E3666" s="15">
        <v>15</v>
      </c>
      <c r="F3666" s="14">
        <f>inventory[[#This Row],[Unit Cost]]*inventory[[#This Row],['# Units]]</f>
        <v>12</v>
      </c>
      <c r="G3666" s="8">
        <f>_xlfn.RANK.EQ(inventory[[#This Row],[Total Cost]],inventory[Total Cost],0)</f>
        <v>3144</v>
      </c>
      <c r="H3666" s="8">
        <f>SUMIFS(inventory['# Units],inventory[Rank],"&lt;="&amp;inventory[[#This Row],['#]])</f>
        <v>78489</v>
      </c>
      <c r="I3666" s="9">
        <f>inventory[[#This Row],[c Units]]/MAX(inventory[c Units])</f>
        <v>0.95279079365850106</v>
      </c>
      <c r="J3666" s="10">
        <f>SUMIFS(inventory[Total Cost],inventory[Rank],"&lt;="&amp;inventory[[#This Row],['#]])</f>
        <v>2644610.2999999998</v>
      </c>
      <c r="K3666" s="9">
        <f>inventory[[#This Row],[c Cost]]/MAX(inventory[c Cost])</f>
        <v>0.9989818704723753</v>
      </c>
      <c r="L3666" s="11" t="str">
        <f>IF(inventory[[#This Row],[c Units %]]&lt;=$O$7,$N$7,IF(inventory[[#This Row],[c Units %]]&lt;=$O$8,$N$8,$N$9))</f>
        <v>C</v>
      </c>
    </row>
    <row r="3667" spans="2:12" x14ac:dyDescent="0.25">
      <c r="B3667" s="1">
        <v>3661</v>
      </c>
      <c r="C3667" t="s">
        <v>3661</v>
      </c>
      <c r="D3667" s="2">
        <v>1</v>
      </c>
      <c r="E3667" s="15">
        <v>6</v>
      </c>
      <c r="F3667" s="14">
        <f>inventory[[#This Row],[Unit Cost]]*inventory[[#This Row],['# Units]]</f>
        <v>6</v>
      </c>
      <c r="G3667" s="8">
        <f>_xlfn.RANK.EQ(inventory[[#This Row],[Total Cost]],inventory[Total Cost],0)</f>
        <v>3649</v>
      </c>
      <c r="H3667" s="8">
        <f>SUMIFS(inventory['# Units],inventory[Rank],"&lt;="&amp;inventory[[#This Row],['#]])</f>
        <v>78489</v>
      </c>
      <c r="I3667" s="9">
        <f>inventory[[#This Row],[c Units]]/MAX(inventory[c Units])</f>
        <v>0.95279079365850106</v>
      </c>
      <c r="J3667" s="10">
        <f>SUMIFS(inventory[Total Cost],inventory[Rank],"&lt;="&amp;inventory[[#This Row],['#]])</f>
        <v>2644610.2999999998</v>
      </c>
      <c r="K3667" s="9">
        <f>inventory[[#This Row],[c Cost]]/MAX(inventory[c Cost])</f>
        <v>0.9989818704723753</v>
      </c>
      <c r="L3667" s="11" t="str">
        <f>IF(inventory[[#This Row],[c Units %]]&lt;=$O$7,$N$7,IF(inventory[[#This Row],[c Units %]]&lt;=$O$8,$N$8,$N$9))</f>
        <v>C</v>
      </c>
    </row>
    <row r="3668" spans="2:12" x14ac:dyDescent="0.25">
      <c r="B3668" s="1">
        <v>3662</v>
      </c>
      <c r="C3668" t="s">
        <v>3662</v>
      </c>
      <c r="D3668" s="2">
        <v>1</v>
      </c>
      <c r="E3668" s="15">
        <v>8</v>
      </c>
      <c r="F3668" s="14">
        <f>inventory[[#This Row],[Unit Cost]]*inventory[[#This Row],['# Units]]</f>
        <v>8</v>
      </c>
      <c r="G3668" s="8">
        <f>_xlfn.RANK.EQ(inventory[[#This Row],[Total Cost]],inventory[Total Cost],0)</f>
        <v>3471</v>
      </c>
      <c r="H3668" s="8">
        <f>SUMIFS(inventory['# Units],inventory[Rank],"&lt;="&amp;inventory[[#This Row],['#]])</f>
        <v>78489</v>
      </c>
      <c r="I3668" s="9">
        <f>inventory[[#This Row],[c Units]]/MAX(inventory[c Units])</f>
        <v>0.95279079365850106</v>
      </c>
      <c r="J3668" s="10">
        <f>SUMIFS(inventory[Total Cost],inventory[Rank],"&lt;="&amp;inventory[[#This Row],['#]])</f>
        <v>2644610.2999999998</v>
      </c>
      <c r="K3668" s="9">
        <f>inventory[[#This Row],[c Cost]]/MAX(inventory[c Cost])</f>
        <v>0.9989818704723753</v>
      </c>
      <c r="L3668" s="11" t="str">
        <f>IF(inventory[[#This Row],[c Units %]]&lt;=$O$7,$N$7,IF(inventory[[#This Row],[c Units %]]&lt;=$O$8,$N$8,$N$9))</f>
        <v>C</v>
      </c>
    </row>
    <row r="3669" spans="2:12" x14ac:dyDescent="0.25">
      <c r="B3669" s="1">
        <v>3663</v>
      </c>
      <c r="C3669" t="s">
        <v>3663</v>
      </c>
      <c r="D3669" s="2">
        <v>0.8</v>
      </c>
      <c r="E3669" s="15">
        <v>15</v>
      </c>
      <c r="F3669" s="14">
        <f>inventory[[#This Row],[Unit Cost]]*inventory[[#This Row],['# Units]]</f>
        <v>12</v>
      </c>
      <c r="G3669" s="8">
        <f>_xlfn.RANK.EQ(inventory[[#This Row],[Total Cost]],inventory[Total Cost],0)</f>
        <v>3144</v>
      </c>
      <c r="H3669" s="8">
        <f>SUMIFS(inventory['# Units],inventory[Rank],"&lt;="&amp;inventory[[#This Row],['#]])</f>
        <v>78489</v>
      </c>
      <c r="I3669" s="9">
        <f>inventory[[#This Row],[c Units]]/MAX(inventory[c Units])</f>
        <v>0.95279079365850106</v>
      </c>
      <c r="J3669" s="10">
        <f>SUMIFS(inventory[Total Cost],inventory[Rank],"&lt;="&amp;inventory[[#This Row],['#]])</f>
        <v>2644610.2999999998</v>
      </c>
      <c r="K3669" s="9">
        <f>inventory[[#This Row],[c Cost]]/MAX(inventory[c Cost])</f>
        <v>0.9989818704723753</v>
      </c>
      <c r="L3669" s="11" t="str">
        <f>IF(inventory[[#This Row],[c Units %]]&lt;=$O$7,$N$7,IF(inventory[[#This Row],[c Units %]]&lt;=$O$8,$N$8,$N$9))</f>
        <v>C</v>
      </c>
    </row>
    <row r="3670" spans="2:12" x14ac:dyDescent="0.25">
      <c r="B3670" s="1">
        <v>3664</v>
      </c>
      <c r="C3670" t="s">
        <v>3664</v>
      </c>
      <c r="D3670" s="2">
        <v>0.8</v>
      </c>
      <c r="E3670" s="15">
        <v>13</v>
      </c>
      <c r="F3670" s="14">
        <f>inventory[[#This Row],[Unit Cost]]*inventory[[#This Row],['# Units]]</f>
        <v>10.4</v>
      </c>
      <c r="G3670" s="8">
        <f>_xlfn.RANK.EQ(inventory[[#This Row],[Total Cost]],inventory[Total Cost],0)</f>
        <v>3281</v>
      </c>
      <c r="H3670" s="8">
        <f>SUMIFS(inventory['# Units],inventory[Rank],"&lt;="&amp;inventory[[#This Row],['#]])</f>
        <v>78489</v>
      </c>
      <c r="I3670" s="9">
        <f>inventory[[#This Row],[c Units]]/MAX(inventory[c Units])</f>
        <v>0.95279079365850106</v>
      </c>
      <c r="J3670" s="10">
        <f>SUMIFS(inventory[Total Cost],inventory[Rank],"&lt;="&amp;inventory[[#This Row],['#]])</f>
        <v>2644610.2999999998</v>
      </c>
      <c r="K3670" s="9">
        <f>inventory[[#This Row],[c Cost]]/MAX(inventory[c Cost])</f>
        <v>0.9989818704723753</v>
      </c>
      <c r="L3670" s="11" t="str">
        <f>IF(inventory[[#This Row],[c Units %]]&lt;=$O$7,$N$7,IF(inventory[[#This Row],[c Units %]]&lt;=$O$8,$N$8,$N$9))</f>
        <v>C</v>
      </c>
    </row>
    <row r="3671" spans="2:12" x14ac:dyDescent="0.25">
      <c r="B3671" s="1">
        <v>3665</v>
      </c>
      <c r="C3671" t="s">
        <v>3665</v>
      </c>
      <c r="D3671" s="2">
        <v>0.9</v>
      </c>
      <c r="E3671" s="15">
        <v>9</v>
      </c>
      <c r="F3671" s="14">
        <f>inventory[[#This Row],[Unit Cost]]*inventory[[#This Row],['# Units]]</f>
        <v>8.1</v>
      </c>
      <c r="G3671" s="8">
        <f>_xlfn.RANK.EQ(inventory[[#This Row],[Total Cost]],inventory[Total Cost],0)</f>
        <v>3464</v>
      </c>
      <c r="H3671" s="8">
        <f>SUMIFS(inventory['# Units],inventory[Rank],"&lt;="&amp;inventory[[#This Row],['#]])</f>
        <v>78489</v>
      </c>
      <c r="I3671" s="9">
        <f>inventory[[#This Row],[c Units]]/MAX(inventory[c Units])</f>
        <v>0.95279079365850106</v>
      </c>
      <c r="J3671" s="10">
        <f>SUMIFS(inventory[Total Cost],inventory[Rank],"&lt;="&amp;inventory[[#This Row],['#]])</f>
        <v>2644610.2999999998</v>
      </c>
      <c r="K3671" s="9">
        <f>inventory[[#This Row],[c Cost]]/MAX(inventory[c Cost])</f>
        <v>0.9989818704723753</v>
      </c>
      <c r="L3671" s="11" t="str">
        <f>IF(inventory[[#This Row],[c Units %]]&lt;=$O$7,$N$7,IF(inventory[[#This Row],[c Units %]]&lt;=$O$8,$N$8,$N$9))</f>
        <v>C</v>
      </c>
    </row>
    <row r="3672" spans="2:12" x14ac:dyDescent="0.25">
      <c r="B3672" s="1">
        <v>3666</v>
      </c>
      <c r="C3672" t="s">
        <v>3666</v>
      </c>
      <c r="D3672" s="2">
        <v>1</v>
      </c>
      <c r="E3672" s="15">
        <v>2</v>
      </c>
      <c r="F3672" s="14">
        <f>inventory[[#This Row],[Unit Cost]]*inventory[[#This Row],['# Units]]</f>
        <v>2</v>
      </c>
      <c r="G3672" s="8">
        <f>_xlfn.RANK.EQ(inventory[[#This Row],[Total Cost]],inventory[Total Cost],0)</f>
        <v>4294</v>
      </c>
      <c r="H3672" s="8">
        <f>SUMIFS(inventory['# Units],inventory[Rank],"&lt;="&amp;inventory[[#This Row],['#]])</f>
        <v>78489</v>
      </c>
      <c r="I3672" s="9">
        <f>inventory[[#This Row],[c Units]]/MAX(inventory[c Units])</f>
        <v>0.95279079365850106</v>
      </c>
      <c r="J3672" s="10">
        <f>SUMIFS(inventory[Total Cost],inventory[Rank],"&lt;="&amp;inventory[[#This Row],['#]])</f>
        <v>2644610.2999999998</v>
      </c>
      <c r="K3672" s="9">
        <f>inventory[[#This Row],[c Cost]]/MAX(inventory[c Cost])</f>
        <v>0.9989818704723753</v>
      </c>
      <c r="L3672" s="11" t="str">
        <f>IF(inventory[[#This Row],[c Units %]]&lt;=$O$7,$N$7,IF(inventory[[#This Row],[c Units %]]&lt;=$O$8,$N$8,$N$9))</f>
        <v>C</v>
      </c>
    </row>
    <row r="3673" spans="2:12" x14ac:dyDescent="0.25">
      <c r="B3673" s="1">
        <v>3667</v>
      </c>
      <c r="C3673" t="s">
        <v>3667</v>
      </c>
      <c r="D3673" s="2">
        <v>0.7</v>
      </c>
      <c r="E3673" s="15">
        <v>22</v>
      </c>
      <c r="F3673" s="14">
        <f>inventory[[#This Row],[Unit Cost]]*inventory[[#This Row],['# Units]]</f>
        <v>15.399999999999999</v>
      </c>
      <c r="G3673" s="8">
        <f>_xlfn.RANK.EQ(inventory[[#This Row],[Total Cost]],inventory[Total Cost],0)</f>
        <v>2950</v>
      </c>
      <c r="H3673" s="8">
        <f>SUMIFS(inventory['# Units],inventory[Rank],"&lt;="&amp;inventory[[#This Row],['#]])</f>
        <v>78489</v>
      </c>
      <c r="I3673" s="9">
        <f>inventory[[#This Row],[c Units]]/MAX(inventory[c Units])</f>
        <v>0.95279079365850106</v>
      </c>
      <c r="J3673" s="10">
        <f>SUMIFS(inventory[Total Cost],inventory[Rank],"&lt;="&amp;inventory[[#This Row],['#]])</f>
        <v>2644610.2999999998</v>
      </c>
      <c r="K3673" s="9">
        <f>inventory[[#This Row],[c Cost]]/MAX(inventory[c Cost])</f>
        <v>0.9989818704723753</v>
      </c>
      <c r="L3673" s="11" t="str">
        <f>IF(inventory[[#This Row],[c Units %]]&lt;=$O$7,$N$7,IF(inventory[[#This Row],[c Units %]]&lt;=$O$8,$N$8,$N$9))</f>
        <v>C</v>
      </c>
    </row>
    <row r="3674" spans="2:12" x14ac:dyDescent="0.25">
      <c r="B3674" s="1">
        <v>3668</v>
      </c>
      <c r="C3674" t="s">
        <v>3668</v>
      </c>
      <c r="D3674" s="2">
        <v>0.7</v>
      </c>
      <c r="E3674" s="15">
        <v>5</v>
      </c>
      <c r="F3674" s="14">
        <f>inventory[[#This Row],[Unit Cost]]*inventory[[#This Row],['# Units]]</f>
        <v>3.5</v>
      </c>
      <c r="G3674" s="8">
        <f>_xlfn.RANK.EQ(inventory[[#This Row],[Total Cost]],inventory[Total Cost],0)</f>
        <v>4002</v>
      </c>
      <c r="H3674" s="8">
        <f>SUMIFS(inventory['# Units],inventory[Rank],"&lt;="&amp;inventory[[#This Row],['#]])</f>
        <v>78489</v>
      </c>
      <c r="I3674" s="9">
        <f>inventory[[#This Row],[c Units]]/MAX(inventory[c Units])</f>
        <v>0.95279079365850106</v>
      </c>
      <c r="J3674" s="10">
        <f>SUMIFS(inventory[Total Cost],inventory[Rank],"&lt;="&amp;inventory[[#This Row],['#]])</f>
        <v>2644610.2999999998</v>
      </c>
      <c r="K3674" s="9">
        <f>inventory[[#This Row],[c Cost]]/MAX(inventory[c Cost])</f>
        <v>0.9989818704723753</v>
      </c>
      <c r="L3674" s="11" t="str">
        <f>IF(inventory[[#This Row],[c Units %]]&lt;=$O$7,$N$7,IF(inventory[[#This Row],[c Units %]]&lt;=$O$8,$N$8,$N$9))</f>
        <v>C</v>
      </c>
    </row>
    <row r="3675" spans="2:12" x14ac:dyDescent="0.25">
      <c r="B3675" s="1">
        <v>3669</v>
      </c>
      <c r="C3675" t="s">
        <v>3669</v>
      </c>
      <c r="D3675" s="2">
        <v>0.8</v>
      </c>
      <c r="E3675" s="15">
        <v>44</v>
      </c>
      <c r="F3675" s="14">
        <f>inventory[[#This Row],[Unit Cost]]*inventory[[#This Row],['# Units]]</f>
        <v>35.200000000000003</v>
      </c>
      <c r="G3675" s="8">
        <f>_xlfn.RANK.EQ(inventory[[#This Row],[Total Cost]],inventory[Total Cost],0)</f>
        <v>2157</v>
      </c>
      <c r="H3675" s="8">
        <f>SUMIFS(inventory['# Units],inventory[Rank],"&lt;="&amp;inventory[[#This Row],['#]])</f>
        <v>78489</v>
      </c>
      <c r="I3675" s="9">
        <f>inventory[[#This Row],[c Units]]/MAX(inventory[c Units])</f>
        <v>0.95279079365850106</v>
      </c>
      <c r="J3675" s="10">
        <f>SUMIFS(inventory[Total Cost],inventory[Rank],"&lt;="&amp;inventory[[#This Row],['#]])</f>
        <v>2644610.2999999998</v>
      </c>
      <c r="K3675" s="9">
        <f>inventory[[#This Row],[c Cost]]/MAX(inventory[c Cost])</f>
        <v>0.9989818704723753</v>
      </c>
      <c r="L3675" s="11" t="str">
        <f>IF(inventory[[#This Row],[c Units %]]&lt;=$O$7,$N$7,IF(inventory[[#This Row],[c Units %]]&lt;=$O$8,$N$8,$N$9))</f>
        <v>C</v>
      </c>
    </row>
    <row r="3676" spans="2:12" x14ac:dyDescent="0.25">
      <c r="B3676" s="1">
        <v>3670</v>
      </c>
      <c r="C3676" t="s">
        <v>3670</v>
      </c>
      <c r="D3676" s="2">
        <v>1</v>
      </c>
      <c r="E3676" s="15">
        <v>17</v>
      </c>
      <c r="F3676" s="14">
        <f>inventory[[#This Row],[Unit Cost]]*inventory[[#This Row],['# Units]]</f>
        <v>17</v>
      </c>
      <c r="G3676" s="8">
        <f>_xlfn.RANK.EQ(inventory[[#This Row],[Total Cost]],inventory[Total Cost],0)</f>
        <v>2841</v>
      </c>
      <c r="H3676" s="8">
        <f>SUMIFS(inventory['# Units],inventory[Rank],"&lt;="&amp;inventory[[#This Row],['#]])</f>
        <v>78489</v>
      </c>
      <c r="I3676" s="9">
        <f>inventory[[#This Row],[c Units]]/MAX(inventory[c Units])</f>
        <v>0.95279079365850106</v>
      </c>
      <c r="J3676" s="10">
        <f>SUMIFS(inventory[Total Cost],inventory[Rank],"&lt;="&amp;inventory[[#This Row],['#]])</f>
        <v>2644610.2999999998</v>
      </c>
      <c r="K3676" s="9">
        <f>inventory[[#This Row],[c Cost]]/MAX(inventory[c Cost])</f>
        <v>0.9989818704723753</v>
      </c>
      <c r="L3676" s="11" t="str">
        <f>IF(inventory[[#This Row],[c Units %]]&lt;=$O$7,$N$7,IF(inventory[[#This Row],[c Units %]]&lt;=$O$8,$N$8,$N$9))</f>
        <v>C</v>
      </c>
    </row>
    <row r="3677" spans="2:12" x14ac:dyDescent="0.25">
      <c r="B3677" s="1">
        <v>3671</v>
      </c>
      <c r="C3677" t="s">
        <v>3671</v>
      </c>
      <c r="D3677" s="2">
        <v>0.8</v>
      </c>
      <c r="E3677" s="15">
        <v>61</v>
      </c>
      <c r="F3677" s="14">
        <f>inventory[[#This Row],[Unit Cost]]*inventory[[#This Row],['# Units]]</f>
        <v>48.800000000000004</v>
      </c>
      <c r="G3677" s="8">
        <f>_xlfn.RANK.EQ(inventory[[#This Row],[Total Cost]],inventory[Total Cost],0)</f>
        <v>1868</v>
      </c>
      <c r="H3677" s="8">
        <f>SUMIFS(inventory['# Units],inventory[Rank],"&lt;="&amp;inventory[[#This Row],['#]])</f>
        <v>78489</v>
      </c>
      <c r="I3677" s="9">
        <f>inventory[[#This Row],[c Units]]/MAX(inventory[c Units])</f>
        <v>0.95279079365850106</v>
      </c>
      <c r="J3677" s="10">
        <f>SUMIFS(inventory[Total Cost],inventory[Rank],"&lt;="&amp;inventory[[#This Row],['#]])</f>
        <v>2644610.2999999998</v>
      </c>
      <c r="K3677" s="9">
        <f>inventory[[#This Row],[c Cost]]/MAX(inventory[c Cost])</f>
        <v>0.9989818704723753</v>
      </c>
      <c r="L3677" s="11" t="str">
        <f>IF(inventory[[#This Row],[c Units %]]&lt;=$O$7,$N$7,IF(inventory[[#This Row],[c Units %]]&lt;=$O$8,$N$8,$N$9))</f>
        <v>C</v>
      </c>
    </row>
    <row r="3678" spans="2:12" x14ac:dyDescent="0.25">
      <c r="B3678" s="1">
        <v>3672</v>
      </c>
      <c r="C3678" t="s">
        <v>3672</v>
      </c>
      <c r="D3678" s="2">
        <v>1</v>
      </c>
      <c r="E3678" s="15">
        <v>26</v>
      </c>
      <c r="F3678" s="14">
        <f>inventory[[#This Row],[Unit Cost]]*inventory[[#This Row],['# Units]]</f>
        <v>26</v>
      </c>
      <c r="G3678" s="8">
        <f>_xlfn.RANK.EQ(inventory[[#This Row],[Total Cost]],inventory[Total Cost],0)</f>
        <v>2422</v>
      </c>
      <c r="H3678" s="8">
        <f>SUMIFS(inventory['# Units],inventory[Rank],"&lt;="&amp;inventory[[#This Row],['#]])</f>
        <v>78489</v>
      </c>
      <c r="I3678" s="9">
        <f>inventory[[#This Row],[c Units]]/MAX(inventory[c Units])</f>
        <v>0.95279079365850106</v>
      </c>
      <c r="J3678" s="10">
        <f>SUMIFS(inventory[Total Cost],inventory[Rank],"&lt;="&amp;inventory[[#This Row],['#]])</f>
        <v>2644610.2999999998</v>
      </c>
      <c r="K3678" s="9">
        <f>inventory[[#This Row],[c Cost]]/MAX(inventory[c Cost])</f>
        <v>0.9989818704723753</v>
      </c>
      <c r="L3678" s="11" t="str">
        <f>IF(inventory[[#This Row],[c Units %]]&lt;=$O$7,$N$7,IF(inventory[[#This Row],[c Units %]]&lt;=$O$8,$N$8,$N$9))</f>
        <v>C</v>
      </c>
    </row>
    <row r="3679" spans="2:12" x14ac:dyDescent="0.25">
      <c r="B3679" s="1">
        <v>3673</v>
      </c>
      <c r="C3679" t="s">
        <v>3673</v>
      </c>
      <c r="D3679" s="2">
        <v>1</v>
      </c>
      <c r="E3679" s="15">
        <v>6</v>
      </c>
      <c r="F3679" s="14">
        <f>inventory[[#This Row],[Unit Cost]]*inventory[[#This Row],['# Units]]</f>
        <v>6</v>
      </c>
      <c r="G3679" s="8">
        <f>_xlfn.RANK.EQ(inventory[[#This Row],[Total Cost]],inventory[Total Cost],0)</f>
        <v>3649</v>
      </c>
      <c r="H3679" s="8">
        <f>SUMIFS(inventory['# Units],inventory[Rank],"&lt;="&amp;inventory[[#This Row],['#]])</f>
        <v>78489</v>
      </c>
      <c r="I3679" s="9">
        <f>inventory[[#This Row],[c Units]]/MAX(inventory[c Units])</f>
        <v>0.95279079365850106</v>
      </c>
      <c r="J3679" s="10">
        <f>SUMIFS(inventory[Total Cost],inventory[Rank],"&lt;="&amp;inventory[[#This Row],['#]])</f>
        <v>2644610.2999999998</v>
      </c>
      <c r="K3679" s="9">
        <f>inventory[[#This Row],[c Cost]]/MAX(inventory[c Cost])</f>
        <v>0.9989818704723753</v>
      </c>
      <c r="L3679" s="11" t="str">
        <f>IF(inventory[[#This Row],[c Units %]]&lt;=$O$7,$N$7,IF(inventory[[#This Row],[c Units %]]&lt;=$O$8,$N$8,$N$9))</f>
        <v>C</v>
      </c>
    </row>
    <row r="3680" spans="2:12" x14ac:dyDescent="0.25">
      <c r="B3680" s="1">
        <v>3674</v>
      </c>
      <c r="C3680" t="s">
        <v>3674</v>
      </c>
      <c r="D3680" s="2">
        <v>1</v>
      </c>
      <c r="E3680" s="15">
        <v>1</v>
      </c>
      <c r="F3680" s="14">
        <f>inventory[[#This Row],[Unit Cost]]*inventory[[#This Row],['# Units]]</f>
        <v>1</v>
      </c>
      <c r="G3680" s="8">
        <f>_xlfn.RANK.EQ(inventory[[#This Row],[Total Cost]],inventory[Total Cost],0)</f>
        <v>4482</v>
      </c>
      <c r="H3680" s="8">
        <f>SUMIFS(inventory['# Units],inventory[Rank],"&lt;="&amp;inventory[[#This Row],['#]])</f>
        <v>78489</v>
      </c>
      <c r="I3680" s="9">
        <f>inventory[[#This Row],[c Units]]/MAX(inventory[c Units])</f>
        <v>0.95279079365850106</v>
      </c>
      <c r="J3680" s="10">
        <f>SUMIFS(inventory[Total Cost],inventory[Rank],"&lt;="&amp;inventory[[#This Row],['#]])</f>
        <v>2644610.2999999998</v>
      </c>
      <c r="K3680" s="9">
        <f>inventory[[#This Row],[c Cost]]/MAX(inventory[c Cost])</f>
        <v>0.9989818704723753</v>
      </c>
      <c r="L3680" s="11" t="str">
        <f>IF(inventory[[#This Row],[c Units %]]&lt;=$O$7,$N$7,IF(inventory[[#This Row],[c Units %]]&lt;=$O$8,$N$8,$N$9))</f>
        <v>C</v>
      </c>
    </row>
    <row r="3681" spans="2:12" x14ac:dyDescent="0.25">
      <c r="B3681" s="1">
        <v>3675</v>
      </c>
      <c r="C3681" t="s">
        <v>3675</v>
      </c>
      <c r="D3681" s="2">
        <v>0.6</v>
      </c>
      <c r="E3681" s="15">
        <v>30</v>
      </c>
      <c r="F3681" s="14">
        <f>inventory[[#This Row],[Unit Cost]]*inventory[[#This Row],['# Units]]</f>
        <v>18</v>
      </c>
      <c r="G3681" s="8">
        <f>_xlfn.RANK.EQ(inventory[[#This Row],[Total Cost]],inventory[Total Cost],0)</f>
        <v>2803</v>
      </c>
      <c r="H3681" s="8">
        <f>SUMIFS(inventory['# Units],inventory[Rank],"&lt;="&amp;inventory[[#This Row],['#]])</f>
        <v>78489</v>
      </c>
      <c r="I3681" s="9">
        <f>inventory[[#This Row],[c Units]]/MAX(inventory[c Units])</f>
        <v>0.95279079365850106</v>
      </c>
      <c r="J3681" s="10">
        <f>SUMIFS(inventory[Total Cost],inventory[Rank],"&lt;="&amp;inventory[[#This Row],['#]])</f>
        <v>2644610.2999999998</v>
      </c>
      <c r="K3681" s="9">
        <f>inventory[[#This Row],[c Cost]]/MAX(inventory[c Cost])</f>
        <v>0.9989818704723753</v>
      </c>
      <c r="L3681" s="11" t="str">
        <f>IF(inventory[[#This Row],[c Units %]]&lt;=$O$7,$N$7,IF(inventory[[#This Row],[c Units %]]&lt;=$O$8,$N$8,$N$9))</f>
        <v>C</v>
      </c>
    </row>
    <row r="3682" spans="2:12" x14ac:dyDescent="0.25">
      <c r="B3682" s="1">
        <v>3676</v>
      </c>
      <c r="C3682" t="s">
        <v>3676</v>
      </c>
      <c r="D3682" s="2">
        <v>0.7</v>
      </c>
      <c r="E3682" s="15">
        <v>46</v>
      </c>
      <c r="F3682" s="14">
        <f>inventory[[#This Row],[Unit Cost]]*inventory[[#This Row],['# Units]]</f>
        <v>32.199999999999996</v>
      </c>
      <c r="G3682" s="8">
        <f>_xlfn.RANK.EQ(inventory[[#This Row],[Total Cost]],inventory[Total Cost],0)</f>
        <v>2234</v>
      </c>
      <c r="H3682" s="8">
        <f>SUMIFS(inventory['# Units],inventory[Rank],"&lt;="&amp;inventory[[#This Row],['#]])</f>
        <v>78489</v>
      </c>
      <c r="I3682" s="9">
        <f>inventory[[#This Row],[c Units]]/MAX(inventory[c Units])</f>
        <v>0.95279079365850106</v>
      </c>
      <c r="J3682" s="10">
        <f>SUMIFS(inventory[Total Cost],inventory[Rank],"&lt;="&amp;inventory[[#This Row],['#]])</f>
        <v>2644610.2999999998</v>
      </c>
      <c r="K3682" s="9">
        <f>inventory[[#This Row],[c Cost]]/MAX(inventory[c Cost])</f>
        <v>0.9989818704723753</v>
      </c>
      <c r="L3682" s="11" t="str">
        <f>IF(inventory[[#This Row],[c Units %]]&lt;=$O$7,$N$7,IF(inventory[[#This Row],[c Units %]]&lt;=$O$8,$N$8,$N$9))</f>
        <v>C</v>
      </c>
    </row>
    <row r="3683" spans="2:12" x14ac:dyDescent="0.25">
      <c r="B3683" s="1">
        <v>3677</v>
      </c>
      <c r="C3683" t="s">
        <v>3677</v>
      </c>
      <c r="D3683" s="2">
        <v>1</v>
      </c>
      <c r="E3683" s="15">
        <v>8</v>
      </c>
      <c r="F3683" s="14">
        <f>inventory[[#This Row],[Unit Cost]]*inventory[[#This Row],['# Units]]</f>
        <v>8</v>
      </c>
      <c r="G3683" s="8">
        <f>_xlfn.RANK.EQ(inventory[[#This Row],[Total Cost]],inventory[Total Cost],0)</f>
        <v>3471</v>
      </c>
      <c r="H3683" s="8">
        <f>SUMIFS(inventory['# Units],inventory[Rank],"&lt;="&amp;inventory[[#This Row],['#]])</f>
        <v>78489</v>
      </c>
      <c r="I3683" s="9">
        <f>inventory[[#This Row],[c Units]]/MAX(inventory[c Units])</f>
        <v>0.95279079365850106</v>
      </c>
      <c r="J3683" s="10">
        <f>SUMIFS(inventory[Total Cost],inventory[Rank],"&lt;="&amp;inventory[[#This Row],['#]])</f>
        <v>2644610.2999999998</v>
      </c>
      <c r="K3683" s="9">
        <f>inventory[[#This Row],[c Cost]]/MAX(inventory[c Cost])</f>
        <v>0.9989818704723753</v>
      </c>
      <c r="L3683" s="11" t="str">
        <f>IF(inventory[[#This Row],[c Units %]]&lt;=$O$7,$N$7,IF(inventory[[#This Row],[c Units %]]&lt;=$O$8,$N$8,$N$9))</f>
        <v>C</v>
      </c>
    </row>
    <row r="3684" spans="2:12" x14ac:dyDescent="0.25">
      <c r="B3684" s="1">
        <v>3678</v>
      </c>
      <c r="C3684" t="s">
        <v>3678</v>
      </c>
      <c r="D3684" s="2">
        <v>0.9</v>
      </c>
      <c r="E3684" s="15">
        <v>22</v>
      </c>
      <c r="F3684" s="14">
        <f>inventory[[#This Row],[Unit Cost]]*inventory[[#This Row],['# Units]]</f>
        <v>19.8</v>
      </c>
      <c r="G3684" s="8">
        <f>_xlfn.RANK.EQ(inventory[[#This Row],[Total Cost]],inventory[Total Cost],0)</f>
        <v>2703</v>
      </c>
      <c r="H3684" s="8">
        <f>SUMIFS(inventory['# Units],inventory[Rank],"&lt;="&amp;inventory[[#This Row],['#]])</f>
        <v>78489</v>
      </c>
      <c r="I3684" s="9">
        <f>inventory[[#This Row],[c Units]]/MAX(inventory[c Units])</f>
        <v>0.95279079365850106</v>
      </c>
      <c r="J3684" s="10">
        <f>SUMIFS(inventory[Total Cost],inventory[Rank],"&lt;="&amp;inventory[[#This Row],['#]])</f>
        <v>2644610.2999999998</v>
      </c>
      <c r="K3684" s="9">
        <f>inventory[[#This Row],[c Cost]]/MAX(inventory[c Cost])</f>
        <v>0.9989818704723753</v>
      </c>
      <c r="L3684" s="11" t="str">
        <f>IF(inventory[[#This Row],[c Units %]]&lt;=$O$7,$N$7,IF(inventory[[#This Row],[c Units %]]&lt;=$O$8,$N$8,$N$9))</f>
        <v>C</v>
      </c>
    </row>
    <row r="3685" spans="2:12" x14ac:dyDescent="0.25">
      <c r="B3685" s="1">
        <v>3679</v>
      </c>
      <c r="C3685" t="s">
        <v>3679</v>
      </c>
      <c r="D3685" s="2">
        <v>1</v>
      </c>
      <c r="E3685" s="15">
        <v>2</v>
      </c>
      <c r="F3685" s="14">
        <f>inventory[[#This Row],[Unit Cost]]*inventory[[#This Row],['# Units]]</f>
        <v>2</v>
      </c>
      <c r="G3685" s="8">
        <f>_xlfn.RANK.EQ(inventory[[#This Row],[Total Cost]],inventory[Total Cost],0)</f>
        <v>4294</v>
      </c>
      <c r="H3685" s="8">
        <f>SUMIFS(inventory['# Units],inventory[Rank],"&lt;="&amp;inventory[[#This Row],['#]])</f>
        <v>78489</v>
      </c>
      <c r="I3685" s="9">
        <f>inventory[[#This Row],[c Units]]/MAX(inventory[c Units])</f>
        <v>0.95279079365850106</v>
      </c>
      <c r="J3685" s="10">
        <f>SUMIFS(inventory[Total Cost],inventory[Rank],"&lt;="&amp;inventory[[#This Row],['#]])</f>
        <v>2644610.2999999998</v>
      </c>
      <c r="K3685" s="9">
        <f>inventory[[#This Row],[c Cost]]/MAX(inventory[c Cost])</f>
        <v>0.9989818704723753</v>
      </c>
      <c r="L3685" s="11" t="str">
        <f>IF(inventory[[#This Row],[c Units %]]&lt;=$O$7,$N$7,IF(inventory[[#This Row],[c Units %]]&lt;=$O$8,$N$8,$N$9))</f>
        <v>C</v>
      </c>
    </row>
    <row r="3686" spans="2:12" x14ac:dyDescent="0.25">
      <c r="B3686" s="1">
        <v>3680</v>
      </c>
      <c r="C3686" t="s">
        <v>3680</v>
      </c>
      <c r="D3686" s="2">
        <v>1</v>
      </c>
      <c r="E3686" s="15">
        <v>58</v>
      </c>
      <c r="F3686" s="14">
        <f>inventory[[#This Row],[Unit Cost]]*inventory[[#This Row],['# Units]]</f>
        <v>58</v>
      </c>
      <c r="G3686" s="8">
        <f>_xlfn.RANK.EQ(inventory[[#This Row],[Total Cost]],inventory[Total Cost],0)</f>
        <v>1711</v>
      </c>
      <c r="H3686" s="8">
        <f>SUMIFS(inventory['# Units],inventory[Rank],"&lt;="&amp;inventory[[#This Row],['#]])</f>
        <v>78489</v>
      </c>
      <c r="I3686" s="9">
        <f>inventory[[#This Row],[c Units]]/MAX(inventory[c Units])</f>
        <v>0.95279079365850106</v>
      </c>
      <c r="J3686" s="10">
        <f>SUMIFS(inventory[Total Cost],inventory[Rank],"&lt;="&amp;inventory[[#This Row],['#]])</f>
        <v>2644610.2999999998</v>
      </c>
      <c r="K3686" s="9">
        <f>inventory[[#This Row],[c Cost]]/MAX(inventory[c Cost])</f>
        <v>0.9989818704723753</v>
      </c>
      <c r="L3686" s="11" t="str">
        <f>IF(inventory[[#This Row],[c Units %]]&lt;=$O$7,$N$7,IF(inventory[[#This Row],[c Units %]]&lt;=$O$8,$N$8,$N$9))</f>
        <v>C</v>
      </c>
    </row>
    <row r="3687" spans="2:12" x14ac:dyDescent="0.25">
      <c r="B3687" s="1">
        <v>3681</v>
      </c>
      <c r="C3687" t="s">
        <v>3681</v>
      </c>
      <c r="D3687" s="2">
        <v>1</v>
      </c>
      <c r="E3687" s="15">
        <v>23</v>
      </c>
      <c r="F3687" s="14">
        <f>inventory[[#This Row],[Unit Cost]]*inventory[[#This Row],['# Units]]</f>
        <v>23</v>
      </c>
      <c r="G3687" s="8">
        <f>_xlfn.RANK.EQ(inventory[[#This Row],[Total Cost]],inventory[Total Cost],0)</f>
        <v>2553</v>
      </c>
      <c r="H3687" s="8">
        <f>SUMIFS(inventory['# Units],inventory[Rank],"&lt;="&amp;inventory[[#This Row],['#]])</f>
        <v>78489</v>
      </c>
      <c r="I3687" s="9">
        <f>inventory[[#This Row],[c Units]]/MAX(inventory[c Units])</f>
        <v>0.95279079365850106</v>
      </c>
      <c r="J3687" s="10">
        <f>SUMIFS(inventory[Total Cost],inventory[Rank],"&lt;="&amp;inventory[[#This Row],['#]])</f>
        <v>2644610.2999999998</v>
      </c>
      <c r="K3687" s="9">
        <f>inventory[[#This Row],[c Cost]]/MAX(inventory[c Cost])</f>
        <v>0.9989818704723753</v>
      </c>
      <c r="L3687" s="11" t="str">
        <f>IF(inventory[[#This Row],[c Units %]]&lt;=$O$7,$N$7,IF(inventory[[#This Row],[c Units %]]&lt;=$O$8,$N$8,$N$9))</f>
        <v>C</v>
      </c>
    </row>
    <row r="3688" spans="2:12" x14ac:dyDescent="0.25">
      <c r="B3688" s="1">
        <v>3682</v>
      </c>
      <c r="C3688" t="s">
        <v>3682</v>
      </c>
      <c r="D3688" s="2">
        <v>0.8</v>
      </c>
      <c r="E3688" s="15">
        <v>21</v>
      </c>
      <c r="F3688" s="14">
        <f>inventory[[#This Row],[Unit Cost]]*inventory[[#This Row],['# Units]]</f>
        <v>16.8</v>
      </c>
      <c r="G3688" s="8">
        <f>_xlfn.RANK.EQ(inventory[[#This Row],[Total Cost]],inventory[Total Cost],0)</f>
        <v>2858</v>
      </c>
      <c r="H3688" s="8">
        <f>SUMIFS(inventory['# Units],inventory[Rank],"&lt;="&amp;inventory[[#This Row],['#]])</f>
        <v>78491</v>
      </c>
      <c r="I3688" s="9">
        <f>inventory[[#This Row],[c Units]]/MAX(inventory[c Units])</f>
        <v>0.95281507198523874</v>
      </c>
      <c r="J3688" s="10">
        <f>SUMIFS(inventory[Total Cost],inventory[Rank],"&lt;="&amp;inventory[[#This Row],['#]])</f>
        <v>2644616.0999999996</v>
      </c>
      <c r="K3688" s="9">
        <f>inventory[[#This Row],[c Cost]]/MAX(inventory[c Cost])</f>
        <v>0.99898406137923534</v>
      </c>
      <c r="L3688" s="11" t="str">
        <f>IF(inventory[[#This Row],[c Units %]]&lt;=$O$7,$N$7,IF(inventory[[#This Row],[c Units %]]&lt;=$O$8,$N$8,$N$9))</f>
        <v>C</v>
      </c>
    </row>
    <row r="3689" spans="2:12" x14ac:dyDescent="0.25">
      <c r="B3689" s="1">
        <v>3683</v>
      </c>
      <c r="C3689" t="s">
        <v>3683</v>
      </c>
      <c r="D3689" s="2">
        <v>0.8</v>
      </c>
      <c r="E3689" s="15">
        <v>23</v>
      </c>
      <c r="F3689" s="14">
        <f>inventory[[#This Row],[Unit Cost]]*inventory[[#This Row],['# Units]]</f>
        <v>18.400000000000002</v>
      </c>
      <c r="G3689" s="8">
        <f>_xlfn.RANK.EQ(inventory[[#This Row],[Total Cost]],inventory[Total Cost],0)</f>
        <v>2782</v>
      </c>
      <c r="H3689" s="8">
        <f>SUMIFS(inventory['# Units],inventory[Rank],"&lt;="&amp;inventory[[#This Row],['#]])</f>
        <v>78510</v>
      </c>
      <c r="I3689" s="9">
        <f>inventory[[#This Row],[c Units]]/MAX(inventory[c Units])</f>
        <v>0.95304571608924715</v>
      </c>
      <c r="J3689" s="10">
        <f>SUMIFS(inventory[Total Cost],inventory[Rank],"&lt;="&amp;inventory[[#This Row],['#]])</f>
        <v>2644621.7999999998</v>
      </c>
      <c r="K3689" s="9">
        <f>inventory[[#This Row],[c Cost]]/MAX(inventory[c Cost])</f>
        <v>0.99898621451183933</v>
      </c>
      <c r="L3689" s="11" t="str">
        <f>IF(inventory[[#This Row],[c Units %]]&lt;=$O$7,$N$7,IF(inventory[[#This Row],[c Units %]]&lt;=$O$8,$N$8,$N$9))</f>
        <v>C</v>
      </c>
    </row>
    <row r="3690" spans="2:12" x14ac:dyDescent="0.25">
      <c r="B3690" s="1">
        <v>3684</v>
      </c>
      <c r="C3690" t="s">
        <v>3684</v>
      </c>
      <c r="D3690" s="2">
        <v>0.6</v>
      </c>
      <c r="E3690" s="15">
        <v>36</v>
      </c>
      <c r="F3690" s="14">
        <f>inventory[[#This Row],[Unit Cost]]*inventory[[#This Row],['# Units]]</f>
        <v>21.599999999999998</v>
      </c>
      <c r="G3690" s="8">
        <f>_xlfn.RANK.EQ(inventory[[#This Row],[Total Cost]],inventory[Total Cost],0)</f>
        <v>2621</v>
      </c>
      <c r="H3690" s="8">
        <f>SUMIFS(inventory['# Units],inventory[Rank],"&lt;="&amp;inventory[[#This Row],['#]])</f>
        <v>78519</v>
      </c>
      <c r="I3690" s="9">
        <f>inventory[[#This Row],[c Units]]/MAX(inventory[c Units])</f>
        <v>0.95315496855956683</v>
      </c>
      <c r="J3690" s="10">
        <f>SUMIFS(inventory[Total Cost],inventory[Rank],"&lt;="&amp;inventory[[#This Row],['#]])</f>
        <v>2644638.9000000004</v>
      </c>
      <c r="K3690" s="9">
        <f>inventory[[#This Row],[c Cost]]/MAX(inventory[c Cost])</f>
        <v>0.99899267390965152</v>
      </c>
      <c r="L3690" s="11" t="str">
        <f>IF(inventory[[#This Row],[c Units %]]&lt;=$O$7,$N$7,IF(inventory[[#This Row],[c Units %]]&lt;=$O$8,$N$8,$N$9))</f>
        <v>C</v>
      </c>
    </row>
    <row r="3691" spans="2:12" x14ac:dyDescent="0.25">
      <c r="B3691" s="1">
        <v>3685</v>
      </c>
      <c r="C3691" t="s">
        <v>3685</v>
      </c>
      <c r="D3691" s="2">
        <v>1</v>
      </c>
      <c r="E3691" s="15">
        <v>32</v>
      </c>
      <c r="F3691" s="14">
        <f>inventory[[#This Row],[Unit Cost]]*inventory[[#This Row],['# Units]]</f>
        <v>32</v>
      </c>
      <c r="G3691" s="8">
        <f>_xlfn.RANK.EQ(inventory[[#This Row],[Total Cost]],inventory[Total Cost],0)</f>
        <v>2239</v>
      </c>
      <c r="H3691" s="8">
        <f>SUMIFS(inventory['# Units],inventory[Rank],"&lt;="&amp;inventory[[#This Row],['#]])</f>
        <v>78519</v>
      </c>
      <c r="I3691" s="9">
        <f>inventory[[#This Row],[c Units]]/MAX(inventory[c Units])</f>
        <v>0.95315496855956683</v>
      </c>
      <c r="J3691" s="10">
        <f>SUMIFS(inventory[Total Cost],inventory[Rank],"&lt;="&amp;inventory[[#This Row],['#]])</f>
        <v>2644638.9000000004</v>
      </c>
      <c r="K3691" s="9">
        <f>inventory[[#This Row],[c Cost]]/MAX(inventory[c Cost])</f>
        <v>0.99899267390965152</v>
      </c>
      <c r="L3691" s="11" t="str">
        <f>IF(inventory[[#This Row],[c Units %]]&lt;=$O$7,$N$7,IF(inventory[[#This Row],[c Units %]]&lt;=$O$8,$N$8,$N$9))</f>
        <v>C</v>
      </c>
    </row>
    <row r="3692" spans="2:12" x14ac:dyDescent="0.25">
      <c r="B3692" s="1">
        <v>3686</v>
      </c>
      <c r="C3692" t="s">
        <v>3686</v>
      </c>
      <c r="D3692" s="2">
        <v>0.9</v>
      </c>
      <c r="E3692" s="15">
        <v>19</v>
      </c>
      <c r="F3692" s="14">
        <f>inventory[[#This Row],[Unit Cost]]*inventory[[#This Row],['# Units]]</f>
        <v>17.100000000000001</v>
      </c>
      <c r="G3692" s="8">
        <f>_xlfn.RANK.EQ(inventory[[#This Row],[Total Cost]],inventory[Total Cost],0)</f>
        <v>2835</v>
      </c>
      <c r="H3692" s="8">
        <f>SUMIFS(inventory['# Units],inventory[Rank],"&lt;="&amp;inventory[[#This Row],['#]])</f>
        <v>78519</v>
      </c>
      <c r="I3692" s="9">
        <f>inventory[[#This Row],[c Units]]/MAX(inventory[c Units])</f>
        <v>0.95315496855956683</v>
      </c>
      <c r="J3692" s="10">
        <f>SUMIFS(inventory[Total Cost],inventory[Rank],"&lt;="&amp;inventory[[#This Row],['#]])</f>
        <v>2644638.9000000004</v>
      </c>
      <c r="K3692" s="9">
        <f>inventory[[#This Row],[c Cost]]/MAX(inventory[c Cost])</f>
        <v>0.99899267390965152</v>
      </c>
      <c r="L3692" s="11" t="str">
        <f>IF(inventory[[#This Row],[c Units %]]&lt;=$O$7,$N$7,IF(inventory[[#This Row],[c Units %]]&lt;=$O$8,$N$8,$N$9))</f>
        <v>C</v>
      </c>
    </row>
    <row r="3693" spans="2:12" x14ac:dyDescent="0.25">
      <c r="B3693" s="1">
        <v>3687</v>
      </c>
      <c r="C3693" t="s">
        <v>3687</v>
      </c>
      <c r="D3693" s="2">
        <v>0.7</v>
      </c>
      <c r="E3693" s="15">
        <v>99</v>
      </c>
      <c r="F3693" s="14">
        <f>inventory[[#This Row],[Unit Cost]]*inventory[[#This Row],['# Units]]</f>
        <v>69.3</v>
      </c>
      <c r="G3693" s="8">
        <f>_xlfn.RANK.EQ(inventory[[#This Row],[Total Cost]],inventory[Total Cost],0)</f>
        <v>1584</v>
      </c>
      <c r="H3693" s="8">
        <f>SUMIFS(inventory['# Units],inventory[Rank],"&lt;="&amp;inventory[[#This Row],['#]])</f>
        <v>78596</v>
      </c>
      <c r="I3693" s="9">
        <f>inventory[[#This Row],[c Units]]/MAX(inventory[c Units])</f>
        <v>0.95408968413896911</v>
      </c>
      <c r="J3693" s="10">
        <f>SUMIFS(inventory[Total Cost],inventory[Rank],"&lt;="&amp;inventory[[#This Row],['#]])</f>
        <v>2644694.9000000013</v>
      </c>
      <c r="K3693" s="9">
        <f>inventory[[#This Row],[c Cost]]/MAX(inventory[c Cost])</f>
        <v>0.99901382749312928</v>
      </c>
      <c r="L3693" s="11" t="str">
        <f>IF(inventory[[#This Row],[c Units %]]&lt;=$O$7,$N$7,IF(inventory[[#This Row],[c Units %]]&lt;=$O$8,$N$8,$N$9))</f>
        <v>C</v>
      </c>
    </row>
    <row r="3694" spans="2:12" x14ac:dyDescent="0.25">
      <c r="B3694" s="1">
        <v>3688</v>
      </c>
      <c r="C3694" t="s">
        <v>3688</v>
      </c>
      <c r="D3694" s="2">
        <v>0.9</v>
      </c>
      <c r="E3694" s="15">
        <v>1</v>
      </c>
      <c r="F3694" s="14">
        <f>inventory[[#This Row],[Unit Cost]]*inventory[[#This Row],['# Units]]</f>
        <v>0.9</v>
      </c>
      <c r="G3694" s="8">
        <f>_xlfn.RANK.EQ(inventory[[#This Row],[Total Cost]],inventory[Total Cost],0)</f>
        <v>4511</v>
      </c>
      <c r="H3694" s="8">
        <f>SUMIFS(inventory['# Units],inventory[Rank],"&lt;="&amp;inventory[[#This Row],['#]])</f>
        <v>78596</v>
      </c>
      <c r="I3694" s="9">
        <f>inventory[[#This Row],[c Units]]/MAX(inventory[c Units])</f>
        <v>0.95408968413896911</v>
      </c>
      <c r="J3694" s="10">
        <f>SUMIFS(inventory[Total Cost],inventory[Rank],"&lt;="&amp;inventory[[#This Row],['#]])</f>
        <v>2644694.9000000013</v>
      </c>
      <c r="K3694" s="9">
        <f>inventory[[#This Row],[c Cost]]/MAX(inventory[c Cost])</f>
        <v>0.99901382749312928</v>
      </c>
      <c r="L3694" s="11" t="str">
        <f>IF(inventory[[#This Row],[c Units %]]&lt;=$O$7,$N$7,IF(inventory[[#This Row],[c Units %]]&lt;=$O$8,$N$8,$N$9))</f>
        <v>C</v>
      </c>
    </row>
    <row r="3695" spans="2:12" x14ac:dyDescent="0.25">
      <c r="B3695" s="1">
        <v>3689</v>
      </c>
      <c r="C3695" t="s">
        <v>3689</v>
      </c>
      <c r="D3695" s="2">
        <v>0.2</v>
      </c>
      <c r="E3695" s="15">
        <v>9</v>
      </c>
      <c r="F3695" s="14">
        <f>inventory[[#This Row],[Unit Cost]]*inventory[[#This Row],['# Units]]</f>
        <v>1.8</v>
      </c>
      <c r="G3695" s="8">
        <f>_xlfn.RANK.EQ(inventory[[#This Row],[Total Cost]],inventory[Total Cost],0)</f>
        <v>4333</v>
      </c>
      <c r="H3695" s="8">
        <f>SUMIFS(inventory['# Units],inventory[Rank],"&lt;="&amp;inventory[[#This Row],['#]])</f>
        <v>78596</v>
      </c>
      <c r="I3695" s="9">
        <f>inventory[[#This Row],[c Units]]/MAX(inventory[c Units])</f>
        <v>0.95408968413896911</v>
      </c>
      <c r="J3695" s="10">
        <f>SUMIFS(inventory[Total Cost],inventory[Rank],"&lt;="&amp;inventory[[#This Row],['#]])</f>
        <v>2644694.9000000013</v>
      </c>
      <c r="K3695" s="9">
        <f>inventory[[#This Row],[c Cost]]/MAX(inventory[c Cost])</f>
        <v>0.99901382749312928</v>
      </c>
      <c r="L3695" s="11" t="str">
        <f>IF(inventory[[#This Row],[c Units %]]&lt;=$O$7,$N$7,IF(inventory[[#This Row],[c Units %]]&lt;=$O$8,$N$8,$N$9))</f>
        <v>C</v>
      </c>
    </row>
    <row r="3696" spans="2:12" x14ac:dyDescent="0.25">
      <c r="B3696" s="1">
        <v>3690</v>
      </c>
      <c r="C3696" t="s">
        <v>3690</v>
      </c>
      <c r="D3696" s="2">
        <v>1</v>
      </c>
      <c r="E3696" s="15">
        <v>17</v>
      </c>
      <c r="F3696" s="14">
        <f>inventory[[#This Row],[Unit Cost]]*inventory[[#This Row],['# Units]]</f>
        <v>17</v>
      </c>
      <c r="G3696" s="8">
        <f>_xlfn.RANK.EQ(inventory[[#This Row],[Total Cost]],inventory[Total Cost],0)</f>
        <v>2841</v>
      </c>
      <c r="H3696" s="8">
        <f>SUMIFS(inventory['# Units],inventory[Rank],"&lt;="&amp;inventory[[#This Row],['#]])</f>
        <v>78596</v>
      </c>
      <c r="I3696" s="9">
        <f>inventory[[#This Row],[c Units]]/MAX(inventory[c Units])</f>
        <v>0.95408968413896911</v>
      </c>
      <c r="J3696" s="10">
        <f>SUMIFS(inventory[Total Cost],inventory[Rank],"&lt;="&amp;inventory[[#This Row],['#]])</f>
        <v>2644694.9000000013</v>
      </c>
      <c r="K3696" s="9">
        <f>inventory[[#This Row],[c Cost]]/MAX(inventory[c Cost])</f>
        <v>0.99901382749312928</v>
      </c>
      <c r="L3696" s="11" t="str">
        <f>IF(inventory[[#This Row],[c Units %]]&lt;=$O$7,$N$7,IF(inventory[[#This Row],[c Units %]]&lt;=$O$8,$N$8,$N$9))</f>
        <v>C</v>
      </c>
    </row>
    <row r="3697" spans="2:12" x14ac:dyDescent="0.25">
      <c r="B3697" s="1">
        <v>3691</v>
      </c>
      <c r="C3697" t="s">
        <v>3691</v>
      </c>
      <c r="D3697" s="2">
        <v>0.8</v>
      </c>
      <c r="E3697" s="15">
        <v>5</v>
      </c>
      <c r="F3697" s="14">
        <f>inventory[[#This Row],[Unit Cost]]*inventory[[#This Row],['# Units]]</f>
        <v>4</v>
      </c>
      <c r="G3697" s="8">
        <f>_xlfn.RANK.EQ(inventory[[#This Row],[Total Cost]],inventory[Total Cost],0)</f>
        <v>3898</v>
      </c>
      <c r="H3697" s="8">
        <f>SUMIFS(inventory['# Units],inventory[Rank],"&lt;="&amp;inventory[[#This Row],['#]])</f>
        <v>78596</v>
      </c>
      <c r="I3697" s="9">
        <f>inventory[[#This Row],[c Units]]/MAX(inventory[c Units])</f>
        <v>0.95408968413896911</v>
      </c>
      <c r="J3697" s="10">
        <f>SUMIFS(inventory[Total Cost],inventory[Rank],"&lt;="&amp;inventory[[#This Row],['#]])</f>
        <v>2644694.9000000013</v>
      </c>
      <c r="K3697" s="9">
        <f>inventory[[#This Row],[c Cost]]/MAX(inventory[c Cost])</f>
        <v>0.99901382749312928</v>
      </c>
      <c r="L3697" s="11" t="str">
        <f>IF(inventory[[#This Row],[c Units %]]&lt;=$O$7,$N$7,IF(inventory[[#This Row],[c Units %]]&lt;=$O$8,$N$8,$N$9))</f>
        <v>C</v>
      </c>
    </row>
    <row r="3698" spans="2:12" x14ac:dyDescent="0.25">
      <c r="B3698" s="1">
        <v>3692</v>
      </c>
      <c r="C3698" t="s">
        <v>3692</v>
      </c>
      <c r="D3698" s="2">
        <v>1</v>
      </c>
      <c r="E3698" s="15">
        <v>17</v>
      </c>
      <c r="F3698" s="14">
        <f>inventory[[#This Row],[Unit Cost]]*inventory[[#This Row],['# Units]]</f>
        <v>17</v>
      </c>
      <c r="G3698" s="8">
        <f>_xlfn.RANK.EQ(inventory[[#This Row],[Total Cost]],inventory[Total Cost],0)</f>
        <v>2841</v>
      </c>
      <c r="H3698" s="8">
        <f>SUMIFS(inventory['# Units],inventory[Rank],"&lt;="&amp;inventory[[#This Row],['#]])</f>
        <v>78596</v>
      </c>
      <c r="I3698" s="9">
        <f>inventory[[#This Row],[c Units]]/MAX(inventory[c Units])</f>
        <v>0.95408968413896911</v>
      </c>
      <c r="J3698" s="10">
        <f>SUMIFS(inventory[Total Cost],inventory[Rank],"&lt;="&amp;inventory[[#This Row],['#]])</f>
        <v>2644694.9000000013</v>
      </c>
      <c r="K3698" s="9">
        <f>inventory[[#This Row],[c Cost]]/MAX(inventory[c Cost])</f>
        <v>0.99901382749312928</v>
      </c>
      <c r="L3698" s="11" t="str">
        <f>IF(inventory[[#This Row],[c Units %]]&lt;=$O$7,$N$7,IF(inventory[[#This Row],[c Units %]]&lt;=$O$8,$N$8,$N$9))</f>
        <v>C</v>
      </c>
    </row>
    <row r="3699" spans="2:12" x14ac:dyDescent="0.25">
      <c r="B3699" s="1">
        <v>3693</v>
      </c>
      <c r="C3699" t="s">
        <v>3693</v>
      </c>
      <c r="D3699" s="2">
        <v>0.8</v>
      </c>
      <c r="E3699" s="15">
        <v>2</v>
      </c>
      <c r="F3699" s="14">
        <f>inventory[[#This Row],[Unit Cost]]*inventory[[#This Row],['# Units]]</f>
        <v>1.6</v>
      </c>
      <c r="G3699" s="8">
        <f>_xlfn.RANK.EQ(inventory[[#This Row],[Total Cost]],inventory[Total Cost],0)</f>
        <v>4372</v>
      </c>
      <c r="H3699" s="8">
        <f>SUMIFS(inventory['# Units],inventory[Rank],"&lt;="&amp;inventory[[#This Row],['#]])</f>
        <v>78596</v>
      </c>
      <c r="I3699" s="9">
        <f>inventory[[#This Row],[c Units]]/MAX(inventory[c Units])</f>
        <v>0.95408968413896911</v>
      </c>
      <c r="J3699" s="10">
        <f>SUMIFS(inventory[Total Cost],inventory[Rank],"&lt;="&amp;inventory[[#This Row],['#]])</f>
        <v>2644694.9000000013</v>
      </c>
      <c r="K3699" s="9">
        <f>inventory[[#This Row],[c Cost]]/MAX(inventory[c Cost])</f>
        <v>0.99901382749312928</v>
      </c>
      <c r="L3699" s="11" t="str">
        <f>IF(inventory[[#This Row],[c Units %]]&lt;=$O$7,$N$7,IF(inventory[[#This Row],[c Units %]]&lt;=$O$8,$N$8,$N$9))</f>
        <v>C</v>
      </c>
    </row>
    <row r="3700" spans="2:12" x14ac:dyDescent="0.25">
      <c r="B3700" s="1">
        <v>3694</v>
      </c>
      <c r="C3700" t="s">
        <v>3694</v>
      </c>
      <c r="D3700" s="2">
        <v>1</v>
      </c>
      <c r="E3700" s="15">
        <v>13</v>
      </c>
      <c r="F3700" s="14">
        <f>inventory[[#This Row],[Unit Cost]]*inventory[[#This Row],['# Units]]</f>
        <v>13</v>
      </c>
      <c r="G3700" s="8">
        <f>_xlfn.RANK.EQ(inventory[[#This Row],[Total Cost]],inventory[Total Cost],0)</f>
        <v>3083</v>
      </c>
      <c r="H3700" s="8">
        <f>SUMIFS(inventory['# Units],inventory[Rank],"&lt;="&amp;inventory[[#This Row],['#]])</f>
        <v>78596</v>
      </c>
      <c r="I3700" s="9">
        <f>inventory[[#This Row],[c Units]]/MAX(inventory[c Units])</f>
        <v>0.95408968413896911</v>
      </c>
      <c r="J3700" s="10">
        <f>SUMIFS(inventory[Total Cost],inventory[Rank],"&lt;="&amp;inventory[[#This Row],['#]])</f>
        <v>2644694.9000000013</v>
      </c>
      <c r="K3700" s="9">
        <f>inventory[[#This Row],[c Cost]]/MAX(inventory[c Cost])</f>
        <v>0.99901382749312928</v>
      </c>
      <c r="L3700" s="11" t="str">
        <f>IF(inventory[[#This Row],[c Units %]]&lt;=$O$7,$N$7,IF(inventory[[#This Row],[c Units %]]&lt;=$O$8,$N$8,$N$9))</f>
        <v>C</v>
      </c>
    </row>
    <row r="3701" spans="2:12" x14ac:dyDescent="0.25">
      <c r="B3701" s="1">
        <v>3695</v>
      </c>
      <c r="C3701" t="s">
        <v>3695</v>
      </c>
      <c r="D3701" s="2">
        <v>1</v>
      </c>
      <c r="E3701" s="15">
        <v>21</v>
      </c>
      <c r="F3701" s="14">
        <f>inventory[[#This Row],[Unit Cost]]*inventory[[#This Row],['# Units]]</f>
        <v>21</v>
      </c>
      <c r="G3701" s="8">
        <f>_xlfn.RANK.EQ(inventory[[#This Row],[Total Cost]],inventory[Total Cost],0)</f>
        <v>2629</v>
      </c>
      <c r="H3701" s="8">
        <f>SUMIFS(inventory['# Units],inventory[Rank],"&lt;="&amp;inventory[[#This Row],['#]])</f>
        <v>78596</v>
      </c>
      <c r="I3701" s="9">
        <f>inventory[[#This Row],[c Units]]/MAX(inventory[c Units])</f>
        <v>0.95408968413896911</v>
      </c>
      <c r="J3701" s="10">
        <f>SUMIFS(inventory[Total Cost],inventory[Rank],"&lt;="&amp;inventory[[#This Row],['#]])</f>
        <v>2644694.9000000013</v>
      </c>
      <c r="K3701" s="9">
        <f>inventory[[#This Row],[c Cost]]/MAX(inventory[c Cost])</f>
        <v>0.99901382749312928</v>
      </c>
      <c r="L3701" s="11" t="str">
        <f>IF(inventory[[#This Row],[c Units %]]&lt;=$O$7,$N$7,IF(inventory[[#This Row],[c Units %]]&lt;=$O$8,$N$8,$N$9))</f>
        <v>C</v>
      </c>
    </row>
    <row r="3702" spans="2:12" x14ac:dyDescent="0.25">
      <c r="B3702" s="1">
        <v>3696</v>
      </c>
      <c r="C3702" t="s">
        <v>3696</v>
      </c>
      <c r="D3702" s="2">
        <v>0.9</v>
      </c>
      <c r="E3702" s="15">
        <v>10</v>
      </c>
      <c r="F3702" s="14">
        <f>inventory[[#This Row],[Unit Cost]]*inventory[[#This Row],['# Units]]</f>
        <v>9</v>
      </c>
      <c r="G3702" s="8">
        <f>_xlfn.RANK.EQ(inventory[[#This Row],[Total Cost]],inventory[Total Cost],0)</f>
        <v>3394</v>
      </c>
      <c r="H3702" s="8">
        <f>SUMIFS(inventory['# Units],inventory[Rank],"&lt;="&amp;inventory[[#This Row],['#]])</f>
        <v>78596</v>
      </c>
      <c r="I3702" s="9">
        <f>inventory[[#This Row],[c Units]]/MAX(inventory[c Units])</f>
        <v>0.95408968413896911</v>
      </c>
      <c r="J3702" s="10">
        <f>SUMIFS(inventory[Total Cost],inventory[Rank],"&lt;="&amp;inventory[[#This Row],['#]])</f>
        <v>2644694.9000000013</v>
      </c>
      <c r="K3702" s="9">
        <f>inventory[[#This Row],[c Cost]]/MAX(inventory[c Cost])</f>
        <v>0.99901382749312928</v>
      </c>
      <c r="L3702" s="11" t="str">
        <f>IF(inventory[[#This Row],[c Units %]]&lt;=$O$7,$N$7,IF(inventory[[#This Row],[c Units %]]&lt;=$O$8,$N$8,$N$9))</f>
        <v>C</v>
      </c>
    </row>
    <row r="3703" spans="2:12" x14ac:dyDescent="0.25">
      <c r="B3703" s="1">
        <v>3697</v>
      </c>
      <c r="C3703" t="s">
        <v>3697</v>
      </c>
      <c r="D3703" s="2">
        <v>1</v>
      </c>
      <c r="E3703" s="15">
        <v>6</v>
      </c>
      <c r="F3703" s="14">
        <f>inventory[[#This Row],[Unit Cost]]*inventory[[#This Row],['# Units]]</f>
        <v>6</v>
      </c>
      <c r="G3703" s="8">
        <f>_xlfn.RANK.EQ(inventory[[#This Row],[Total Cost]],inventory[Total Cost],0)</f>
        <v>3649</v>
      </c>
      <c r="H3703" s="8">
        <f>SUMIFS(inventory['# Units],inventory[Rank],"&lt;="&amp;inventory[[#This Row],['#]])</f>
        <v>78700</v>
      </c>
      <c r="I3703" s="9">
        <f>inventory[[#This Row],[c Units]]/MAX(inventory[c Units])</f>
        <v>0.95535215712933064</v>
      </c>
      <c r="J3703" s="10">
        <f>SUMIFS(inventory[Total Cost],inventory[Rank],"&lt;="&amp;inventory[[#This Row],['#]])</f>
        <v>2644784.5000000028</v>
      </c>
      <c r="K3703" s="9">
        <f>inventory[[#This Row],[c Cost]]/MAX(inventory[c Cost])</f>
        <v>0.99904767322669386</v>
      </c>
      <c r="L3703" s="11" t="str">
        <f>IF(inventory[[#This Row],[c Units %]]&lt;=$O$7,$N$7,IF(inventory[[#This Row],[c Units %]]&lt;=$O$8,$N$8,$N$9))</f>
        <v>C</v>
      </c>
    </row>
    <row r="3704" spans="2:12" x14ac:dyDescent="0.25">
      <c r="B3704" s="1">
        <v>3698</v>
      </c>
      <c r="C3704" t="s">
        <v>3698</v>
      </c>
      <c r="D3704" s="2">
        <v>0.9</v>
      </c>
      <c r="E3704" s="15">
        <v>6</v>
      </c>
      <c r="F3704" s="14">
        <f>inventory[[#This Row],[Unit Cost]]*inventory[[#This Row],['# Units]]</f>
        <v>5.4</v>
      </c>
      <c r="G3704" s="8">
        <f>_xlfn.RANK.EQ(inventory[[#This Row],[Total Cost]],inventory[Total Cost],0)</f>
        <v>3730</v>
      </c>
      <c r="H3704" s="8">
        <f>SUMIFS(inventory['# Units],inventory[Rank],"&lt;="&amp;inventory[[#This Row],['#]])</f>
        <v>78700</v>
      </c>
      <c r="I3704" s="9">
        <f>inventory[[#This Row],[c Units]]/MAX(inventory[c Units])</f>
        <v>0.95535215712933064</v>
      </c>
      <c r="J3704" s="10">
        <f>SUMIFS(inventory[Total Cost],inventory[Rank],"&lt;="&amp;inventory[[#This Row],['#]])</f>
        <v>2644784.5000000028</v>
      </c>
      <c r="K3704" s="9">
        <f>inventory[[#This Row],[c Cost]]/MAX(inventory[c Cost])</f>
        <v>0.99904767322669386</v>
      </c>
      <c r="L3704" s="11" t="str">
        <f>IF(inventory[[#This Row],[c Units %]]&lt;=$O$7,$N$7,IF(inventory[[#This Row],[c Units %]]&lt;=$O$8,$N$8,$N$9))</f>
        <v>C</v>
      </c>
    </row>
    <row r="3705" spans="2:12" x14ac:dyDescent="0.25">
      <c r="B3705" s="1">
        <v>3699</v>
      </c>
      <c r="C3705" t="s">
        <v>3699</v>
      </c>
      <c r="D3705" s="2">
        <v>0.9</v>
      </c>
      <c r="E3705" s="15">
        <v>26</v>
      </c>
      <c r="F3705" s="14">
        <f>inventory[[#This Row],[Unit Cost]]*inventory[[#This Row],['# Units]]</f>
        <v>23.400000000000002</v>
      </c>
      <c r="G3705" s="8">
        <f>_xlfn.RANK.EQ(inventory[[#This Row],[Total Cost]],inventory[Total Cost],0)</f>
        <v>2533</v>
      </c>
      <c r="H3705" s="8">
        <f>SUMIFS(inventory['# Units],inventory[Rank],"&lt;="&amp;inventory[[#This Row],['#]])</f>
        <v>78700</v>
      </c>
      <c r="I3705" s="9">
        <f>inventory[[#This Row],[c Units]]/MAX(inventory[c Units])</f>
        <v>0.95535215712933064</v>
      </c>
      <c r="J3705" s="10">
        <f>SUMIFS(inventory[Total Cost],inventory[Rank],"&lt;="&amp;inventory[[#This Row],['#]])</f>
        <v>2644784.5000000028</v>
      </c>
      <c r="K3705" s="9">
        <f>inventory[[#This Row],[c Cost]]/MAX(inventory[c Cost])</f>
        <v>0.99904767322669386</v>
      </c>
      <c r="L3705" s="11" t="str">
        <f>IF(inventory[[#This Row],[c Units %]]&lt;=$O$7,$N$7,IF(inventory[[#This Row],[c Units %]]&lt;=$O$8,$N$8,$N$9))</f>
        <v>C</v>
      </c>
    </row>
    <row r="3706" spans="2:12" x14ac:dyDescent="0.25">
      <c r="B3706" s="1">
        <v>3700</v>
      </c>
      <c r="C3706" t="s">
        <v>3700</v>
      </c>
      <c r="D3706" s="2">
        <v>0.7</v>
      </c>
      <c r="E3706" s="15">
        <v>13</v>
      </c>
      <c r="F3706" s="14">
        <f>inventory[[#This Row],[Unit Cost]]*inventory[[#This Row],['# Units]]</f>
        <v>9.1</v>
      </c>
      <c r="G3706" s="8">
        <f>_xlfn.RANK.EQ(inventory[[#This Row],[Total Cost]],inventory[Total Cost],0)</f>
        <v>3382</v>
      </c>
      <c r="H3706" s="8">
        <f>SUMIFS(inventory['# Units],inventory[Rank],"&lt;="&amp;inventory[[#This Row],['#]])</f>
        <v>78700</v>
      </c>
      <c r="I3706" s="9">
        <f>inventory[[#This Row],[c Units]]/MAX(inventory[c Units])</f>
        <v>0.95535215712933064</v>
      </c>
      <c r="J3706" s="10">
        <f>SUMIFS(inventory[Total Cost],inventory[Rank],"&lt;="&amp;inventory[[#This Row],['#]])</f>
        <v>2644784.5000000028</v>
      </c>
      <c r="K3706" s="9">
        <f>inventory[[#This Row],[c Cost]]/MAX(inventory[c Cost])</f>
        <v>0.99904767322669386</v>
      </c>
      <c r="L3706" s="11" t="str">
        <f>IF(inventory[[#This Row],[c Units %]]&lt;=$O$7,$N$7,IF(inventory[[#This Row],[c Units %]]&lt;=$O$8,$N$8,$N$9))</f>
        <v>C</v>
      </c>
    </row>
    <row r="3707" spans="2:12" x14ac:dyDescent="0.25">
      <c r="B3707" s="1">
        <v>3701</v>
      </c>
      <c r="C3707" t="s">
        <v>3701</v>
      </c>
      <c r="D3707" s="2">
        <v>0.9</v>
      </c>
      <c r="E3707" s="15">
        <v>16</v>
      </c>
      <c r="F3707" s="14">
        <f>inventory[[#This Row],[Unit Cost]]*inventory[[#This Row],['# Units]]</f>
        <v>14.4</v>
      </c>
      <c r="G3707" s="8">
        <f>_xlfn.RANK.EQ(inventory[[#This Row],[Total Cost]],inventory[Total Cost],0)</f>
        <v>2997</v>
      </c>
      <c r="H3707" s="8">
        <f>SUMIFS(inventory['# Units],inventory[Rank],"&lt;="&amp;inventory[[#This Row],['#]])</f>
        <v>78700</v>
      </c>
      <c r="I3707" s="9">
        <f>inventory[[#This Row],[c Units]]/MAX(inventory[c Units])</f>
        <v>0.95535215712933064</v>
      </c>
      <c r="J3707" s="10">
        <f>SUMIFS(inventory[Total Cost],inventory[Rank],"&lt;="&amp;inventory[[#This Row],['#]])</f>
        <v>2644784.5000000028</v>
      </c>
      <c r="K3707" s="9">
        <f>inventory[[#This Row],[c Cost]]/MAX(inventory[c Cost])</f>
        <v>0.99904767322669386</v>
      </c>
      <c r="L3707" s="11" t="str">
        <f>IF(inventory[[#This Row],[c Units %]]&lt;=$O$7,$N$7,IF(inventory[[#This Row],[c Units %]]&lt;=$O$8,$N$8,$N$9))</f>
        <v>C</v>
      </c>
    </row>
    <row r="3708" spans="2:12" x14ac:dyDescent="0.25">
      <c r="B3708" s="1">
        <v>3702</v>
      </c>
      <c r="C3708" t="s">
        <v>3702</v>
      </c>
      <c r="D3708" s="2">
        <v>0.6</v>
      </c>
      <c r="E3708" s="15">
        <v>4</v>
      </c>
      <c r="F3708" s="14">
        <f>inventory[[#This Row],[Unit Cost]]*inventory[[#This Row],['# Units]]</f>
        <v>2.4</v>
      </c>
      <c r="G3708" s="8">
        <f>_xlfn.RANK.EQ(inventory[[#This Row],[Total Cost]],inventory[Total Cost],0)</f>
        <v>4223</v>
      </c>
      <c r="H3708" s="8">
        <f>SUMIFS(inventory['# Units],inventory[Rank],"&lt;="&amp;inventory[[#This Row],['#]])</f>
        <v>78700</v>
      </c>
      <c r="I3708" s="9">
        <f>inventory[[#This Row],[c Units]]/MAX(inventory[c Units])</f>
        <v>0.95535215712933064</v>
      </c>
      <c r="J3708" s="10">
        <f>SUMIFS(inventory[Total Cost],inventory[Rank],"&lt;="&amp;inventory[[#This Row],['#]])</f>
        <v>2644784.5000000028</v>
      </c>
      <c r="K3708" s="9">
        <f>inventory[[#This Row],[c Cost]]/MAX(inventory[c Cost])</f>
        <v>0.99904767322669386</v>
      </c>
      <c r="L3708" s="11" t="str">
        <f>IF(inventory[[#This Row],[c Units %]]&lt;=$O$7,$N$7,IF(inventory[[#This Row],[c Units %]]&lt;=$O$8,$N$8,$N$9))</f>
        <v>C</v>
      </c>
    </row>
    <row r="3709" spans="2:12" x14ac:dyDescent="0.25">
      <c r="B3709" s="1">
        <v>3703</v>
      </c>
      <c r="C3709" t="s">
        <v>3703</v>
      </c>
      <c r="D3709" s="2">
        <v>1</v>
      </c>
      <c r="E3709" s="15">
        <v>4</v>
      </c>
      <c r="F3709" s="14">
        <f>inventory[[#This Row],[Unit Cost]]*inventory[[#This Row],['# Units]]</f>
        <v>4</v>
      </c>
      <c r="G3709" s="8">
        <f>_xlfn.RANK.EQ(inventory[[#This Row],[Total Cost]],inventory[Total Cost],0)</f>
        <v>3898</v>
      </c>
      <c r="H3709" s="8">
        <f>SUMIFS(inventory['# Units],inventory[Rank],"&lt;="&amp;inventory[[#This Row],['#]])</f>
        <v>78700</v>
      </c>
      <c r="I3709" s="9">
        <f>inventory[[#This Row],[c Units]]/MAX(inventory[c Units])</f>
        <v>0.95535215712933064</v>
      </c>
      <c r="J3709" s="10">
        <f>SUMIFS(inventory[Total Cost],inventory[Rank],"&lt;="&amp;inventory[[#This Row],['#]])</f>
        <v>2644784.5000000028</v>
      </c>
      <c r="K3709" s="9">
        <f>inventory[[#This Row],[c Cost]]/MAX(inventory[c Cost])</f>
        <v>0.99904767322669386</v>
      </c>
      <c r="L3709" s="11" t="str">
        <f>IF(inventory[[#This Row],[c Units %]]&lt;=$O$7,$N$7,IF(inventory[[#This Row],[c Units %]]&lt;=$O$8,$N$8,$N$9))</f>
        <v>C</v>
      </c>
    </row>
    <row r="3710" spans="2:12" x14ac:dyDescent="0.25">
      <c r="B3710" s="1">
        <v>3704</v>
      </c>
      <c r="C3710" t="s">
        <v>3704</v>
      </c>
      <c r="D3710" s="2">
        <v>0.8</v>
      </c>
      <c r="E3710" s="15">
        <v>5</v>
      </c>
      <c r="F3710" s="14">
        <f>inventory[[#This Row],[Unit Cost]]*inventory[[#This Row],['# Units]]</f>
        <v>4</v>
      </c>
      <c r="G3710" s="8">
        <f>_xlfn.RANK.EQ(inventory[[#This Row],[Total Cost]],inventory[Total Cost],0)</f>
        <v>3898</v>
      </c>
      <c r="H3710" s="8">
        <f>SUMIFS(inventory['# Units],inventory[Rank],"&lt;="&amp;inventory[[#This Row],['#]])</f>
        <v>78700</v>
      </c>
      <c r="I3710" s="9">
        <f>inventory[[#This Row],[c Units]]/MAX(inventory[c Units])</f>
        <v>0.95535215712933064</v>
      </c>
      <c r="J3710" s="10">
        <f>SUMIFS(inventory[Total Cost],inventory[Rank],"&lt;="&amp;inventory[[#This Row],['#]])</f>
        <v>2644784.5000000028</v>
      </c>
      <c r="K3710" s="9">
        <f>inventory[[#This Row],[c Cost]]/MAX(inventory[c Cost])</f>
        <v>0.99904767322669386</v>
      </c>
      <c r="L3710" s="11" t="str">
        <f>IF(inventory[[#This Row],[c Units %]]&lt;=$O$7,$N$7,IF(inventory[[#This Row],[c Units %]]&lt;=$O$8,$N$8,$N$9))</f>
        <v>C</v>
      </c>
    </row>
    <row r="3711" spans="2:12" x14ac:dyDescent="0.25">
      <c r="B3711" s="1">
        <v>3705</v>
      </c>
      <c r="C3711" t="s">
        <v>3705</v>
      </c>
      <c r="D3711" s="2">
        <v>1</v>
      </c>
      <c r="E3711" s="15">
        <v>28</v>
      </c>
      <c r="F3711" s="14">
        <f>inventory[[#This Row],[Unit Cost]]*inventory[[#This Row],['# Units]]</f>
        <v>28</v>
      </c>
      <c r="G3711" s="8">
        <f>_xlfn.RANK.EQ(inventory[[#This Row],[Total Cost]],inventory[Total Cost],0)</f>
        <v>2357</v>
      </c>
      <c r="H3711" s="8">
        <f>SUMIFS(inventory['# Units],inventory[Rank],"&lt;="&amp;inventory[[#This Row],['#]])</f>
        <v>78700</v>
      </c>
      <c r="I3711" s="9">
        <f>inventory[[#This Row],[c Units]]/MAX(inventory[c Units])</f>
        <v>0.95535215712933064</v>
      </c>
      <c r="J3711" s="10">
        <f>SUMIFS(inventory[Total Cost],inventory[Rank],"&lt;="&amp;inventory[[#This Row],['#]])</f>
        <v>2644784.5000000028</v>
      </c>
      <c r="K3711" s="9">
        <f>inventory[[#This Row],[c Cost]]/MAX(inventory[c Cost])</f>
        <v>0.99904767322669386</v>
      </c>
      <c r="L3711" s="11" t="str">
        <f>IF(inventory[[#This Row],[c Units %]]&lt;=$O$7,$N$7,IF(inventory[[#This Row],[c Units %]]&lt;=$O$8,$N$8,$N$9))</f>
        <v>C</v>
      </c>
    </row>
    <row r="3712" spans="2:12" x14ac:dyDescent="0.25">
      <c r="B3712" s="1">
        <v>3706</v>
      </c>
      <c r="C3712" t="s">
        <v>3706</v>
      </c>
      <c r="D3712" s="2">
        <v>0.7</v>
      </c>
      <c r="E3712" s="15">
        <v>17</v>
      </c>
      <c r="F3712" s="14">
        <f>inventory[[#This Row],[Unit Cost]]*inventory[[#This Row],['# Units]]</f>
        <v>11.899999999999999</v>
      </c>
      <c r="G3712" s="8">
        <f>_xlfn.RANK.EQ(inventory[[#This Row],[Total Cost]],inventory[Total Cost],0)</f>
        <v>3193</v>
      </c>
      <c r="H3712" s="8">
        <f>SUMIFS(inventory['# Units],inventory[Rank],"&lt;="&amp;inventory[[#This Row],['#]])</f>
        <v>78700</v>
      </c>
      <c r="I3712" s="9">
        <f>inventory[[#This Row],[c Units]]/MAX(inventory[c Units])</f>
        <v>0.95535215712933064</v>
      </c>
      <c r="J3712" s="10">
        <f>SUMIFS(inventory[Total Cost],inventory[Rank],"&lt;="&amp;inventory[[#This Row],['#]])</f>
        <v>2644784.5000000028</v>
      </c>
      <c r="K3712" s="9">
        <f>inventory[[#This Row],[c Cost]]/MAX(inventory[c Cost])</f>
        <v>0.99904767322669386</v>
      </c>
      <c r="L3712" s="11" t="str">
        <f>IF(inventory[[#This Row],[c Units %]]&lt;=$O$7,$N$7,IF(inventory[[#This Row],[c Units %]]&lt;=$O$8,$N$8,$N$9))</f>
        <v>C</v>
      </c>
    </row>
    <row r="3713" spans="2:12" x14ac:dyDescent="0.25">
      <c r="B3713" s="1">
        <v>3707</v>
      </c>
      <c r="C3713" t="s">
        <v>3707</v>
      </c>
      <c r="D3713" s="2">
        <v>1</v>
      </c>
      <c r="E3713" s="15">
        <v>13</v>
      </c>
      <c r="F3713" s="14">
        <f>inventory[[#This Row],[Unit Cost]]*inventory[[#This Row],['# Units]]</f>
        <v>13</v>
      </c>
      <c r="G3713" s="8">
        <f>_xlfn.RANK.EQ(inventory[[#This Row],[Total Cost]],inventory[Total Cost],0)</f>
        <v>3083</v>
      </c>
      <c r="H3713" s="8">
        <f>SUMIFS(inventory['# Units],inventory[Rank],"&lt;="&amp;inventory[[#This Row],['#]])</f>
        <v>78700</v>
      </c>
      <c r="I3713" s="9">
        <f>inventory[[#This Row],[c Units]]/MAX(inventory[c Units])</f>
        <v>0.95535215712933064</v>
      </c>
      <c r="J3713" s="10">
        <f>SUMIFS(inventory[Total Cost],inventory[Rank],"&lt;="&amp;inventory[[#This Row],['#]])</f>
        <v>2644784.5000000028</v>
      </c>
      <c r="K3713" s="9">
        <f>inventory[[#This Row],[c Cost]]/MAX(inventory[c Cost])</f>
        <v>0.99904767322669386</v>
      </c>
      <c r="L3713" s="11" t="str">
        <f>IF(inventory[[#This Row],[c Units %]]&lt;=$O$7,$N$7,IF(inventory[[#This Row],[c Units %]]&lt;=$O$8,$N$8,$N$9))</f>
        <v>C</v>
      </c>
    </row>
    <row r="3714" spans="2:12" x14ac:dyDescent="0.25">
      <c r="B3714" s="1">
        <v>3708</v>
      </c>
      <c r="C3714" t="s">
        <v>3708</v>
      </c>
      <c r="D3714" s="2">
        <v>0.9</v>
      </c>
      <c r="E3714" s="15">
        <v>3</v>
      </c>
      <c r="F3714" s="14">
        <f>inventory[[#This Row],[Unit Cost]]*inventory[[#This Row],['# Units]]</f>
        <v>2.7</v>
      </c>
      <c r="G3714" s="8">
        <f>_xlfn.RANK.EQ(inventory[[#This Row],[Total Cost]],inventory[Total Cost],0)</f>
        <v>4161</v>
      </c>
      <c r="H3714" s="8">
        <f>SUMIFS(inventory['# Units],inventory[Rank],"&lt;="&amp;inventory[[#This Row],['#]])</f>
        <v>78700</v>
      </c>
      <c r="I3714" s="9">
        <f>inventory[[#This Row],[c Units]]/MAX(inventory[c Units])</f>
        <v>0.95535215712933064</v>
      </c>
      <c r="J3714" s="10">
        <f>SUMIFS(inventory[Total Cost],inventory[Rank],"&lt;="&amp;inventory[[#This Row],['#]])</f>
        <v>2644784.5000000028</v>
      </c>
      <c r="K3714" s="9">
        <f>inventory[[#This Row],[c Cost]]/MAX(inventory[c Cost])</f>
        <v>0.99904767322669386</v>
      </c>
      <c r="L3714" s="11" t="str">
        <f>IF(inventory[[#This Row],[c Units %]]&lt;=$O$7,$N$7,IF(inventory[[#This Row],[c Units %]]&lt;=$O$8,$N$8,$N$9))</f>
        <v>C</v>
      </c>
    </row>
    <row r="3715" spans="2:12" x14ac:dyDescent="0.25">
      <c r="B3715" s="1">
        <v>3709</v>
      </c>
      <c r="C3715" t="s">
        <v>3709</v>
      </c>
      <c r="D3715" s="2">
        <v>1</v>
      </c>
      <c r="E3715" s="15">
        <v>4</v>
      </c>
      <c r="F3715" s="14">
        <f>inventory[[#This Row],[Unit Cost]]*inventory[[#This Row],['# Units]]</f>
        <v>4</v>
      </c>
      <c r="G3715" s="8">
        <f>_xlfn.RANK.EQ(inventory[[#This Row],[Total Cost]],inventory[Total Cost],0)</f>
        <v>3898</v>
      </c>
      <c r="H3715" s="8">
        <f>SUMIFS(inventory['# Units],inventory[Rank],"&lt;="&amp;inventory[[#This Row],['#]])</f>
        <v>78700</v>
      </c>
      <c r="I3715" s="9">
        <f>inventory[[#This Row],[c Units]]/MAX(inventory[c Units])</f>
        <v>0.95535215712933064</v>
      </c>
      <c r="J3715" s="10">
        <f>SUMIFS(inventory[Total Cost],inventory[Rank],"&lt;="&amp;inventory[[#This Row],['#]])</f>
        <v>2644784.5000000028</v>
      </c>
      <c r="K3715" s="9">
        <f>inventory[[#This Row],[c Cost]]/MAX(inventory[c Cost])</f>
        <v>0.99904767322669386</v>
      </c>
      <c r="L3715" s="11" t="str">
        <f>IF(inventory[[#This Row],[c Units %]]&lt;=$O$7,$N$7,IF(inventory[[#This Row],[c Units %]]&lt;=$O$8,$N$8,$N$9))</f>
        <v>C</v>
      </c>
    </row>
    <row r="3716" spans="2:12" x14ac:dyDescent="0.25">
      <c r="B3716" s="1">
        <v>3710</v>
      </c>
      <c r="C3716" t="s">
        <v>3710</v>
      </c>
      <c r="D3716" s="2">
        <v>1</v>
      </c>
      <c r="E3716" s="15">
        <v>8</v>
      </c>
      <c r="F3716" s="14">
        <f>inventory[[#This Row],[Unit Cost]]*inventory[[#This Row],['# Units]]</f>
        <v>8</v>
      </c>
      <c r="G3716" s="8">
        <f>_xlfn.RANK.EQ(inventory[[#This Row],[Total Cost]],inventory[Total Cost],0)</f>
        <v>3471</v>
      </c>
      <c r="H3716" s="8">
        <f>SUMIFS(inventory['# Units],inventory[Rank],"&lt;="&amp;inventory[[#This Row],['#]])</f>
        <v>78700</v>
      </c>
      <c r="I3716" s="9">
        <f>inventory[[#This Row],[c Units]]/MAX(inventory[c Units])</f>
        <v>0.95535215712933064</v>
      </c>
      <c r="J3716" s="10">
        <f>SUMIFS(inventory[Total Cost],inventory[Rank],"&lt;="&amp;inventory[[#This Row],['#]])</f>
        <v>2644784.5000000028</v>
      </c>
      <c r="K3716" s="9">
        <f>inventory[[#This Row],[c Cost]]/MAX(inventory[c Cost])</f>
        <v>0.99904767322669386</v>
      </c>
      <c r="L3716" s="11" t="str">
        <f>IF(inventory[[#This Row],[c Units %]]&lt;=$O$7,$N$7,IF(inventory[[#This Row],[c Units %]]&lt;=$O$8,$N$8,$N$9))</f>
        <v>C</v>
      </c>
    </row>
    <row r="3717" spans="2:12" x14ac:dyDescent="0.25">
      <c r="B3717" s="1">
        <v>3711</v>
      </c>
      <c r="C3717" t="s">
        <v>3711</v>
      </c>
      <c r="D3717" s="2">
        <v>0.9</v>
      </c>
      <c r="E3717" s="15">
        <v>8</v>
      </c>
      <c r="F3717" s="14">
        <f>inventory[[#This Row],[Unit Cost]]*inventory[[#This Row],['# Units]]</f>
        <v>7.2</v>
      </c>
      <c r="G3717" s="8">
        <f>_xlfn.RANK.EQ(inventory[[#This Row],[Total Cost]],inventory[Total Cost],0)</f>
        <v>3537</v>
      </c>
      <c r="H3717" s="8">
        <f>SUMIFS(inventory['# Units],inventory[Rank],"&lt;="&amp;inventory[[#This Row],['#]])</f>
        <v>78700</v>
      </c>
      <c r="I3717" s="9">
        <f>inventory[[#This Row],[c Units]]/MAX(inventory[c Units])</f>
        <v>0.95535215712933064</v>
      </c>
      <c r="J3717" s="10">
        <f>SUMIFS(inventory[Total Cost],inventory[Rank],"&lt;="&amp;inventory[[#This Row],['#]])</f>
        <v>2644784.5000000028</v>
      </c>
      <c r="K3717" s="9">
        <f>inventory[[#This Row],[c Cost]]/MAX(inventory[c Cost])</f>
        <v>0.99904767322669386</v>
      </c>
      <c r="L3717" s="11" t="str">
        <f>IF(inventory[[#This Row],[c Units %]]&lt;=$O$7,$N$7,IF(inventory[[#This Row],[c Units %]]&lt;=$O$8,$N$8,$N$9))</f>
        <v>C</v>
      </c>
    </row>
    <row r="3718" spans="2:12" x14ac:dyDescent="0.25">
      <c r="B3718" s="1">
        <v>3712</v>
      </c>
      <c r="C3718" t="s">
        <v>3712</v>
      </c>
      <c r="D3718" s="2">
        <v>0.9</v>
      </c>
      <c r="E3718" s="15">
        <v>17</v>
      </c>
      <c r="F3718" s="14">
        <f>inventory[[#This Row],[Unit Cost]]*inventory[[#This Row],['# Units]]</f>
        <v>15.3</v>
      </c>
      <c r="G3718" s="8">
        <f>_xlfn.RANK.EQ(inventory[[#This Row],[Total Cost]],inventory[Total Cost],0)</f>
        <v>2959</v>
      </c>
      <c r="H3718" s="8">
        <f>SUMIFS(inventory['# Units],inventory[Rank],"&lt;="&amp;inventory[[#This Row],['#]])</f>
        <v>78700</v>
      </c>
      <c r="I3718" s="9">
        <f>inventory[[#This Row],[c Units]]/MAX(inventory[c Units])</f>
        <v>0.95535215712933064</v>
      </c>
      <c r="J3718" s="10">
        <f>SUMIFS(inventory[Total Cost],inventory[Rank],"&lt;="&amp;inventory[[#This Row],['#]])</f>
        <v>2644784.5000000028</v>
      </c>
      <c r="K3718" s="9">
        <f>inventory[[#This Row],[c Cost]]/MAX(inventory[c Cost])</f>
        <v>0.99904767322669386</v>
      </c>
      <c r="L3718" s="11" t="str">
        <f>IF(inventory[[#This Row],[c Units %]]&lt;=$O$7,$N$7,IF(inventory[[#This Row],[c Units %]]&lt;=$O$8,$N$8,$N$9))</f>
        <v>C</v>
      </c>
    </row>
    <row r="3719" spans="2:12" x14ac:dyDescent="0.25">
      <c r="B3719" s="1">
        <v>3713</v>
      </c>
      <c r="C3719" t="s">
        <v>3713</v>
      </c>
      <c r="D3719" s="2">
        <v>0.9</v>
      </c>
      <c r="E3719" s="15">
        <v>2</v>
      </c>
      <c r="F3719" s="14">
        <f>inventory[[#This Row],[Unit Cost]]*inventory[[#This Row],['# Units]]</f>
        <v>1.8</v>
      </c>
      <c r="G3719" s="8">
        <f>_xlfn.RANK.EQ(inventory[[#This Row],[Total Cost]],inventory[Total Cost],0)</f>
        <v>4333</v>
      </c>
      <c r="H3719" s="8">
        <f>SUMIFS(inventory['# Units],inventory[Rank],"&lt;="&amp;inventory[[#This Row],['#]])</f>
        <v>78797</v>
      </c>
      <c r="I3719" s="9">
        <f>inventory[[#This Row],[c Units]]/MAX(inventory[c Units])</f>
        <v>0.95652965597611017</v>
      </c>
      <c r="J3719" s="10">
        <f>SUMIFS(inventory[Total Cost],inventory[Rank],"&lt;="&amp;inventory[[#This Row],['#]])</f>
        <v>2644878.0000000028</v>
      </c>
      <c r="K3719" s="9">
        <f>inventory[[#This Row],[c Cost]]/MAX(inventory[c Cost])</f>
        <v>0.99908299215624996</v>
      </c>
      <c r="L3719" s="11" t="str">
        <f>IF(inventory[[#This Row],[c Units %]]&lt;=$O$7,$N$7,IF(inventory[[#This Row],[c Units %]]&lt;=$O$8,$N$8,$N$9))</f>
        <v>C</v>
      </c>
    </row>
    <row r="3720" spans="2:12" x14ac:dyDescent="0.25">
      <c r="B3720" s="1">
        <v>3714</v>
      </c>
      <c r="C3720" t="s">
        <v>3714</v>
      </c>
      <c r="D3720" s="2">
        <v>1</v>
      </c>
      <c r="E3720" s="15">
        <v>17</v>
      </c>
      <c r="F3720" s="14">
        <f>inventory[[#This Row],[Unit Cost]]*inventory[[#This Row],['# Units]]</f>
        <v>17</v>
      </c>
      <c r="G3720" s="8">
        <f>_xlfn.RANK.EQ(inventory[[#This Row],[Total Cost]],inventory[Total Cost],0)</f>
        <v>2841</v>
      </c>
      <c r="H3720" s="8">
        <f>SUMIFS(inventory['# Units],inventory[Rank],"&lt;="&amp;inventory[[#This Row],['#]])</f>
        <v>78797</v>
      </c>
      <c r="I3720" s="9">
        <f>inventory[[#This Row],[c Units]]/MAX(inventory[c Units])</f>
        <v>0.95652965597611017</v>
      </c>
      <c r="J3720" s="10">
        <f>SUMIFS(inventory[Total Cost],inventory[Rank],"&lt;="&amp;inventory[[#This Row],['#]])</f>
        <v>2644878.0000000028</v>
      </c>
      <c r="K3720" s="9">
        <f>inventory[[#This Row],[c Cost]]/MAX(inventory[c Cost])</f>
        <v>0.99908299215624996</v>
      </c>
      <c r="L3720" s="11" t="str">
        <f>IF(inventory[[#This Row],[c Units %]]&lt;=$O$7,$N$7,IF(inventory[[#This Row],[c Units %]]&lt;=$O$8,$N$8,$N$9))</f>
        <v>C</v>
      </c>
    </row>
    <row r="3721" spans="2:12" x14ac:dyDescent="0.25">
      <c r="B3721" s="1">
        <v>3715</v>
      </c>
      <c r="C3721" t="s">
        <v>3715</v>
      </c>
      <c r="D3721" s="2">
        <v>1</v>
      </c>
      <c r="E3721" s="15">
        <v>4</v>
      </c>
      <c r="F3721" s="14">
        <f>inventory[[#This Row],[Unit Cost]]*inventory[[#This Row],['# Units]]</f>
        <v>4</v>
      </c>
      <c r="G3721" s="8">
        <f>_xlfn.RANK.EQ(inventory[[#This Row],[Total Cost]],inventory[Total Cost],0)</f>
        <v>3898</v>
      </c>
      <c r="H3721" s="8">
        <f>SUMIFS(inventory['# Units],inventory[Rank],"&lt;="&amp;inventory[[#This Row],['#]])</f>
        <v>78797</v>
      </c>
      <c r="I3721" s="9">
        <f>inventory[[#This Row],[c Units]]/MAX(inventory[c Units])</f>
        <v>0.95652965597611017</v>
      </c>
      <c r="J3721" s="10">
        <f>SUMIFS(inventory[Total Cost],inventory[Rank],"&lt;="&amp;inventory[[#This Row],['#]])</f>
        <v>2644878.0000000028</v>
      </c>
      <c r="K3721" s="9">
        <f>inventory[[#This Row],[c Cost]]/MAX(inventory[c Cost])</f>
        <v>0.99908299215624996</v>
      </c>
      <c r="L3721" s="11" t="str">
        <f>IF(inventory[[#This Row],[c Units %]]&lt;=$O$7,$N$7,IF(inventory[[#This Row],[c Units %]]&lt;=$O$8,$N$8,$N$9))</f>
        <v>C</v>
      </c>
    </row>
    <row r="3722" spans="2:12" x14ac:dyDescent="0.25">
      <c r="B3722" s="1">
        <v>3716</v>
      </c>
      <c r="C3722" t="s">
        <v>3716</v>
      </c>
      <c r="D3722" s="2">
        <v>0.9</v>
      </c>
      <c r="E3722" s="15">
        <v>8</v>
      </c>
      <c r="F3722" s="14">
        <f>inventory[[#This Row],[Unit Cost]]*inventory[[#This Row],['# Units]]</f>
        <v>7.2</v>
      </c>
      <c r="G3722" s="8">
        <f>_xlfn.RANK.EQ(inventory[[#This Row],[Total Cost]],inventory[Total Cost],0)</f>
        <v>3537</v>
      </c>
      <c r="H3722" s="8">
        <f>SUMIFS(inventory['# Units],inventory[Rank],"&lt;="&amp;inventory[[#This Row],['#]])</f>
        <v>78797</v>
      </c>
      <c r="I3722" s="9">
        <f>inventory[[#This Row],[c Units]]/MAX(inventory[c Units])</f>
        <v>0.95652965597611017</v>
      </c>
      <c r="J3722" s="10">
        <f>SUMIFS(inventory[Total Cost],inventory[Rank],"&lt;="&amp;inventory[[#This Row],['#]])</f>
        <v>2644878.0000000028</v>
      </c>
      <c r="K3722" s="9">
        <f>inventory[[#This Row],[c Cost]]/MAX(inventory[c Cost])</f>
        <v>0.99908299215624996</v>
      </c>
      <c r="L3722" s="11" t="str">
        <f>IF(inventory[[#This Row],[c Units %]]&lt;=$O$7,$N$7,IF(inventory[[#This Row],[c Units %]]&lt;=$O$8,$N$8,$N$9))</f>
        <v>C</v>
      </c>
    </row>
    <row r="3723" spans="2:12" x14ac:dyDescent="0.25">
      <c r="B3723" s="1">
        <v>3717</v>
      </c>
      <c r="C3723" t="s">
        <v>3717</v>
      </c>
      <c r="D3723" s="2">
        <v>0.7</v>
      </c>
      <c r="E3723" s="15">
        <v>1</v>
      </c>
      <c r="F3723" s="14">
        <f>inventory[[#This Row],[Unit Cost]]*inventory[[#This Row],['# Units]]</f>
        <v>0.7</v>
      </c>
      <c r="G3723" s="8">
        <f>_xlfn.RANK.EQ(inventory[[#This Row],[Total Cost]],inventory[Total Cost],0)</f>
        <v>4553</v>
      </c>
      <c r="H3723" s="8">
        <f>SUMIFS(inventory['# Units],inventory[Rank],"&lt;="&amp;inventory[[#This Row],['#]])</f>
        <v>78797</v>
      </c>
      <c r="I3723" s="9">
        <f>inventory[[#This Row],[c Units]]/MAX(inventory[c Units])</f>
        <v>0.95652965597611017</v>
      </c>
      <c r="J3723" s="10">
        <f>SUMIFS(inventory[Total Cost],inventory[Rank],"&lt;="&amp;inventory[[#This Row],['#]])</f>
        <v>2644878.0000000028</v>
      </c>
      <c r="K3723" s="9">
        <f>inventory[[#This Row],[c Cost]]/MAX(inventory[c Cost])</f>
        <v>0.99908299215624996</v>
      </c>
      <c r="L3723" s="11" t="str">
        <f>IF(inventory[[#This Row],[c Units %]]&lt;=$O$7,$N$7,IF(inventory[[#This Row],[c Units %]]&lt;=$O$8,$N$8,$N$9))</f>
        <v>C</v>
      </c>
    </row>
    <row r="3724" spans="2:12" x14ac:dyDescent="0.25">
      <c r="B3724" s="1">
        <v>3718</v>
      </c>
      <c r="C3724" t="s">
        <v>3718</v>
      </c>
      <c r="D3724" s="2">
        <v>0.8</v>
      </c>
      <c r="E3724" s="15">
        <v>1</v>
      </c>
      <c r="F3724" s="14">
        <f>inventory[[#This Row],[Unit Cost]]*inventory[[#This Row],['# Units]]</f>
        <v>0.8</v>
      </c>
      <c r="G3724" s="8">
        <f>_xlfn.RANK.EQ(inventory[[#This Row],[Total Cost]],inventory[Total Cost],0)</f>
        <v>4532</v>
      </c>
      <c r="H3724" s="8">
        <f>SUMIFS(inventory['# Units],inventory[Rank],"&lt;="&amp;inventory[[#This Row],['#]])</f>
        <v>78797</v>
      </c>
      <c r="I3724" s="9">
        <f>inventory[[#This Row],[c Units]]/MAX(inventory[c Units])</f>
        <v>0.95652965597611017</v>
      </c>
      <c r="J3724" s="10">
        <f>SUMIFS(inventory[Total Cost],inventory[Rank],"&lt;="&amp;inventory[[#This Row],['#]])</f>
        <v>2644878.0000000028</v>
      </c>
      <c r="K3724" s="9">
        <f>inventory[[#This Row],[c Cost]]/MAX(inventory[c Cost])</f>
        <v>0.99908299215624996</v>
      </c>
      <c r="L3724" s="11" t="str">
        <f>IF(inventory[[#This Row],[c Units %]]&lt;=$O$7,$N$7,IF(inventory[[#This Row],[c Units %]]&lt;=$O$8,$N$8,$N$9))</f>
        <v>C</v>
      </c>
    </row>
    <row r="3725" spans="2:12" x14ac:dyDescent="0.25">
      <c r="B3725" s="1">
        <v>3719</v>
      </c>
      <c r="C3725" t="s">
        <v>3719</v>
      </c>
      <c r="D3725" s="2">
        <v>0.9</v>
      </c>
      <c r="E3725" s="15">
        <v>17</v>
      </c>
      <c r="F3725" s="14">
        <f>inventory[[#This Row],[Unit Cost]]*inventory[[#This Row],['# Units]]</f>
        <v>15.3</v>
      </c>
      <c r="G3725" s="8">
        <f>_xlfn.RANK.EQ(inventory[[#This Row],[Total Cost]],inventory[Total Cost],0)</f>
        <v>2959</v>
      </c>
      <c r="H3725" s="8">
        <f>SUMIFS(inventory['# Units],inventory[Rank],"&lt;="&amp;inventory[[#This Row],['#]])</f>
        <v>78797</v>
      </c>
      <c r="I3725" s="9">
        <f>inventory[[#This Row],[c Units]]/MAX(inventory[c Units])</f>
        <v>0.95652965597611017</v>
      </c>
      <c r="J3725" s="10">
        <f>SUMIFS(inventory[Total Cost],inventory[Rank],"&lt;="&amp;inventory[[#This Row],['#]])</f>
        <v>2644878.0000000028</v>
      </c>
      <c r="K3725" s="9">
        <f>inventory[[#This Row],[c Cost]]/MAX(inventory[c Cost])</f>
        <v>0.99908299215624996</v>
      </c>
      <c r="L3725" s="11" t="str">
        <f>IF(inventory[[#This Row],[c Units %]]&lt;=$O$7,$N$7,IF(inventory[[#This Row],[c Units %]]&lt;=$O$8,$N$8,$N$9))</f>
        <v>C</v>
      </c>
    </row>
    <row r="3726" spans="2:12" x14ac:dyDescent="0.25">
      <c r="B3726" s="1">
        <v>3720</v>
      </c>
      <c r="C3726" t="s">
        <v>3720</v>
      </c>
      <c r="D3726" s="2">
        <v>1</v>
      </c>
      <c r="E3726" s="15">
        <v>3</v>
      </c>
      <c r="F3726" s="14">
        <f>inventory[[#This Row],[Unit Cost]]*inventory[[#This Row],['# Units]]</f>
        <v>3</v>
      </c>
      <c r="G3726" s="8">
        <f>_xlfn.RANK.EQ(inventory[[#This Row],[Total Cost]],inventory[Total Cost],0)</f>
        <v>4077</v>
      </c>
      <c r="H3726" s="8">
        <f>SUMIFS(inventory['# Units],inventory[Rank],"&lt;="&amp;inventory[[#This Row],['#]])</f>
        <v>78797</v>
      </c>
      <c r="I3726" s="9">
        <f>inventory[[#This Row],[c Units]]/MAX(inventory[c Units])</f>
        <v>0.95652965597611017</v>
      </c>
      <c r="J3726" s="10">
        <f>SUMIFS(inventory[Total Cost],inventory[Rank],"&lt;="&amp;inventory[[#This Row],['#]])</f>
        <v>2644878.0000000028</v>
      </c>
      <c r="K3726" s="9">
        <f>inventory[[#This Row],[c Cost]]/MAX(inventory[c Cost])</f>
        <v>0.99908299215624996</v>
      </c>
      <c r="L3726" s="11" t="str">
        <f>IF(inventory[[#This Row],[c Units %]]&lt;=$O$7,$N$7,IF(inventory[[#This Row],[c Units %]]&lt;=$O$8,$N$8,$N$9))</f>
        <v>C</v>
      </c>
    </row>
    <row r="3727" spans="2:12" x14ac:dyDescent="0.25">
      <c r="B3727" s="1">
        <v>3721</v>
      </c>
      <c r="C3727" t="s">
        <v>3721</v>
      </c>
      <c r="D3727" s="2">
        <v>1</v>
      </c>
      <c r="E3727" s="15">
        <v>1</v>
      </c>
      <c r="F3727" s="14">
        <f>inventory[[#This Row],[Unit Cost]]*inventory[[#This Row],['# Units]]</f>
        <v>1</v>
      </c>
      <c r="G3727" s="8">
        <f>_xlfn.RANK.EQ(inventory[[#This Row],[Total Cost]],inventory[Total Cost],0)</f>
        <v>4482</v>
      </c>
      <c r="H3727" s="8">
        <f>SUMIFS(inventory['# Units],inventory[Rank],"&lt;="&amp;inventory[[#This Row],['#]])</f>
        <v>78797</v>
      </c>
      <c r="I3727" s="9">
        <f>inventory[[#This Row],[c Units]]/MAX(inventory[c Units])</f>
        <v>0.95652965597611017</v>
      </c>
      <c r="J3727" s="10">
        <f>SUMIFS(inventory[Total Cost],inventory[Rank],"&lt;="&amp;inventory[[#This Row],['#]])</f>
        <v>2644878.0000000028</v>
      </c>
      <c r="K3727" s="9">
        <f>inventory[[#This Row],[c Cost]]/MAX(inventory[c Cost])</f>
        <v>0.99908299215624996</v>
      </c>
      <c r="L3727" s="11" t="str">
        <f>IF(inventory[[#This Row],[c Units %]]&lt;=$O$7,$N$7,IF(inventory[[#This Row],[c Units %]]&lt;=$O$8,$N$8,$N$9))</f>
        <v>C</v>
      </c>
    </row>
    <row r="3728" spans="2:12" x14ac:dyDescent="0.25">
      <c r="B3728" s="1">
        <v>3722</v>
      </c>
      <c r="C3728" t="s">
        <v>3722</v>
      </c>
      <c r="D3728" s="2">
        <v>1</v>
      </c>
      <c r="E3728" s="15">
        <v>4</v>
      </c>
      <c r="F3728" s="14">
        <f>inventory[[#This Row],[Unit Cost]]*inventory[[#This Row],['# Units]]</f>
        <v>4</v>
      </c>
      <c r="G3728" s="8">
        <f>_xlfn.RANK.EQ(inventory[[#This Row],[Total Cost]],inventory[Total Cost],0)</f>
        <v>3898</v>
      </c>
      <c r="H3728" s="8">
        <f>SUMIFS(inventory['# Units],inventory[Rank],"&lt;="&amp;inventory[[#This Row],['#]])</f>
        <v>78797</v>
      </c>
      <c r="I3728" s="9">
        <f>inventory[[#This Row],[c Units]]/MAX(inventory[c Units])</f>
        <v>0.95652965597611017</v>
      </c>
      <c r="J3728" s="10">
        <f>SUMIFS(inventory[Total Cost],inventory[Rank],"&lt;="&amp;inventory[[#This Row],['#]])</f>
        <v>2644878.0000000028</v>
      </c>
      <c r="K3728" s="9">
        <f>inventory[[#This Row],[c Cost]]/MAX(inventory[c Cost])</f>
        <v>0.99908299215624996</v>
      </c>
      <c r="L3728" s="11" t="str">
        <f>IF(inventory[[#This Row],[c Units %]]&lt;=$O$7,$N$7,IF(inventory[[#This Row],[c Units %]]&lt;=$O$8,$N$8,$N$9))</f>
        <v>C</v>
      </c>
    </row>
    <row r="3729" spans="2:12" x14ac:dyDescent="0.25">
      <c r="B3729" s="1">
        <v>3723</v>
      </c>
      <c r="C3729" t="s">
        <v>3723</v>
      </c>
      <c r="D3729" s="2">
        <v>0.4</v>
      </c>
      <c r="E3729" s="15">
        <v>25</v>
      </c>
      <c r="F3729" s="14">
        <f>inventory[[#This Row],[Unit Cost]]*inventory[[#This Row],['# Units]]</f>
        <v>10</v>
      </c>
      <c r="G3729" s="8">
        <f>_xlfn.RANK.EQ(inventory[[#This Row],[Total Cost]],inventory[Total Cost],0)</f>
        <v>3300</v>
      </c>
      <c r="H3729" s="8">
        <f>SUMIFS(inventory['# Units],inventory[Rank],"&lt;="&amp;inventory[[#This Row],['#]])</f>
        <v>78797</v>
      </c>
      <c r="I3729" s="9">
        <f>inventory[[#This Row],[c Units]]/MAX(inventory[c Units])</f>
        <v>0.95652965597611017</v>
      </c>
      <c r="J3729" s="10">
        <f>SUMIFS(inventory[Total Cost],inventory[Rank],"&lt;="&amp;inventory[[#This Row],['#]])</f>
        <v>2644878.0000000028</v>
      </c>
      <c r="K3729" s="9">
        <f>inventory[[#This Row],[c Cost]]/MAX(inventory[c Cost])</f>
        <v>0.99908299215624996</v>
      </c>
      <c r="L3729" s="11" t="str">
        <f>IF(inventory[[#This Row],[c Units %]]&lt;=$O$7,$N$7,IF(inventory[[#This Row],[c Units %]]&lt;=$O$8,$N$8,$N$9))</f>
        <v>C</v>
      </c>
    </row>
    <row r="3730" spans="2:12" x14ac:dyDescent="0.25">
      <c r="B3730" s="1">
        <v>3724</v>
      </c>
      <c r="C3730" t="s">
        <v>3724</v>
      </c>
      <c r="D3730" s="2">
        <v>1</v>
      </c>
      <c r="E3730" s="15">
        <v>2</v>
      </c>
      <c r="F3730" s="14">
        <f>inventory[[#This Row],[Unit Cost]]*inventory[[#This Row],['# Units]]</f>
        <v>2</v>
      </c>
      <c r="G3730" s="8">
        <f>_xlfn.RANK.EQ(inventory[[#This Row],[Total Cost]],inventory[Total Cost],0)</f>
        <v>4294</v>
      </c>
      <c r="H3730" s="8">
        <f>SUMIFS(inventory['# Units],inventory[Rank],"&lt;="&amp;inventory[[#This Row],['#]])</f>
        <v>78797</v>
      </c>
      <c r="I3730" s="9">
        <f>inventory[[#This Row],[c Units]]/MAX(inventory[c Units])</f>
        <v>0.95652965597611017</v>
      </c>
      <c r="J3730" s="10">
        <f>SUMIFS(inventory[Total Cost],inventory[Rank],"&lt;="&amp;inventory[[#This Row],['#]])</f>
        <v>2644878.0000000028</v>
      </c>
      <c r="K3730" s="9">
        <f>inventory[[#This Row],[c Cost]]/MAX(inventory[c Cost])</f>
        <v>0.99908299215624996</v>
      </c>
      <c r="L3730" s="11" t="str">
        <f>IF(inventory[[#This Row],[c Units %]]&lt;=$O$7,$N$7,IF(inventory[[#This Row],[c Units %]]&lt;=$O$8,$N$8,$N$9))</f>
        <v>C</v>
      </c>
    </row>
    <row r="3731" spans="2:12" x14ac:dyDescent="0.25">
      <c r="B3731" s="1">
        <v>3725</v>
      </c>
      <c r="C3731" t="s">
        <v>3725</v>
      </c>
      <c r="D3731" s="2">
        <v>1</v>
      </c>
      <c r="E3731" s="15">
        <v>2</v>
      </c>
      <c r="F3731" s="14">
        <f>inventory[[#This Row],[Unit Cost]]*inventory[[#This Row],['# Units]]</f>
        <v>2</v>
      </c>
      <c r="G3731" s="8">
        <f>_xlfn.RANK.EQ(inventory[[#This Row],[Total Cost]],inventory[Total Cost],0)</f>
        <v>4294</v>
      </c>
      <c r="H3731" s="8">
        <f>SUMIFS(inventory['# Units],inventory[Rank],"&lt;="&amp;inventory[[#This Row],['#]])</f>
        <v>78797</v>
      </c>
      <c r="I3731" s="9">
        <f>inventory[[#This Row],[c Units]]/MAX(inventory[c Units])</f>
        <v>0.95652965597611017</v>
      </c>
      <c r="J3731" s="10">
        <f>SUMIFS(inventory[Total Cost],inventory[Rank],"&lt;="&amp;inventory[[#This Row],['#]])</f>
        <v>2644878.0000000028</v>
      </c>
      <c r="K3731" s="9">
        <f>inventory[[#This Row],[c Cost]]/MAX(inventory[c Cost])</f>
        <v>0.99908299215624996</v>
      </c>
      <c r="L3731" s="11" t="str">
        <f>IF(inventory[[#This Row],[c Units %]]&lt;=$O$7,$N$7,IF(inventory[[#This Row],[c Units %]]&lt;=$O$8,$N$8,$N$9))</f>
        <v>C</v>
      </c>
    </row>
    <row r="3732" spans="2:12" x14ac:dyDescent="0.25">
      <c r="B3732" s="1">
        <v>3726</v>
      </c>
      <c r="C3732" t="s">
        <v>3726</v>
      </c>
      <c r="D3732" s="2">
        <v>1</v>
      </c>
      <c r="E3732" s="15">
        <v>3</v>
      </c>
      <c r="F3732" s="14">
        <f>inventory[[#This Row],[Unit Cost]]*inventory[[#This Row],['# Units]]</f>
        <v>3</v>
      </c>
      <c r="G3732" s="8">
        <f>_xlfn.RANK.EQ(inventory[[#This Row],[Total Cost]],inventory[Total Cost],0)</f>
        <v>4077</v>
      </c>
      <c r="H3732" s="8">
        <f>SUMIFS(inventory['# Units],inventory[Rank],"&lt;="&amp;inventory[[#This Row],['#]])</f>
        <v>78797</v>
      </c>
      <c r="I3732" s="9">
        <f>inventory[[#This Row],[c Units]]/MAX(inventory[c Units])</f>
        <v>0.95652965597611017</v>
      </c>
      <c r="J3732" s="10">
        <f>SUMIFS(inventory[Total Cost],inventory[Rank],"&lt;="&amp;inventory[[#This Row],['#]])</f>
        <v>2644878.0000000028</v>
      </c>
      <c r="K3732" s="9">
        <f>inventory[[#This Row],[c Cost]]/MAX(inventory[c Cost])</f>
        <v>0.99908299215624996</v>
      </c>
      <c r="L3732" s="11" t="str">
        <f>IF(inventory[[#This Row],[c Units %]]&lt;=$O$7,$N$7,IF(inventory[[#This Row],[c Units %]]&lt;=$O$8,$N$8,$N$9))</f>
        <v>C</v>
      </c>
    </row>
    <row r="3733" spans="2:12" x14ac:dyDescent="0.25">
      <c r="B3733" s="1">
        <v>3727</v>
      </c>
      <c r="C3733" t="s">
        <v>3727</v>
      </c>
      <c r="D3733" s="2">
        <v>0.8</v>
      </c>
      <c r="E3733" s="15">
        <v>6</v>
      </c>
      <c r="F3733" s="14">
        <f>inventory[[#This Row],[Unit Cost]]*inventory[[#This Row],['# Units]]</f>
        <v>4.8000000000000007</v>
      </c>
      <c r="G3733" s="8">
        <f>_xlfn.RANK.EQ(inventory[[#This Row],[Total Cost]],inventory[Total Cost],0)</f>
        <v>3792</v>
      </c>
      <c r="H3733" s="8">
        <f>SUMIFS(inventory['# Units],inventory[Rank],"&lt;="&amp;inventory[[#This Row],['#]])</f>
        <v>78797</v>
      </c>
      <c r="I3733" s="9">
        <f>inventory[[#This Row],[c Units]]/MAX(inventory[c Units])</f>
        <v>0.95652965597611017</v>
      </c>
      <c r="J3733" s="10">
        <f>SUMIFS(inventory[Total Cost],inventory[Rank],"&lt;="&amp;inventory[[#This Row],['#]])</f>
        <v>2644878.0000000028</v>
      </c>
      <c r="K3733" s="9">
        <f>inventory[[#This Row],[c Cost]]/MAX(inventory[c Cost])</f>
        <v>0.99908299215624996</v>
      </c>
      <c r="L3733" s="11" t="str">
        <f>IF(inventory[[#This Row],[c Units %]]&lt;=$O$7,$N$7,IF(inventory[[#This Row],[c Units %]]&lt;=$O$8,$N$8,$N$9))</f>
        <v>C</v>
      </c>
    </row>
    <row r="3734" spans="2:12" x14ac:dyDescent="0.25">
      <c r="B3734" s="1">
        <v>3728</v>
      </c>
      <c r="C3734" t="s">
        <v>3728</v>
      </c>
      <c r="D3734" s="2">
        <v>1</v>
      </c>
      <c r="E3734" s="15">
        <v>2</v>
      </c>
      <c r="F3734" s="14">
        <f>inventory[[#This Row],[Unit Cost]]*inventory[[#This Row],['# Units]]</f>
        <v>2</v>
      </c>
      <c r="G3734" s="8">
        <f>_xlfn.RANK.EQ(inventory[[#This Row],[Total Cost]],inventory[Total Cost],0)</f>
        <v>4294</v>
      </c>
      <c r="H3734" s="8">
        <f>SUMIFS(inventory['# Units],inventory[Rank],"&lt;="&amp;inventory[[#This Row],['#]])</f>
        <v>78797</v>
      </c>
      <c r="I3734" s="9">
        <f>inventory[[#This Row],[c Units]]/MAX(inventory[c Units])</f>
        <v>0.95652965597611017</v>
      </c>
      <c r="J3734" s="10">
        <f>SUMIFS(inventory[Total Cost],inventory[Rank],"&lt;="&amp;inventory[[#This Row],['#]])</f>
        <v>2644878.0000000028</v>
      </c>
      <c r="K3734" s="9">
        <f>inventory[[#This Row],[c Cost]]/MAX(inventory[c Cost])</f>
        <v>0.99908299215624996</v>
      </c>
      <c r="L3734" s="11" t="str">
        <f>IF(inventory[[#This Row],[c Units %]]&lt;=$O$7,$N$7,IF(inventory[[#This Row],[c Units %]]&lt;=$O$8,$N$8,$N$9))</f>
        <v>C</v>
      </c>
    </row>
    <row r="3735" spans="2:12" x14ac:dyDescent="0.25">
      <c r="B3735" s="1">
        <v>3729</v>
      </c>
      <c r="C3735" t="s">
        <v>3729</v>
      </c>
      <c r="D3735" s="2">
        <v>0.9</v>
      </c>
      <c r="E3735" s="15">
        <v>5</v>
      </c>
      <c r="F3735" s="14">
        <f>inventory[[#This Row],[Unit Cost]]*inventory[[#This Row],['# Units]]</f>
        <v>4.5</v>
      </c>
      <c r="G3735" s="8">
        <f>_xlfn.RANK.EQ(inventory[[#This Row],[Total Cost]],inventory[Total Cost],0)</f>
        <v>3832</v>
      </c>
      <c r="H3735" s="8">
        <f>SUMIFS(inventory['# Units],inventory[Rank],"&lt;="&amp;inventory[[#This Row],['#]])</f>
        <v>78797</v>
      </c>
      <c r="I3735" s="9">
        <f>inventory[[#This Row],[c Units]]/MAX(inventory[c Units])</f>
        <v>0.95652965597611017</v>
      </c>
      <c r="J3735" s="10">
        <f>SUMIFS(inventory[Total Cost],inventory[Rank],"&lt;="&amp;inventory[[#This Row],['#]])</f>
        <v>2644878.0000000028</v>
      </c>
      <c r="K3735" s="9">
        <f>inventory[[#This Row],[c Cost]]/MAX(inventory[c Cost])</f>
        <v>0.99908299215624996</v>
      </c>
      <c r="L3735" s="11" t="str">
        <f>IF(inventory[[#This Row],[c Units %]]&lt;=$O$7,$N$7,IF(inventory[[#This Row],[c Units %]]&lt;=$O$8,$N$8,$N$9))</f>
        <v>C</v>
      </c>
    </row>
    <row r="3736" spans="2:12" x14ac:dyDescent="0.25">
      <c r="B3736" s="1">
        <v>3730</v>
      </c>
      <c r="C3736" t="s">
        <v>2730</v>
      </c>
      <c r="D3736" s="2">
        <v>1</v>
      </c>
      <c r="E3736" s="15">
        <v>2</v>
      </c>
      <c r="F3736" s="14">
        <f>inventory[[#This Row],[Unit Cost]]*inventory[[#This Row],['# Units]]</f>
        <v>2</v>
      </c>
      <c r="G3736" s="8">
        <f>_xlfn.RANK.EQ(inventory[[#This Row],[Total Cost]],inventory[Total Cost],0)</f>
        <v>4294</v>
      </c>
      <c r="H3736" s="8">
        <f>SUMIFS(inventory['# Units],inventory[Rank],"&lt;="&amp;inventory[[#This Row],['#]])</f>
        <v>78873</v>
      </c>
      <c r="I3736" s="9">
        <f>inventory[[#This Row],[c Units]]/MAX(inventory[c Units])</f>
        <v>0.9574522323921435</v>
      </c>
      <c r="J3736" s="10">
        <f>SUMIFS(inventory[Total Cost],inventory[Rank],"&lt;="&amp;inventory[[#This Row],['#]])</f>
        <v>2644975.2000000011</v>
      </c>
      <c r="K3736" s="9">
        <f>inventory[[#This Row],[c Cost]]/MAX(inventory[c Cost])</f>
        <v>0.99911970873328526</v>
      </c>
      <c r="L3736" s="11" t="str">
        <f>IF(inventory[[#This Row],[c Units %]]&lt;=$O$7,$N$7,IF(inventory[[#This Row],[c Units %]]&lt;=$O$8,$N$8,$N$9))</f>
        <v>C</v>
      </c>
    </row>
    <row r="3737" spans="2:12" x14ac:dyDescent="0.25">
      <c r="B3737" s="1">
        <v>3731</v>
      </c>
      <c r="C3737" t="s">
        <v>3730</v>
      </c>
      <c r="D3737" s="2">
        <v>1</v>
      </c>
      <c r="E3737" s="15">
        <v>1</v>
      </c>
      <c r="F3737" s="14">
        <f>inventory[[#This Row],[Unit Cost]]*inventory[[#This Row],['# Units]]</f>
        <v>1</v>
      </c>
      <c r="G3737" s="8">
        <f>_xlfn.RANK.EQ(inventory[[#This Row],[Total Cost]],inventory[Total Cost],0)</f>
        <v>4482</v>
      </c>
      <c r="H3737" s="8">
        <f>SUMIFS(inventory['# Units],inventory[Rank],"&lt;="&amp;inventory[[#This Row],['#]])</f>
        <v>78873</v>
      </c>
      <c r="I3737" s="9">
        <f>inventory[[#This Row],[c Units]]/MAX(inventory[c Units])</f>
        <v>0.9574522323921435</v>
      </c>
      <c r="J3737" s="10">
        <f>SUMIFS(inventory[Total Cost],inventory[Rank],"&lt;="&amp;inventory[[#This Row],['#]])</f>
        <v>2644975.2000000011</v>
      </c>
      <c r="K3737" s="9">
        <f>inventory[[#This Row],[c Cost]]/MAX(inventory[c Cost])</f>
        <v>0.99911970873328526</v>
      </c>
      <c r="L3737" s="11" t="str">
        <f>IF(inventory[[#This Row],[c Units %]]&lt;=$O$7,$N$7,IF(inventory[[#This Row],[c Units %]]&lt;=$O$8,$N$8,$N$9))</f>
        <v>C</v>
      </c>
    </row>
    <row r="3738" spans="2:12" x14ac:dyDescent="0.25">
      <c r="B3738" s="1">
        <v>3732</v>
      </c>
      <c r="C3738" t="s">
        <v>3731</v>
      </c>
      <c r="D3738" s="2">
        <v>0.9</v>
      </c>
      <c r="E3738" s="15">
        <v>7</v>
      </c>
      <c r="F3738" s="14">
        <f>inventory[[#This Row],[Unit Cost]]*inventory[[#This Row],['# Units]]</f>
        <v>6.3</v>
      </c>
      <c r="G3738" s="8">
        <f>_xlfn.RANK.EQ(inventory[[#This Row],[Total Cost]],inventory[Total Cost],0)</f>
        <v>3638</v>
      </c>
      <c r="H3738" s="8">
        <f>SUMIFS(inventory['# Units],inventory[Rank],"&lt;="&amp;inventory[[#This Row],['#]])</f>
        <v>78873</v>
      </c>
      <c r="I3738" s="9">
        <f>inventory[[#This Row],[c Units]]/MAX(inventory[c Units])</f>
        <v>0.9574522323921435</v>
      </c>
      <c r="J3738" s="10">
        <f>SUMIFS(inventory[Total Cost],inventory[Rank],"&lt;="&amp;inventory[[#This Row],['#]])</f>
        <v>2644975.2000000011</v>
      </c>
      <c r="K3738" s="9">
        <f>inventory[[#This Row],[c Cost]]/MAX(inventory[c Cost])</f>
        <v>0.99911970873328526</v>
      </c>
      <c r="L3738" s="11" t="str">
        <f>IF(inventory[[#This Row],[c Units %]]&lt;=$O$7,$N$7,IF(inventory[[#This Row],[c Units %]]&lt;=$O$8,$N$8,$N$9))</f>
        <v>C</v>
      </c>
    </row>
    <row r="3739" spans="2:12" x14ac:dyDescent="0.25">
      <c r="B3739" s="1">
        <v>3733</v>
      </c>
      <c r="C3739" t="s">
        <v>3732</v>
      </c>
      <c r="D3739" s="2">
        <v>0.8</v>
      </c>
      <c r="E3739" s="15">
        <v>16</v>
      </c>
      <c r="F3739" s="14">
        <f>inventory[[#This Row],[Unit Cost]]*inventory[[#This Row],['# Units]]</f>
        <v>12.8</v>
      </c>
      <c r="G3739" s="8">
        <f>_xlfn.RANK.EQ(inventory[[#This Row],[Total Cost]],inventory[Total Cost],0)</f>
        <v>3102</v>
      </c>
      <c r="H3739" s="8">
        <f>SUMIFS(inventory['# Units],inventory[Rank],"&lt;="&amp;inventory[[#This Row],['#]])</f>
        <v>78873</v>
      </c>
      <c r="I3739" s="9">
        <f>inventory[[#This Row],[c Units]]/MAX(inventory[c Units])</f>
        <v>0.9574522323921435</v>
      </c>
      <c r="J3739" s="10">
        <f>SUMIFS(inventory[Total Cost],inventory[Rank],"&lt;="&amp;inventory[[#This Row],['#]])</f>
        <v>2644975.2000000011</v>
      </c>
      <c r="K3739" s="9">
        <f>inventory[[#This Row],[c Cost]]/MAX(inventory[c Cost])</f>
        <v>0.99911970873328526</v>
      </c>
      <c r="L3739" s="11" t="str">
        <f>IF(inventory[[#This Row],[c Units %]]&lt;=$O$7,$N$7,IF(inventory[[#This Row],[c Units %]]&lt;=$O$8,$N$8,$N$9))</f>
        <v>C</v>
      </c>
    </row>
    <row r="3740" spans="2:12" x14ac:dyDescent="0.25">
      <c r="B3740" s="1">
        <v>3734</v>
      </c>
      <c r="C3740" t="s">
        <v>3733</v>
      </c>
      <c r="D3740" s="2">
        <v>0.8</v>
      </c>
      <c r="E3740" s="15">
        <v>10</v>
      </c>
      <c r="F3740" s="14">
        <f>inventory[[#This Row],[Unit Cost]]*inventory[[#This Row],['# Units]]</f>
        <v>8</v>
      </c>
      <c r="G3740" s="8">
        <f>_xlfn.RANK.EQ(inventory[[#This Row],[Total Cost]],inventory[Total Cost],0)</f>
        <v>3471</v>
      </c>
      <c r="H3740" s="8">
        <f>SUMIFS(inventory['# Units],inventory[Rank],"&lt;="&amp;inventory[[#This Row],['#]])</f>
        <v>78873</v>
      </c>
      <c r="I3740" s="9">
        <f>inventory[[#This Row],[c Units]]/MAX(inventory[c Units])</f>
        <v>0.9574522323921435</v>
      </c>
      <c r="J3740" s="10">
        <f>SUMIFS(inventory[Total Cost],inventory[Rank],"&lt;="&amp;inventory[[#This Row],['#]])</f>
        <v>2644975.2000000011</v>
      </c>
      <c r="K3740" s="9">
        <f>inventory[[#This Row],[c Cost]]/MAX(inventory[c Cost])</f>
        <v>0.99911970873328526</v>
      </c>
      <c r="L3740" s="11" t="str">
        <f>IF(inventory[[#This Row],[c Units %]]&lt;=$O$7,$N$7,IF(inventory[[#This Row],[c Units %]]&lt;=$O$8,$N$8,$N$9))</f>
        <v>C</v>
      </c>
    </row>
    <row r="3741" spans="2:12" x14ac:dyDescent="0.25">
      <c r="B3741" s="1">
        <v>3735</v>
      </c>
      <c r="C3741" t="s">
        <v>3734</v>
      </c>
      <c r="D3741" s="2">
        <v>0.8</v>
      </c>
      <c r="E3741" s="15">
        <v>4</v>
      </c>
      <c r="F3741" s="14">
        <f>inventory[[#This Row],[Unit Cost]]*inventory[[#This Row],['# Units]]</f>
        <v>3.2</v>
      </c>
      <c r="G3741" s="8">
        <f>_xlfn.RANK.EQ(inventory[[#This Row],[Total Cost]],inventory[Total Cost],0)</f>
        <v>4049</v>
      </c>
      <c r="H3741" s="8">
        <f>SUMIFS(inventory['# Units],inventory[Rank],"&lt;="&amp;inventory[[#This Row],['#]])</f>
        <v>78873</v>
      </c>
      <c r="I3741" s="9">
        <f>inventory[[#This Row],[c Units]]/MAX(inventory[c Units])</f>
        <v>0.9574522323921435</v>
      </c>
      <c r="J3741" s="10">
        <f>SUMIFS(inventory[Total Cost],inventory[Rank],"&lt;="&amp;inventory[[#This Row],['#]])</f>
        <v>2644975.2000000011</v>
      </c>
      <c r="K3741" s="9">
        <f>inventory[[#This Row],[c Cost]]/MAX(inventory[c Cost])</f>
        <v>0.99911970873328526</v>
      </c>
      <c r="L3741" s="11" t="str">
        <f>IF(inventory[[#This Row],[c Units %]]&lt;=$O$7,$N$7,IF(inventory[[#This Row],[c Units %]]&lt;=$O$8,$N$8,$N$9))</f>
        <v>C</v>
      </c>
    </row>
    <row r="3742" spans="2:12" x14ac:dyDescent="0.25">
      <c r="B3742" s="1">
        <v>3736</v>
      </c>
      <c r="C3742" t="s">
        <v>3735</v>
      </c>
      <c r="D3742" s="2">
        <v>1</v>
      </c>
      <c r="E3742" s="15">
        <v>27</v>
      </c>
      <c r="F3742" s="14">
        <f>inventory[[#This Row],[Unit Cost]]*inventory[[#This Row],['# Units]]</f>
        <v>27</v>
      </c>
      <c r="G3742" s="8">
        <f>_xlfn.RANK.EQ(inventory[[#This Row],[Total Cost]],inventory[Total Cost],0)</f>
        <v>2395</v>
      </c>
      <c r="H3742" s="8">
        <f>SUMIFS(inventory['# Units],inventory[Rank],"&lt;="&amp;inventory[[#This Row],['#]])</f>
        <v>78873</v>
      </c>
      <c r="I3742" s="9">
        <f>inventory[[#This Row],[c Units]]/MAX(inventory[c Units])</f>
        <v>0.9574522323921435</v>
      </c>
      <c r="J3742" s="10">
        <f>SUMIFS(inventory[Total Cost],inventory[Rank],"&lt;="&amp;inventory[[#This Row],['#]])</f>
        <v>2644975.2000000011</v>
      </c>
      <c r="K3742" s="9">
        <f>inventory[[#This Row],[c Cost]]/MAX(inventory[c Cost])</f>
        <v>0.99911970873328526</v>
      </c>
      <c r="L3742" s="11" t="str">
        <f>IF(inventory[[#This Row],[c Units %]]&lt;=$O$7,$N$7,IF(inventory[[#This Row],[c Units %]]&lt;=$O$8,$N$8,$N$9))</f>
        <v>C</v>
      </c>
    </row>
    <row r="3743" spans="2:12" x14ac:dyDescent="0.25">
      <c r="B3743" s="1">
        <v>3737</v>
      </c>
      <c r="C3743" t="s">
        <v>3736</v>
      </c>
      <c r="D3743" s="2">
        <v>0.6</v>
      </c>
      <c r="E3743" s="15">
        <v>5</v>
      </c>
      <c r="F3743" s="14">
        <f>inventory[[#This Row],[Unit Cost]]*inventory[[#This Row],['# Units]]</f>
        <v>3</v>
      </c>
      <c r="G3743" s="8">
        <f>_xlfn.RANK.EQ(inventory[[#This Row],[Total Cost]],inventory[Total Cost],0)</f>
        <v>4077</v>
      </c>
      <c r="H3743" s="8">
        <f>SUMIFS(inventory['# Units],inventory[Rank],"&lt;="&amp;inventory[[#This Row],['#]])</f>
        <v>78873</v>
      </c>
      <c r="I3743" s="9">
        <f>inventory[[#This Row],[c Units]]/MAX(inventory[c Units])</f>
        <v>0.9574522323921435</v>
      </c>
      <c r="J3743" s="10">
        <f>SUMIFS(inventory[Total Cost],inventory[Rank],"&lt;="&amp;inventory[[#This Row],['#]])</f>
        <v>2644975.2000000011</v>
      </c>
      <c r="K3743" s="9">
        <f>inventory[[#This Row],[c Cost]]/MAX(inventory[c Cost])</f>
        <v>0.99911970873328526</v>
      </c>
      <c r="L3743" s="11" t="str">
        <f>IF(inventory[[#This Row],[c Units %]]&lt;=$O$7,$N$7,IF(inventory[[#This Row],[c Units %]]&lt;=$O$8,$N$8,$N$9))</f>
        <v>C</v>
      </c>
    </row>
    <row r="3744" spans="2:12" x14ac:dyDescent="0.25">
      <c r="B3744" s="1">
        <v>3738</v>
      </c>
      <c r="C3744" t="s">
        <v>3737</v>
      </c>
      <c r="D3744" s="2">
        <v>0.9</v>
      </c>
      <c r="E3744" s="15">
        <v>3</v>
      </c>
      <c r="F3744" s="14">
        <f>inventory[[#This Row],[Unit Cost]]*inventory[[#This Row],['# Units]]</f>
        <v>2.7</v>
      </c>
      <c r="G3744" s="8">
        <f>_xlfn.RANK.EQ(inventory[[#This Row],[Total Cost]],inventory[Total Cost],0)</f>
        <v>4161</v>
      </c>
      <c r="H3744" s="8">
        <f>SUMIFS(inventory['# Units],inventory[Rank],"&lt;="&amp;inventory[[#This Row],['#]])</f>
        <v>78873</v>
      </c>
      <c r="I3744" s="9">
        <f>inventory[[#This Row],[c Units]]/MAX(inventory[c Units])</f>
        <v>0.9574522323921435</v>
      </c>
      <c r="J3744" s="10">
        <f>SUMIFS(inventory[Total Cost],inventory[Rank],"&lt;="&amp;inventory[[#This Row],['#]])</f>
        <v>2644975.2000000011</v>
      </c>
      <c r="K3744" s="9">
        <f>inventory[[#This Row],[c Cost]]/MAX(inventory[c Cost])</f>
        <v>0.99911970873328526</v>
      </c>
      <c r="L3744" s="11" t="str">
        <f>IF(inventory[[#This Row],[c Units %]]&lt;=$O$7,$N$7,IF(inventory[[#This Row],[c Units %]]&lt;=$O$8,$N$8,$N$9))</f>
        <v>C</v>
      </c>
    </row>
    <row r="3745" spans="2:12" x14ac:dyDescent="0.25">
      <c r="B3745" s="1">
        <v>3739</v>
      </c>
      <c r="C3745" t="s">
        <v>3738</v>
      </c>
      <c r="D3745" s="2">
        <v>1</v>
      </c>
      <c r="E3745" s="15">
        <v>1</v>
      </c>
      <c r="F3745" s="14">
        <f>inventory[[#This Row],[Unit Cost]]*inventory[[#This Row],['# Units]]</f>
        <v>1</v>
      </c>
      <c r="G3745" s="8">
        <f>_xlfn.RANK.EQ(inventory[[#This Row],[Total Cost]],inventory[Total Cost],0)</f>
        <v>4482</v>
      </c>
      <c r="H3745" s="8">
        <f>SUMIFS(inventory['# Units],inventory[Rank],"&lt;="&amp;inventory[[#This Row],['#]])</f>
        <v>78873</v>
      </c>
      <c r="I3745" s="9">
        <f>inventory[[#This Row],[c Units]]/MAX(inventory[c Units])</f>
        <v>0.9574522323921435</v>
      </c>
      <c r="J3745" s="10">
        <f>SUMIFS(inventory[Total Cost],inventory[Rank],"&lt;="&amp;inventory[[#This Row],['#]])</f>
        <v>2644975.2000000011</v>
      </c>
      <c r="K3745" s="9">
        <f>inventory[[#This Row],[c Cost]]/MAX(inventory[c Cost])</f>
        <v>0.99911970873328526</v>
      </c>
      <c r="L3745" s="11" t="str">
        <f>IF(inventory[[#This Row],[c Units %]]&lt;=$O$7,$N$7,IF(inventory[[#This Row],[c Units %]]&lt;=$O$8,$N$8,$N$9))</f>
        <v>C</v>
      </c>
    </row>
    <row r="3746" spans="2:12" x14ac:dyDescent="0.25">
      <c r="B3746" s="1">
        <v>3740</v>
      </c>
      <c r="C3746" t="s">
        <v>3739</v>
      </c>
      <c r="D3746" s="2">
        <v>0.7</v>
      </c>
      <c r="E3746" s="15">
        <v>8</v>
      </c>
      <c r="F3746" s="14">
        <f>inventory[[#This Row],[Unit Cost]]*inventory[[#This Row],['# Units]]</f>
        <v>5.6</v>
      </c>
      <c r="G3746" s="8">
        <f>_xlfn.RANK.EQ(inventory[[#This Row],[Total Cost]],inventory[Total Cost],0)</f>
        <v>3697</v>
      </c>
      <c r="H3746" s="8">
        <f>SUMIFS(inventory['# Units],inventory[Rank],"&lt;="&amp;inventory[[#This Row],['#]])</f>
        <v>78873</v>
      </c>
      <c r="I3746" s="9">
        <f>inventory[[#This Row],[c Units]]/MAX(inventory[c Units])</f>
        <v>0.9574522323921435</v>
      </c>
      <c r="J3746" s="10">
        <f>SUMIFS(inventory[Total Cost],inventory[Rank],"&lt;="&amp;inventory[[#This Row],['#]])</f>
        <v>2644975.2000000011</v>
      </c>
      <c r="K3746" s="9">
        <f>inventory[[#This Row],[c Cost]]/MAX(inventory[c Cost])</f>
        <v>0.99911970873328526</v>
      </c>
      <c r="L3746" s="11" t="str">
        <f>IF(inventory[[#This Row],[c Units %]]&lt;=$O$7,$N$7,IF(inventory[[#This Row],[c Units %]]&lt;=$O$8,$N$8,$N$9))</f>
        <v>C</v>
      </c>
    </row>
    <row r="3747" spans="2:12" x14ac:dyDescent="0.25">
      <c r="B3747" s="1">
        <v>3741</v>
      </c>
      <c r="C3747" t="s">
        <v>3740</v>
      </c>
      <c r="D3747" s="2">
        <v>0.8</v>
      </c>
      <c r="E3747" s="15">
        <v>3</v>
      </c>
      <c r="F3747" s="14">
        <f>inventory[[#This Row],[Unit Cost]]*inventory[[#This Row],['# Units]]</f>
        <v>2.4000000000000004</v>
      </c>
      <c r="G3747" s="8">
        <f>_xlfn.RANK.EQ(inventory[[#This Row],[Total Cost]],inventory[Total Cost],0)</f>
        <v>4197</v>
      </c>
      <c r="H3747" s="8">
        <f>SUMIFS(inventory['# Units],inventory[Rank],"&lt;="&amp;inventory[[#This Row],['#]])</f>
        <v>78873</v>
      </c>
      <c r="I3747" s="9">
        <f>inventory[[#This Row],[c Units]]/MAX(inventory[c Units])</f>
        <v>0.9574522323921435</v>
      </c>
      <c r="J3747" s="10">
        <f>SUMIFS(inventory[Total Cost],inventory[Rank],"&lt;="&amp;inventory[[#This Row],['#]])</f>
        <v>2644975.2000000011</v>
      </c>
      <c r="K3747" s="9">
        <f>inventory[[#This Row],[c Cost]]/MAX(inventory[c Cost])</f>
        <v>0.99911970873328526</v>
      </c>
      <c r="L3747" s="11" t="str">
        <f>IF(inventory[[#This Row],[c Units %]]&lt;=$O$7,$N$7,IF(inventory[[#This Row],[c Units %]]&lt;=$O$8,$N$8,$N$9))</f>
        <v>C</v>
      </c>
    </row>
    <row r="3748" spans="2:12" x14ac:dyDescent="0.25">
      <c r="B3748" s="1">
        <v>3742</v>
      </c>
      <c r="C3748" t="s">
        <v>3741</v>
      </c>
      <c r="D3748" s="2">
        <v>1</v>
      </c>
      <c r="E3748" s="15">
        <v>25</v>
      </c>
      <c r="F3748" s="14">
        <f>inventory[[#This Row],[Unit Cost]]*inventory[[#This Row],['# Units]]</f>
        <v>25</v>
      </c>
      <c r="G3748" s="8">
        <f>_xlfn.RANK.EQ(inventory[[#This Row],[Total Cost]],inventory[Total Cost],0)</f>
        <v>2476</v>
      </c>
      <c r="H3748" s="8">
        <f>SUMIFS(inventory['# Units],inventory[Rank],"&lt;="&amp;inventory[[#This Row],['#]])</f>
        <v>78873</v>
      </c>
      <c r="I3748" s="9">
        <f>inventory[[#This Row],[c Units]]/MAX(inventory[c Units])</f>
        <v>0.9574522323921435</v>
      </c>
      <c r="J3748" s="10">
        <f>SUMIFS(inventory[Total Cost],inventory[Rank],"&lt;="&amp;inventory[[#This Row],['#]])</f>
        <v>2644975.2000000011</v>
      </c>
      <c r="K3748" s="9">
        <f>inventory[[#This Row],[c Cost]]/MAX(inventory[c Cost])</f>
        <v>0.99911970873328526</v>
      </c>
      <c r="L3748" s="11" t="str">
        <f>IF(inventory[[#This Row],[c Units %]]&lt;=$O$7,$N$7,IF(inventory[[#This Row],[c Units %]]&lt;=$O$8,$N$8,$N$9))</f>
        <v>C</v>
      </c>
    </row>
    <row r="3749" spans="2:12" x14ac:dyDescent="0.25">
      <c r="B3749" s="1">
        <v>3743</v>
      </c>
      <c r="C3749" t="s">
        <v>3742</v>
      </c>
      <c r="D3749" s="2">
        <v>0.8</v>
      </c>
      <c r="E3749" s="15">
        <v>29</v>
      </c>
      <c r="F3749" s="14">
        <f>inventory[[#This Row],[Unit Cost]]*inventory[[#This Row],['# Units]]</f>
        <v>23.200000000000003</v>
      </c>
      <c r="G3749" s="8">
        <f>_xlfn.RANK.EQ(inventory[[#This Row],[Total Cost]],inventory[Total Cost],0)</f>
        <v>2543</v>
      </c>
      <c r="H3749" s="8">
        <f>SUMIFS(inventory['# Units],inventory[Rank],"&lt;="&amp;inventory[[#This Row],['#]])</f>
        <v>78873</v>
      </c>
      <c r="I3749" s="9">
        <f>inventory[[#This Row],[c Units]]/MAX(inventory[c Units])</f>
        <v>0.9574522323921435</v>
      </c>
      <c r="J3749" s="10">
        <f>SUMIFS(inventory[Total Cost],inventory[Rank],"&lt;="&amp;inventory[[#This Row],['#]])</f>
        <v>2644975.2000000011</v>
      </c>
      <c r="K3749" s="9">
        <f>inventory[[#This Row],[c Cost]]/MAX(inventory[c Cost])</f>
        <v>0.99911970873328526</v>
      </c>
      <c r="L3749" s="11" t="str">
        <f>IF(inventory[[#This Row],[c Units %]]&lt;=$O$7,$N$7,IF(inventory[[#This Row],[c Units %]]&lt;=$O$8,$N$8,$N$9))</f>
        <v>C</v>
      </c>
    </row>
    <row r="3750" spans="2:12" x14ac:dyDescent="0.25">
      <c r="B3750" s="1">
        <v>3744</v>
      </c>
      <c r="C3750" t="s">
        <v>3743</v>
      </c>
      <c r="D3750" s="2">
        <v>0.9</v>
      </c>
      <c r="E3750" s="15">
        <v>26</v>
      </c>
      <c r="F3750" s="14">
        <f>inventory[[#This Row],[Unit Cost]]*inventory[[#This Row],['# Units]]</f>
        <v>23.400000000000002</v>
      </c>
      <c r="G3750" s="8">
        <f>_xlfn.RANK.EQ(inventory[[#This Row],[Total Cost]],inventory[Total Cost],0)</f>
        <v>2533</v>
      </c>
      <c r="H3750" s="8">
        <f>SUMIFS(inventory['# Units],inventory[Rank],"&lt;="&amp;inventory[[#This Row],['#]])</f>
        <v>78873</v>
      </c>
      <c r="I3750" s="9">
        <f>inventory[[#This Row],[c Units]]/MAX(inventory[c Units])</f>
        <v>0.9574522323921435</v>
      </c>
      <c r="J3750" s="10">
        <f>SUMIFS(inventory[Total Cost],inventory[Rank],"&lt;="&amp;inventory[[#This Row],['#]])</f>
        <v>2644975.2000000011</v>
      </c>
      <c r="K3750" s="9">
        <f>inventory[[#This Row],[c Cost]]/MAX(inventory[c Cost])</f>
        <v>0.99911970873328526</v>
      </c>
      <c r="L3750" s="11" t="str">
        <f>IF(inventory[[#This Row],[c Units %]]&lt;=$O$7,$N$7,IF(inventory[[#This Row],[c Units %]]&lt;=$O$8,$N$8,$N$9))</f>
        <v>C</v>
      </c>
    </row>
    <row r="3751" spans="2:12" x14ac:dyDescent="0.25">
      <c r="B3751" s="1">
        <v>3745</v>
      </c>
      <c r="C3751" t="s">
        <v>3744</v>
      </c>
      <c r="D3751" s="2">
        <v>1</v>
      </c>
      <c r="E3751" s="15">
        <v>56</v>
      </c>
      <c r="F3751" s="14">
        <f>inventory[[#This Row],[Unit Cost]]*inventory[[#This Row],['# Units]]</f>
        <v>56</v>
      </c>
      <c r="G3751" s="8">
        <f>_xlfn.RANK.EQ(inventory[[#This Row],[Total Cost]],inventory[Total Cost],0)</f>
        <v>1744</v>
      </c>
      <c r="H3751" s="8">
        <f>SUMIFS(inventory['# Units],inventory[Rank],"&lt;="&amp;inventory[[#This Row],['#]])</f>
        <v>78873</v>
      </c>
      <c r="I3751" s="9">
        <f>inventory[[#This Row],[c Units]]/MAX(inventory[c Units])</f>
        <v>0.9574522323921435</v>
      </c>
      <c r="J3751" s="10">
        <f>SUMIFS(inventory[Total Cost],inventory[Rank],"&lt;="&amp;inventory[[#This Row],['#]])</f>
        <v>2644975.2000000011</v>
      </c>
      <c r="K3751" s="9">
        <f>inventory[[#This Row],[c Cost]]/MAX(inventory[c Cost])</f>
        <v>0.99911970873328526</v>
      </c>
      <c r="L3751" s="11" t="str">
        <f>IF(inventory[[#This Row],[c Units %]]&lt;=$O$7,$N$7,IF(inventory[[#This Row],[c Units %]]&lt;=$O$8,$N$8,$N$9))</f>
        <v>C</v>
      </c>
    </row>
    <row r="3752" spans="2:12" x14ac:dyDescent="0.25">
      <c r="B3752" s="1">
        <v>3746</v>
      </c>
      <c r="C3752" t="s">
        <v>3745</v>
      </c>
      <c r="D3752" s="2">
        <v>0.9</v>
      </c>
      <c r="E3752" s="15">
        <v>4</v>
      </c>
      <c r="F3752" s="14">
        <f>inventory[[#This Row],[Unit Cost]]*inventory[[#This Row],['# Units]]</f>
        <v>3.6</v>
      </c>
      <c r="G3752" s="8">
        <f>_xlfn.RANK.EQ(inventory[[#This Row],[Total Cost]],inventory[Total Cost],0)</f>
        <v>3955</v>
      </c>
      <c r="H3752" s="8">
        <f>SUMIFS(inventory['# Units],inventory[Rank],"&lt;="&amp;inventory[[#This Row],['#]])</f>
        <v>78873</v>
      </c>
      <c r="I3752" s="9">
        <f>inventory[[#This Row],[c Units]]/MAX(inventory[c Units])</f>
        <v>0.9574522323921435</v>
      </c>
      <c r="J3752" s="10">
        <f>SUMIFS(inventory[Total Cost],inventory[Rank],"&lt;="&amp;inventory[[#This Row],['#]])</f>
        <v>2644975.2000000011</v>
      </c>
      <c r="K3752" s="9">
        <f>inventory[[#This Row],[c Cost]]/MAX(inventory[c Cost])</f>
        <v>0.99911970873328526</v>
      </c>
      <c r="L3752" s="11" t="str">
        <f>IF(inventory[[#This Row],[c Units %]]&lt;=$O$7,$N$7,IF(inventory[[#This Row],[c Units %]]&lt;=$O$8,$N$8,$N$9))</f>
        <v>C</v>
      </c>
    </row>
    <row r="3753" spans="2:12" x14ac:dyDescent="0.25">
      <c r="B3753" s="1">
        <v>3747</v>
      </c>
      <c r="C3753" t="s">
        <v>3746</v>
      </c>
      <c r="D3753" s="2">
        <v>0.8</v>
      </c>
      <c r="E3753" s="15">
        <v>5</v>
      </c>
      <c r="F3753" s="14">
        <f>inventory[[#This Row],[Unit Cost]]*inventory[[#This Row],['# Units]]</f>
        <v>4</v>
      </c>
      <c r="G3753" s="8">
        <f>_xlfn.RANK.EQ(inventory[[#This Row],[Total Cost]],inventory[Total Cost],0)</f>
        <v>3898</v>
      </c>
      <c r="H3753" s="8">
        <f>SUMIFS(inventory['# Units],inventory[Rank],"&lt;="&amp;inventory[[#This Row],['#]])</f>
        <v>78873</v>
      </c>
      <c r="I3753" s="9">
        <f>inventory[[#This Row],[c Units]]/MAX(inventory[c Units])</f>
        <v>0.9574522323921435</v>
      </c>
      <c r="J3753" s="10">
        <f>SUMIFS(inventory[Total Cost],inventory[Rank],"&lt;="&amp;inventory[[#This Row],['#]])</f>
        <v>2644975.2000000011</v>
      </c>
      <c r="K3753" s="9">
        <f>inventory[[#This Row],[c Cost]]/MAX(inventory[c Cost])</f>
        <v>0.99911970873328526</v>
      </c>
      <c r="L3753" s="11" t="str">
        <f>IF(inventory[[#This Row],[c Units %]]&lt;=$O$7,$N$7,IF(inventory[[#This Row],[c Units %]]&lt;=$O$8,$N$8,$N$9))</f>
        <v>C</v>
      </c>
    </row>
    <row r="3754" spans="2:12" x14ac:dyDescent="0.25">
      <c r="B3754" s="1">
        <v>3748</v>
      </c>
      <c r="C3754" t="s">
        <v>3747</v>
      </c>
      <c r="D3754" s="2">
        <v>1</v>
      </c>
      <c r="E3754" s="15">
        <v>16</v>
      </c>
      <c r="F3754" s="14">
        <f>inventory[[#This Row],[Unit Cost]]*inventory[[#This Row],['# Units]]</f>
        <v>16</v>
      </c>
      <c r="G3754" s="8">
        <f>_xlfn.RANK.EQ(inventory[[#This Row],[Total Cost]],inventory[Total Cost],0)</f>
        <v>2907</v>
      </c>
      <c r="H3754" s="8">
        <f>SUMIFS(inventory['# Units],inventory[Rank],"&lt;="&amp;inventory[[#This Row],['#]])</f>
        <v>78927</v>
      </c>
      <c r="I3754" s="9">
        <f>inventory[[#This Row],[c Units]]/MAX(inventory[c Units])</f>
        <v>0.958107747214062</v>
      </c>
      <c r="J3754" s="10">
        <f>SUMIFS(inventory[Total Cost],inventory[Rank],"&lt;="&amp;inventory[[#This Row],['#]])</f>
        <v>2645007.6000000006</v>
      </c>
      <c r="K3754" s="9">
        <f>inventory[[#This Row],[c Cost]]/MAX(inventory[c Cost])</f>
        <v>0.99913194759229706</v>
      </c>
      <c r="L3754" s="11" t="str">
        <f>IF(inventory[[#This Row],[c Units %]]&lt;=$O$7,$N$7,IF(inventory[[#This Row],[c Units %]]&lt;=$O$8,$N$8,$N$9))</f>
        <v>C</v>
      </c>
    </row>
    <row r="3755" spans="2:12" x14ac:dyDescent="0.25">
      <c r="B3755" s="1">
        <v>3749</v>
      </c>
      <c r="C3755" t="s">
        <v>3748</v>
      </c>
      <c r="D3755" s="2">
        <v>0.9</v>
      </c>
      <c r="E3755" s="15">
        <v>2</v>
      </c>
      <c r="F3755" s="14">
        <f>inventory[[#This Row],[Unit Cost]]*inventory[[#This Row],['# Units]]</f>
        <v>1.8</v>
      </c>
      <c r="G3755" s="8">
        <f>_xlfn.RANK.EQ(inventory[[#This Row],[Total Cost]],inventory[Total Cost],0)</f>
        <v>4333</v>
      </c>
      <c r="H3755" s="8">
        <f>SUMIFS(inventory['# Units],inventory[Rank],"&lt;="&amp;inventory[[#This Row],['#]])</f>
        <v>78927</v>
      </c>
      <c r="I3755" s="9">
        <f>inventory[[#This Row],[c Units]]/MAX(inventory[c Units])</f>
        <v>0.958107747214062</v>
      </c>
      <c r="J3755" s="10">
        <f>SUMIFS(inventory[Total Cost],inventory[Rank],"&lt;="&amp;inventory[[#This Row],['#]])</f>
        <v>2645007.6000000006</v>
      </c>
      <c r="K3755" s="9">
        <f>inventory[[#This Row],[c Cost]]/MAX(inventory[c Cost])</f>
        <v>0.99913194759229706</v>
      </c>
      <c r="L3755" s="11" t="str">
        <f>IF(inventory[[#This Row],[c Units %]]&lt;=$O$7,$N$7,IF(inventory[[#This Row],[c Units %]]&lt;=$O$8,$N$8,$N$9))</f>
        <v>C</v>
      </c>
    </row>
    <row r="3756" spans="2:12" x14ac:dyDescent="0.25">
      <c r="B3756" s="1">
        <v>3750</v>
      </c>
      <c r="C3756" t="s">
        <v>3749</v>
      </c>
      <c r="D3756" s="2">
        <v>0.7</v>
      </c>
      <c r="E3756" s="15">
        <v>1</v>
      </c>
      <c r="F3756" s="14">
        <f>inventory[[#This Row],[Unit Cost]]*inventory[[#This Row],['# Units]]</f>
        <v>0.7</v>
      </c>
      <c r="G3756" s="8">
        <f>_xlfn.RANK.EQ(inventory[[#This Row],[Total Cost]],inventory[Total Cost],0)</f>
        <v>4553</v>
      </c>
      <c r="H3756" s="8">
        <f>SUMIFS(inventory['# Units],inventory[Rank],"&lt;="&amp;inventory[[#This Row],['#]])</f>
        <v>78927</v>
      </c>
      <c r="I3756" s="9">
        <f>inventory[[#This Row],[c Units]]/MAX(inventory[c Units])</f>
        <v>0.958107747214062</v>
      </c>
      <c r="J3756" s="10">
        <f>SUMIFS(inventory[Total Cost],inventory[Rank],"&lt;="&amp;inventory[[#This Row],['#]])</f>
        <v>2645007.6000000006</v>
      </c>
      <c r="K3756" s="9">
        <f>inventory[[#This Row],[c Cost]]/MAX(inventory[c Cost])</f>
        <v>0.99913194759229706</v>
      </c>
      <c r="L3756" s="11" t="str">
        <f>IF(inventory[[#This Row],[c Units %]]&lt;=$O$7,$N$7,IF(inventory[[#This Row],[c Units %]]&lt;=$O$8,$N$8,$N$9))</f>
        <v>C</v>
      </c>
    </row>
    <row r="3757" spans="2:12" x14ac:dyDescent="0.25">
      <c r="B3757" s="1">
        <v>3751</v>
      </c>
      <c r="C3757" t="s">
        <v>3750</v>
      </c>
      <c r="D3757" s="2">
        <v>0.7</v>
      </c>
      <c r="E3757" s="15">
        <v>34</v>
      </c>
      <c r="F3757" s="14">
        <f>inventory[[#This Row],[Unit Cost]]*inventory[[#This Row],['# Units]]</f>
        <v>23.799999999999997</v>
      </c>
      <c r="G3757" s="8">
        <f>_xlfn.RANK.EQ(inventory[[#This Row],[Total Cost]],inventory[Total Cost],0)</f>
        <v>2524</v>
      </c>
      <c r="H3757" s="8">
        <f>SUMIFS(inventory['# Units],inventory[Rank],"&lt;="&amp;inventory[[#This Row],['#]])</f>
        <v>78927</v>
      </c>
      <c r="I3757" s="9">
        <f>inventory[[#This Row],[c Units]]/MAX(inventory[c Units])</f>
        <v>0.958107747214062</v>
      </c>
      <c r="J3757" s="10">
        <f>SUMIFS(inventory[Total Cost],inventory[Rank],"&lt;="&amp;inventory[[#This Row],['#]])</f>
        <v>2645007.6000000006</v>
      </c>
      <c r="K3757" s="9">
        <f>inventory[[#This Row],[c Cost]]/MAX(inventory[c Cost])</f>
        <v>0.99913194759229706</v>
      </c>
      <c r="L3757" s="11" t="str">
        <f>IF(inventory[[#This Row],[c Units %]]&lt;=$O$7,$N$7,IF(inventory[[#This Row],[c Units %]]&lt;=$O$8,$N$8,$N$9))</f>
        <v>C</v>
      </c>
    </row>
    <row r="3758" spans="2:12" x14ac:dyDescent="0.25">
      <c r="B3758" s="1">
        <v>3752</v>
      </c>
      <c r="C3758" t="s">
        <v>3751</v>
      </c>
      <c r="D3758" s="2">
        <v>0.8</v>
      </c>
      <c r="E3758" s="15">
        <v>4</v>
      </c>
      <c r="F3758" s="14">
        <f>inventory[[#This Row],[Unit Cost]]*inventory[[#This Row],['# Units]]</f>
        <v>3.2</v>
      </c>
      <c r="G3758" s="8">
        <f>_xlfn.RANK.EQ(inventory[[#This Row],[Total Cost]],inventory[Total Cost],0)</f>
        <v>4049</v>
      </c>
      <c r="H3758" s="8">
        <f>SUMIFS(inventory['# Units],inventory[Rank],"&lt;="&amp;inventory[[#This Row],['#]])</f>
        <v>78927</v>
      </c>
      <c r="I3758" s="9">
        <f>inventory[[#This Row],[c Units]]/MAX(inventory[c Units])</f>
        <v>0.958107747214062</v>
      </c>
      <c r="J3758" s="10">
        <f>SUMIFS(inventory[Total Cost],inventory[Rank],"&lt;="&amp;inventory[[#This Row],['#]])</f>
        <v>2645007.6000000006</v>
      </c>
      <c r="K3758" s="9">
        <f>inventory[[#This Row],[c Cost]]/MAX(inventory[c Cost])</f>
        <v>0.99913194759229706</v>
      </c>
      <c r="L3758" s="11" t="str">
        <f>IF(inventory[[#This Row],[c Units %]]&lt;=$O$7,$N$7,IF(inventory[[#This Row],[c Units %]]&lt;=$O$8,$N$8,$N$9))</f>
        <v>C</v>
      </c>
    </row>
    <row r="3759" spans="2:12" x14ac:dyDescent="0.25">
      <c r="B3759" s="1">
        <v>3753</v>
      </c>
      <c r="C3759" t="s">
        <v>3752</v>
      </c>
      <c r="D3759" s="2">
        <v>0.9</v>
      </c>
      <c r="E3759" s="15">
        <v>1</v>
      </c>
      <c r="F3759" s="14">
        <f>inventory[[#This Row],[Unit Cost]]*inventory[[#This Row],['# Units]]</f>
        <v>0.9</v>
      </c>
      <c r="G3759" s="8">
        <f>_xlfn.RANK.EQ(inventory[[#This Row],[Total Cost]],inventory[Total Cost],0)</f>
        <v>4511</v>
      </c>
      <c r="H3759" s="8">
        <f>SUMIFS(inventory['# Units],inventory[Rank],"&lt;="&amp;inventory[[#This Row],['#]])</f>
        <v>78927</v>
      </c>
      <c r="I3759" s="9">
        <f>inventory[[#This Row],[c Units]]/MAX(inventory[c Units])</f>
        <v>0.958107747214062</v>
      </c>
      <c r="J3759" s="10">
        <f>SUMIFS(inventory[Total Cost],inventory[Rank],"&lt;="&amp;inventory[[#This Row],['#]])</f>
        <v>2645007.6000000006</v>
      </c>
      <c r="K3759" s="9">
        <f>inventory[[#This Row],[c Cost]]/MAX(inventory[c Cost])</f>
        <v>0.99913194759229706</v>
      </c>
      <c r="L3759" s="11" t="str">
        <f>IF(inventory[[#This Row],[c Units %]]&lt;=$O$7,$N$7,IF(inventory[[#This Row],[c Units %]]&lt;=$O$8,$N$8,$N$9))</f>
        <v>C</v>
      </c>
    </row>
    <row r="3760" spans="2:12" x14ac:dyDescent="0.25">
      <c r="B3760" s="1">
        <v>3754</v>
      </c>
      <c r="C3760" t="s">
        <v>3753</v>
      </c>
      <c r="D3760" s="2">
        <v>0.8</v>
      </c>
      <c r="E3760" s="15">
        <v>40</v>
      </c>
      <c r="F3760" s="14">
        <f>inventory[[#This Row],[Unit Cost]]*inventory[[#This Row],['# Units]]</f>
        <v>32</v>
      </c>
      <c r="G3760" s="8">
        <f>_xlfn.RANK.EQ(inventory[[#This Row],[Total Cost]],inventory[Total Cost],0)</f>
        <v>2239</v>
      </c>
      <c r="H3760" s="8">
        <f>SUMIFS(inventory['# Units],inventory[Rank],"&lt;="&amp;inventory[[#This Row],['#]])</f>
        <v>78928</v>
      </c>
      <c r="I3760" s="9">
        <f>inventory[[#This Row],[c Units]]/MAX(inventory[c Units])</f>
        <v>0.95811988637743084</v>
      </c>
      <c r="J3760" s="10">
        <f>SUMIFS(inventory[Total Cost],inventory[Rank],"&lt;="&amp;inventory[[#This Row],['#]])</f>
        <v>2645012.9000000004</v>
      </c>
      <c r="K3760" s="9">
        <f>inventory[[#This Row],[c Cost]]/MAX(inventory[c Cost])</f>
        <v>0.99913394962787605</v>
      </c>
      <c r="L3760" s="11" t="str">
        <f>IF(inventory[[#This Row],[c Units %]]&lt;=$O$7,$N$7,IF(inventory[[#This Row],[c Units %]]&lt;=$O$8,$N$8,$N$9))</f>
        <v>C</v>
      </c>
    </row>
    <row r="3761" spans="2:12" x14ac:dyDescent="0.25">
      <c r="B3761" s="1">
        <v>3755</v>
      </c>
      <c r="C3761" t="s">
        <v>3754</v>
      </c>
      <c r="D3761" s="2">
        <v>0.8</v>
      </c>
      <c r="E3761" s="15">
        <v>1</v>
      </c>
      <c r="F3761" s="14">
        <f>inventory[[#This Row],[Unit Cost]]*inventory[[#This Row],['# Units]]</f>
        <v>0.8</v>
      </c>
      <c r="G3761" s="8">
        <f>_xlfn.RANK.EQ(inventory[[#This Row],[Total Cost]],inventory[Total Cost],0)</f>
        <v>4532</v>
      </c>
      <c r="H3761" s="8">
        <f>SUMIFS(inventory['# Units],inventory[Rank],"&lt;="&amp;inventory[[#This Row],['#]])</f>
        <v>78957</v>
      </c>
      <c r="I3761" s="9">
        <f>inventory[[#This Row],[c Units]]/MAX(inventory[c Units])</f>
        <v>0.95847192211512777</v>
      </c>
      <c r="J3761" s="10">
        <f>SUMIFS(inventory[Total Cost],inventory[Rank],"&lt;="&amp;inventory[[#This Row],['#]])</f>
        <v>2645044.1000000015</v>
      </c>
      <c r="K3761" s="9">
        <f>inventory[[#This Row],[c Cost]]/MAX(inventory[c Cost])</f>
        <v>0.99914573519581396</v>
      </c>
      <c r="L3761" s="11" t="str">
        <f>IF(inventory[[#This Row],[c Units %]]&lt;=$O$7,$N$7,IF(inventory[[#This Row],[c Units %]]&lt;=$O$8,$N$8,$N$9))</f>
        <v>C</v>
      </c>
    </row>
    <row r="3762" spans="2:12" x14ac:dyDescent="0.25">
      <c r="B3762" s="1">
        <v>3756</v>
      </c>
      <c r="C3762" t="s">
        <v>3755</v>
      </c>
      <c r="D3762" s="2">
        <v>0.8</v>
      </c>
      <c r="E3762" s="15">
        <v>1</v>
      </c>
      <c r="F3762" s="14">
        <f>inventory[[#This Row],[Unit Cost]]*inventory[[#This Row],['# Units]]</f>
        <v>0.8</v>
      </c>
      <c r="G3762" s="8">
        <f>_xlfn.RANK.EQ(inventory[[#This Row],[Total Cost]],inventory[Total Cost],0)</f>
        <v>4532</v>
      </c>
      <c r="H3762" s="8">
        <f>SUMIFS(inventory['# Units],inventory[Rank],"&lt;="&amp;inventory[[#This Row],['#]])</f>
        <v>78957</v>
      </c>
      <c r="I3762" s="9">
        <f>inventory[[#This Row],[c Units]]/MAX(inventory[c Units])</f>
        <v>0.95847192211512777</v>
      </c>
      <c r="J3762" s="10">
        <f>SUMIFS(inventory[Total Cost],inventory[Rank],"&lt;="&amp;inventory[[#This Row],['#]])</f>
        <v>2645044.1000000015</v>
      </c>
      <c r="K3762" s="9">
        <f>inventory[[#This Row],[c Cost]]/MAX(inventory[c Cost])</f>
        <v>0.99914573519581396</v>
      </c>
      <c r="L3762" s="11" t="str">
        <f>IF(inventory[[#This Row],[c Units %]]&lt;=$O$7,$N$7,IF(inventory[[#This Row],[c Units %]]&lt;=$O$8,$N$8,$N$9))</f>
        <v>C</v>
      </c>
    </row>
    <row r="3763" spans="2:12" x14ac:dyDescent="0.25">
      <c r="B3763" s="1">
        <v>3757</v>
      </c>
      <c r="C3763" t="s">
        <v>3756</v>
      </c>
      <c r="D3763" s="2">
        <v>0.9</v>
      </c>
      <c r="E3763" s="15">
        <v>35</v>
      </c>
      <c r="F3763" s="14">
        <f>inventory[[#This Row],[Unit Cost]]*inventory[[#This Row],['# Units]]</f>
        <v>31.5</v>
      </c>
      <c r="G3763" s="8">
        <f>_xlfn.RANK.EQ(inventory[[#This Row],[Total Cost]],inventory[Total Cost],0)</f>
        <v>2249</v>
      </c>
      <c r="H3763" s="8">
        <f>SUMIFS(inventory['# Units],inventory[Rank],"&lt;="&amp;inventory[[#This Row],['#]])</f>
        <v>78957</v>
      </c>
      <c r="I3763" s="9">
        <f>inventory[[#This Row],[c Units]]/MAX(inventory[c Units])</f>
        <v>0.95847192211512777</v>
      </c>
      <c r="J3763" s="10">
        <f>SUMIFS(inventory[Total Cost],inventory[Rank],"&lt;="&amp;inventory[[#This Row],['#]])</f>
        <v>2645044.1000000015</v>
      </c>
      <c r="K3763" s="9">
        <f>inventory[[#This Row],[c Cost]]/MAX(inventory[c Cost])</f>
        <v>0.99914573519581396</v>
      </c>
      <c r="L3763" s="11" t="str">
        <f>IF(inventory[[#This Row],[c Units %]]&lt;=$O$7,$N$7,IF(inventory[[#This Row],[c Units %]]&lt;=$O$8,$N$8,$N$9))</f>
        <v>C</v>
      </c>
    </row>
    <row r="3764" spans="2:12" x14ac:dyDescent="0.25">
      <c r="B3764" s="1">
        <v>3758</v>
      </c>
      <c r="C3764" t="s">
        <v>3757</v>
      </c>
      <c r="D3764" s="2">
        <v>0.2</v>
      </c>
      <c r="E3764" s="15">
        <v>18</v>
      </c>
      <c r="F3764" s="14">
        <f>inventory[[#This Row],[Unit Cost]]*inventory[[#This Row],['# Units]]</f>
        <v>3.6</v>
      </c>
      <c r="G3764" s="8">
        <f>_xlfn.RANK.EQ(inventory[[#This Row],[Total Cost]],inventory[Total Cost],0)</f>
        <v>3955</v>
      </c>
      <c r="H3764" s="8">
        <f>SUMIFS(inventory['# Units],inventory[Rank],"&lt;="&amp;inventory[[#This Row],['#]])</f>
        <v>78957</v>
      </c>
      <c r="I3764" s="9">
        <f>inventory[[#This Row],[c Units]]/MAX(inventory[c Units])</f>
        <v>0.95847192211512777</v>
      </c>
      <c r="J3764" s="10">
        <f>SUMIFS(inventory[Total Cost],inventory[Rank],"&lt;="&amp;inventory[[#This Row],['#]])</f>
        <v>2645044.1000000015</v>
      </c>
      <c r="K3764" s="9">
        <f>inventory[[#This Row],[c Cost]]/MAX(inventory[c Cost])</f>
        <v>0.99914573519581396</v>
      </c>
      <c r="L3764" s="11" t="str">
        <f>IF(inventory[[#This Row],[c Units %]]&lt;=$O$7,$N$7,IF(inventory[[#This Row],[c Units %]]&lt;=$O$8,$N$8,$N$9))</f>
        <v>C</v>
      </c>
    </row>
    <row r="3765" spans="2:12" x14ac:dyDescent="0.25">
      <c r="B3765" s="1">
        <v>3759</v>
      </c>
      <c r="C3765" t="s">
        <v>3758</v>
      </c>
      <c r="D3765" s="2">
        <v>0.5</v>
      </c>
      <c r="E3765" s="15">
        <v>4</v>
      </c>
      <c r="F3765" s="14">
        <f>inventory[[#This Row],[Unit Cost]]*inventory[[#This Row],['# Units]]</f>
        <v>2</v>
      </c>
      <c r="G3765" s="8">
        <f>_xlfn.RANK.EQ(inventory[[#This Row],[Total Cost]],inventory[Total Cost],0)</f>
        <v>4294</v>
      </c>
      <c r="H3765" s="8">
        <f>SUMIFS(inventory['# Units],inventory[Rank],"&lt;="&amp;inventory[[#This Row],['#]])</f>
        <v>78957</v>
      </c>
      <c r="I3765" s="9">
        <f>inventory[[#This Row],[c Units]]/MAX(inventory[c Units])</f>
        <v>0.95847192211512777</v>
      </c>
      <c r="J3765" s="10">
        <f>SUMIFS(inventory[Total Cost],inventory[Rank],"&lt;="&amp;inventory[[#This Row],['#]])</f>
        <v>2645044.1000000015</v>
      </c>
      <c r="K3765" s="9">
        <f>inventory[[#This Row],[c Cost]]/MAX(inventory[c Cost])</f>
        <v>0.99914573519581396</v>
      </c>
      <c r="L3765" s="11" t="str">
        <f>IF(inventory[[#This Row],[c Units %]]&lt;=$O$7,$N$7,IF(inventory[[#This Row],[c Units %]]&lt;=$O$8,$N$8,$N$9))</f>
        <v>C</v>
      </c>
    </row>
    <row r="3766" spans="2:12" x14ac:dyDescent="0.25">
      <c r="B3766" s="1">
        <v>3760</v>
      </c>
      <c r="C3766" t="s">
        <v>3759</v>
      </c>
      <c r="D3766" s="2">
        <v>0.8</v>
      </c>
      <c r="E3766" s="15">
        <v>2</v>
      </c>
      <c r="F3766" s="14">
        <f>inventory[[#This Row],[Unit Cost]]*inventory[[#This Row],['# Units]]</f>
        <v>1.6</v>
      </c>
      <c r="G3766" s="8">
        <f>_xlfn.RANK.EQ(inventory[[#This Row],[Total Cost]],inventory[Total Cost],0)</f>
        <v>4372</v>
      </c>
      <c r="H3766" s="8">
        <f>SUMIFS(inventory['# Units],inventory[Rank],"&lt;="&amp;inventory[[#This Row],['#]])</f>
        <v>78957</v>
      </c>
      <c r="I3766" s="9">
        <f>inventory[[#This Row],[c Units]]/MAX(inventory[c Units])</f>
        <v>0.95847192211512777</v>
      </c>
      <c r="J3766" s="10">
        <f>SUMIFS(inventory[Total Cost],inventory[Rank],"&lt;="&amp;inventory[[#This Row],['#]])</f>
        <v>2645044.1000000015</v>
      </c>
      <c r="K3766" s="9">
        <f>inventory[[#This Row],[c Cost]]/MAX(inventory[c Cost])</f>
        <v>0.99914573519581396</v>
      </c>
      <c r="L3766" s="11" t="str">
        <f>IF(inventory[[#This Row],[c Units %]]&lt;=$O$7,$N$7,IF(inventory[[#This Row],[c Units %]]&lt;=$O$8,$N$8,$N$9))</f>
        <v>C</v>
      </c>
    </row>
    <row r="3767" spans="2:12" x14ac:dyDescent="0.25">
      <c r="B3767" s="1">
        <v>3761</v>
      </c>
      <c r="C3767" t="s">
        <v>3760</v>
      </c>
      <c r="D3767" s="2">
        <v>0.7</v>
      </c>
      <c r="E3767" s="15">
        <v>15</v>
      </c>
      <c r="F3767" s="14">
        <f>inventory[[#This Row],[Unit Cost]]*inventory[[#This Row],['# Units]]</f>
        <v>10.5</v>
      </c>
      <c r="G3767" s="8">
        <f>_xlfn.RANK.EQ(inventory[[#This Row],[Total Cost]],inventory[Total Cost],0)</f>
        <v>3268</v>
      </c>
      <c r="H3767" s="8">
        <f>SUMIFS(inventory['# Units],inventory[Rank],"&lt;="&amp;inventory[[#This Row],['#]])</f>
        <v>78966</v>
      </c>
      <c r="I3767" s="9">
        <f>inventory[[#This Row],[c Units]]/MAX(inventory[c Units])</f>
        <v>0.95858117458544756</v>
      </c>
      <c r="J3767" s="10">
        <f>SUMIFS(inventory[Total Cost],inventory[Rank],"&lt;="&amp;inventory[[#This Row],['#]])</f>
        <v>2645059.4000000018</v>
      </c>
      <c r="K3767" s="9">
        <f>inventory[[#This Row],[c Cost]]/MAX(inventory[c Cost])</f>
        <v>0.99915151465701413</v>
      </c>
      <c r="L3767" s="11" t="str">
        <f>IF(inventory[[#This Row],[c Units %]]&lt;=$O$7,$N$7,IF(inventory[[#This Row],[c Units %]]&lt;=$O$8,$N$8,$N$9))</f>
        <v>C</v>
      </c>
    </row>
    <row r="3768" spans="2:12" x14ac:dyDescent="0.25">
      <c r="B3768" s="1">
        <v>3762</v>
      </c>
      <c r="C3768" t="s">
        <v>3761</v>
      </c>
      <c r="D3768" s="2">
        <v>0.6</v>
      </c>
      <c r="E3768" s="15">
        <v>4</v>
      </c>
      <c r="F3768" s="14">
        <f>inventory[[#This Row],[Unit Cost]]*inventory[[#This Row],['# Units]]</f>
        <v>2.4</v>
      </c>
      <c r="G3768" s="8">
        <f>_xlfn.RANK.EQ(inventory[[#This Row],[Total Cost]],inventory[Total Cost],0)</f>
        <v>4223</v>
      </c>
      <c r="H3768" s="8">
        <f>SUMIFS(inventory['# Units],inventory[Rank],"&lt;="&amp;inventory[[#This Row],['#]])</f>
        <v>78966</v>
      </c>
      <c r="I3768" s="9">
        <f>inventory[[#This Row],[c Units]]/MAX(inventory[c Units])</f>
        <v>0.95858117458544756</v>
      </c>
      <c r="J3768" s="10">
        <f>SUMIFS(inventory[Total Cost],inventory[Rank],"&lt;="&amp;inventory[[#This Row],['#]])</f>
        <v>2645059.4000000018</v>
      </c>
      <c r="K3768" s="9">
        <f>inventory[[#This Row],[c Cost]]/MAX(inventory[c Cost])</f>
        <v>0.99915151465701413</v>
      </c>
      <c r="L3768" s="11" t="str">
        <f>IF(inventory[[#This Row],[c Units %]]&lt;=$O$7,$N$7,IF(inventory[[#This Row],[c Units %]]&lt;=$O$8,$N$8,$N$9))</f>
        <v>C</v>
      </c>
    </row>
    <row r="3769" spans="2:12" x14ac:dyDescent="0.25">
      <c r="B3769" s="1">
        <v>3763</v>
      </c>
      <c r="C3769" t="s">
        <v>3762</v>
      </c>
      <c r="D3769" s="2">
        <v>0.7</v>
      </c>
      <c r="E3769" s="15">
        <v>12</v>
      </c>
      <c r="F3769" s="14">
        <f>inventory[[#This Row],[Unit Cost]]*inventory[[#This Row],['# Units]]</f>
        <v>8.3999999999999986</v>
      </c>
      <c r="G3769" s="8">
        <f>_xlfn.RANK.EQ(inventory[[#This Row],[Total Cost]],inventory[Total Cost],0)</f>
        <v>3450</v>
      </c>
      <c r="H3769" s="8">
        <f>SUMIFS(inventory['# Units],inventory[Rank],"&lt;="&amp;inventory[[#This Row],['#]])</f>
        <v>78966</v>
      </c>
      <c r="I3769" s="9">
        <f>inventory[[#This Row],[c Units]]/MAX(inventory[c Units])</f>
        <v>0.95858117458544756</v>
      </c>
      <c r="J3769" s="10">
        <f>SUMIFS(inventory[Total Cost],inventory[Rank],"&lt;="&amp;inventory[[#This Row],['#]])</f>
        <v>2645059.4000000018</v>
      </c>
      <c r="K3769" s="9">
        <f>inventory[[#This Row],[c Cost]]/MAX(inventory[c Cost])</f>
        <v>0.99915151465701413</v>
      </c>
      <c r="L3769" s="11" t="str">
        <f>IF(inventory[[#This Row],[c Units %]]&lt;=$O$7,$N$7,IF(inventory[[#This Row],[c Units %]]&lt;=$O$8,$N$8,$N$9))</f>
        <v>C</v>
      </c>
    </row>
    <row r="3770" spans="2:12" x14ac:dyDescent="0.25">
      <c r="B3770" s="1">
        <v>3764</v>
      </c>
      <c r="C3770" t="s">
        <v>3763</v>
      </c>
      <c r="D3770" s="2">
        <v>0.7</v>
      </c>
      <c r="E3770" s="15">
        <v>11</v>
      </c>
      <c r="F3770" s="14">
        <f>inventory[[#This Row],[Unit Cost]]*inventory[[#This Row],['# Units]]</f>
        <v>7.6999999999999993</v>
      </c>
      <c r="G3770" s="8">
        <f>_xlfn.RANK.EQ(inventory[[#This Row],[Total Cost]],inventory[Total Cost],0)</f>
        <v>3509</v>
      </c>
      <c r="H3770" s="8">
        <f>SUMIFS(inventory['# Units],inventory[Rank],"&lt;="&amp;inventory[[#This Row],['#]])</f>
        <v>79058</v>
      </c>
      <c r="I3770" s="9">
        <f>inventory[[#This Row],[c Units]]/MAX(inventory[c Units])</f>
        <v>0.95969797761538278</v>
      </c>
      <c r="J3770" s="10">
        <f>SUMIFS(inventory[Total Cost],inventory[Rank],"&lt;="&amp;inventory[[#This Row],['#]])</f>
        <v>2645129.4000000018</v>
      </c>
      <c r="K3770" s="9">
        <f>inventory[[#This Row],[c Cost]]/MAX(inventory[c Cost])</f>
        <v>0.999177956636361</v>
      </c>
      <c r="L3770" s="11" t="str">
        <f>IF(inventory[[#This Row],[c Units %]]&lt;=$O$7,$N$7,IF(inventory[[#This Row],[c Units %]]&lt;=$O$8,$N$8,$N$9))</f>
        <v>C</v>
      </c>
    </row>
    <row r="3771" spans="2:12" x14ac:dyDescent="0.25">
      <c r="B3771" s="1">
        <v>3765</v>
      </c>
      <c r="C3771" t="s">
        <v>3764</v>
      </c>
      <c r="D3771" s="2">
        <v>0.9</v>
      </c>
      <c r="E3771" s="15">
        <v>23</v>
      </c>
      <c r="F3771" s="14">
        <f>inventory[[#This Row],[Unit Cost]]*inventory[[#This Row],['# Units]]</f>
        <v>20.7</v>
      </c>
      <c r="G3771" s="8">
        <f>_xlfn.RANK.EQ(inventory[[#This Row],[Total Cost]],inventory[Total Cost],0)</f>
        <v>2661</v>
      </c>
      <c r="H3771" s="8">
        <f>SUMIFS(inventory['# Units],inventory[Rank],"&lt;="&amp;inventory[[#This Row],['#]])</f>
        <v>79058</v>
      </c>
      <c r="I3771" s="9">
        <f>inventory[[#This Row],[c Units]]/MAX(inventory[c Units])</f>
        <v>0.95969797761538278</v>
      </c>
      <c r="J3771" s="10">
        <f>SUMIFS(inventory[Total Cost],inventory[Rank],"&lt;="&amp;inventory[[#This Row],['#]])</f>
        <v>2645129.4000000018</v>
      </c>
      <c r="K3771" s="9">
        <f>inventory[[#This Row],[c Cost]]/MAX(inventory[c Cost])</f>
        <v>0.999177956636361</v>
      </c>
      <c r="L3771" s="11" t="str">
        <f>IF(inventory[[#This Row],[c Units %]]&lt;=$O$7,$N$7,IF(inventory[[#This Row],[c Units %]]&lt;=$O$8,$N$8,$N$9))</f>
        <v>C</v>
      </c>
    </row>
    <row r="3772" spans="2:12" x14ac:dyDescent="0.25">
      <c r="B3772" s="1">
        <v>3766</v>
      </c>
      <c r="C3772" t="s">
        <v>3765</v>
      </c>
      <c r="D3772" s="2">
        <v>0.1</v>
      </c>
      <c r="E3772" s="15">
        <v>1</v>
      </c>
      <c r="F3772" s="14">
        <f>inventory[[#This Row],[Unit Cost]]*inventory[[#This Row],['# Units]]</f>
        <v>0.1</v>
      </c>
      <c r="G3772" s="8">
        <f>_xlfn.RANK.EQ(inventory[[#This Row],[Total Cost]],inventory[Total Cost],0)</f>
        <v>4667</v>
      </c>
      <c r="H3772" s="8">
        <f>SUMIFS(inventory['# Units],inventory[Rank],"&lt;="&amp;inventory[[#This Row],['#]])</f>
        <v>79058</v>
      </c>
      <c r="I3772" s="9">
        <f>inventory[[#This Row],[c Units]]/MAX(inventory[c Units])</f>
        <v>0.95969797761538278</v>
      </c>
      <c r="J3772" s="10">
        <f>SUMIFS(inventory[Total Cost],inventory[Rank],"&lt;="&amp;inventory[[#This Row],['#]])</f>
        <v>2645129.4000000018</v>
      </c>
      <c r="K3772" s="9">
        <f>inventory[[#This Row],[c Cost]]/MAX(inventory[c Cost])</f>
        <v>0.999177956636361</v>
      </c>
      <c r="L3772" s="11" t="str">
        <f>IF(inventory[[#This Row],[c Units %]]&lt;=$O$7,$N$7,IF(inventory[[#This Row],[c Units %]]&lt;=$O$8,$N$8,$N$9))</f>
        <v>C</v>
      </c>
    </row>
    <row r="3773" spans="2:12" x14ac:dyDescent="0.25">
      <c r="B3773" s="1">
        <v>3767</v>
      </c>
      <c r="C3773" t="s">
        <v>3766</v>
      </c>
      <c r="D3773" s="2">
        <v>0.1</v>
      </c>
      <c r="E3773" s="15">
        <v>5</v>
      </c>
      <c r="F3773" s="14">
        <f>inventory[[#This Row],[Unit Cost]]*inventory[[#This Row],['# Units]]</f>
        <v>0.5</v>
      </c>
      <c r="G3773" s="8">
        <f>_xlfn.RANK.EQ(inventory[[#This Row],[Total Cost]],inventory[Total Cost],0)</f>
        <v>4622</v>
      </c>
      <c r="H3773" s="8">
        <f>SUMIFS(inventory['# Units],inventory[Rank],"&lt;="&amp;inventory[[#This Row],['#]])</f>
        <v>79058</v>
      </c>
      <c r="I3773" s="9">
        <f>inventory[[#This Row],[c Units]]/MAX(inventory[c Units])</f>
        <v>0.95969797761538278</v>
      </c>
      <c r="J3773" s="10">
        <f>SUMIFS(inventory[Total Cost],inventory[Rank],"&lt;="&amp;inventory[[#This Row],['#]])</f>
        <v>2645129.4000000018</v>
      </c>
      <c r="K3773" s="9">
        <f>inventory[[#This Row],[c Cost]]/MAX(inventory[c Cost])</f>
        <v>0.999177956636361</v>
      </c>
      <c r="L3773" s="11" t="str">
        <f>IF(inventory[[#This Row],[c Units %]]&lt;=$O$7,$N$7,IF(inventory[[#This Row],[c Units %]]&lt;=$O$8,$N$8,$N$9))</f>
        <v>C</v>
      </c>
    </row>
    <row r="3774" spans="2:12" x14ac:dyDescent="0.25">
      <c r="B3774" s="1">
        <v>3768</v>
      </c>
      <c r="C3774" t="s">
        <v>3767</v>
      </c>
      <c r="D3774" s="2">
        <v>0.2</v>
      </c>
      <c r="E3774" s="15">
        <v>1</v>
      </c>
      <c r="F3774" s="14">
        <f>inventory[[#This Row],[Unit Cost]]*inventory[[#This Row],['# Units]]</f>
        <v>0.2</v>
      </c>
      <c r="G3774" s="8">
        <f>_xlfn.RANK.EQ(inventory[[#This Row],[Total Cost]],inventory[Total Cost],0)</f>
        <v>4654</v>
      </c>
      <c r="H3774" s="8">
        <f>SUMIFS(inventory['# Units],inventory[Rank],"&lt;="&amp;inventory[[#This Row],['#]])</f>
        <v>79058</v>
      </c>
      <c r="I3774" s="9">
        <f>inventory[[#This Row],[c Units]]/MAX(inventory[c Units])</f>
        <v>0.95969797761538278</v>
      </c>
      <c r="J3774" s="10">
        <f>SUMIFS(inventory[Total Cost],inventory[Rank],"&lt;="&amp;inventory[[#This Row],['#]])</f>
        <v>2645129.4000000018</v>
      </c>
      <c r="K3774" s="9">
        <f>inventory[[#This Row],[c Cost]]/MAX(inventory[c Cost])</f>
        <v>0.999177956636361</v>
      </c>
      <c r="L3774" s="11" t="str">
        <f>IF(inventory[[#This Row],[c Units %]]&lt;=$O$7,$N$7,IF(inventory[[#This Row],[c Units %]]&lt;=$O$8,$N$8,$N$9))</f>
        <v>C</v>
      </c>
    </row>
    <row r="3775" spans="2:12" x14ac:dyDescent="0.25">
      <c r="B3775" s="1">
        <v>3769</v>
      </c>
      <c r="C3775" t="s">
        <v>3768</v>
      </c>
      <c r="D3775" s="2">
        <v>0.1</v>
      </c>
      <c r="E3775" s="15">
        <v>1</v>
      </c>
      <c r="F3775" s="14">
        <f>inventory[[#This Row],[Unit Cost]]*inventory[[#This Row],['# Units]]</f>
        <v>0.1</v>
      </c>
      <c r="G3775" s="8">
        <f>_xlfn.RANK.EQ(inventory[[#This Row],[Total Cost]],inventory[Total Cost],0)</f>
        <v>4667</v>
      </c>
      <c r="H3775" s="8">
        <f>SUMIFS(inventory['# Units],inventory[Rank],"&lt;="&amp;inventory[[#This Row],['#]])</f>
        <v>79058</v>
      </c>
      <c r="I3775" s="9">
        <f>inventory[[#This Row],[c Units]]/MAX(inventory[c Units])</f>
        <v>0.95969797761538278</v>
      </c>
      <c r="J3775" s="10">
        <f>SUMIFS(inventory[Total Cost],inventory[Rank],"&lt;="&amp;inventory[[#This Row],['#]])</f>
        <v>2645129.4000000018</v>
      </c>
      <c r="K3775" s="9">
        <f>inventory[[#This Row],[c Cost]]/MAX(inventory[c Cost])</f>
        <v>0.999177956636361</v>
      </c>
      <c r="L3775" s="11" t="str">
        <f>IF(inventory[[#This Row],[c Units %]]&lt;=$O$7,$N$7,IF(inventory[[#This Row],[c Units %]]&lt;=$O$8,$N$8,$N$9))</f>
        <v>C</v>
      </c>
    </row>
    <row r="3776" spans="2:12" x14ac:dyDescent="0.25">
      <c r="B3776" s="1">
        <v>3770</v>
      </c>
      <c r="C3776" t="s">
        <v>3769</v>
      </c>
      <c r="D3776" s="2">
        <v>0.3</v>
      </c>
      <c r="E3776" s="15">
        <v>3</v>
      </c>
      <c r="F3776" s="14">
        <f>inventory[[#This Row],[Unit Cost]]*inventory[[#This Row],['# Units]]</f>
        <v>0.89999999999999991</v>
      </c>
      <c r="G3776" s="8">
        <f>_xlfn.RANK.EQ(inventory[[#This Row],[Total Cost]],inventory[Total Cost],0)</f>
        <v>4525</v>
      </c>
      <c r="H3776" s="8">
        <f>SUMIFS(inventory['# Units],inventory[Rank],"&lt;="&amp;inventory[[#This Row],['#]])</f>
        <v>79058</v>
      </c>
      <c r="I3776" s="9">
        <f>inventory[[#This Row],[c Units]]/MAX(inventory[c Units])</f>
        <v>0.95969797761538278</v>
      </c>
      <c r="J3776" s="10">
        <f>SUMIFS(inventory[Total Cost],inventory[Rank],"&lt;="&amp;inventory[[#This Row],['#]])</f>
        <v>2645129.4000000018</v>
      </c>
      <c r="K3776" s="9">
        <f>inventory[[#This Row],[c Cost]]/MAX(inventory[c Cost])</f>
        <v>0.999177956636361</v>
      </c>
      <c r="L3776" s="11" t="str">
        <f>IF(inventory[[#This Row],[c Units %]]&lt;=$O$7,$N$7,IF(inventory[[#This Row],[c Units %]]&lt;=$O$8,$N$8,$N$9))</f>
        <v>C</v>
      </c>
    </row>
    <row r="3777" spans="2:12" x14ac:dyDescent="0.25">
      <c r="B3777" s="1">
        <v>3771</v>
      </c>
      <c r="C3777" t="s">
        <v>3770</v>
      </c>
      <c r="D3777" s="2">
        <v>0.5</v>
      </c>
      <c r="E3777" s="15">
        <v>9</v>
      </c>
      <c r="F3777" s="14">
        <f>inventory[[#This Row],[Unit Cost]]*inventory[[#This Row],['# Units]]</f>
        <v>4.5</v>
      </c>
      <c r="G3777" s="8">
        <f>_xlfn.RANK.EQ(inventory[[#This Row],[Total Cost]],inventory[Total Cost],0)</f>
        <v>3832</v>
      </c>
      <c r="H3777" s="8">
        <f>SUMIFS(inventory['# Units],inventory[Rank],"&lt;="&amp;inventory[[#This Row],['#]])</f>
        <v>79058</v>
      </c>
      <c r="I3777" s="9">
        <f>inventory[[#This Row],[c Units]]/MAX(inventory[c Units])</f>
        <v>0.95969797761538278</v>
      </c>
      <c r="J3777" s="10">
        <f>SUMIFS(inventory[Total Cost],inventory[Rank],"&lt;="&amp;inventory[[#This Row],['#]])</f>
        <v>2645129.4000000018</v>
      </c>
      <c r="K3777" s="9">
        <f>inventory[[#This Row],[c Cost]]/MAX(inventory[c Cost])</f>
        <v>0.999177956636361</v>
      </c>
      <c r="L3777" s="11" t="str">
        <f>IF(inventory[[#This Row],[c Units %]]&lt;=$O$7,$N$7,IF(inventory[[#This Row],[c Units %]]&lt;=$O$8,$N$8,$N$9))</f>
        <v>C</v>
      </c>
    </row>
    <row r="3778" spans="2:12" x14ac:dyDescent="0.25">
      <c r="B3778" s="1">
        <v>3772</v>
      </c>
      <c r="C3778" t="s">
        <v>3771</v>
      </c>
      <c r="D3778" s="2">
        <v>0.5</v>
      </c>
      <c r="E3778" s="15">
        <v>4</v>
      </c>
      <c r="F3778" s="14">
        <f>inventory[[#This Row],[Unit Cost]]*inventory[[#This Row],['# Units]]</f>
        <v>2</v>
      </c>
      <c r="G3778" s="8">
        <f>_xlfn.RANK.EQ(inventory[[#This Row],[Total Cost]],inventory[Total Cost],0)</f>
        <v>4294</v>
      </c>
      <c r="H3778" s="8">
        <f>SUMIFS(inventory['# Units],inventory[Rank],"&lt;="&amp;inventory[[#This Row],['#]])</f>
        <v>79058</v>
      </c>
      <c r="I3778" s="9">
        <f>inventory[[#This Row],[c Units]]/MAX(inventory[c Units])</f>
        <v>0.95969797761538278</v>
      </c>
      <c r="J3778" s="10">
        <f>SUMIFS(inventory[Total Cost],inventory[Rank],"&lt;="&amp;inventory[[#This Row],['#]])</f>
        <v>2645129.4000000018</v>
      </c>
      <c r="K3778" s="9">
        <f>inventory[[#This Row],[c Cost]]/MAX(inventory[c Cost])</f>
        <v>0.999177956636361</v>
      </c>
      <c r="L3778" s="11" t="str">
        <f>IF(inventory[[#This Row],[c Units %]]&lt;=$O$7,$N$7,IF(inventory[[#This Row],[c Units %]]&lt;=$O$8,$N$8,$N$9))</f>
        <v>C</v>
      </c>
    </row>
    <row r="3779" spans="2:12" x14ac:dyDescent="0.25">
      <c r="B3779" s="1">
        <v>3773</v>
      </c>
      <c r="C3779" t="s">
        <v>3772</v>
      </c>
      <c r="D3779" s="2">
        <v>0.8</v>
      </c>
      <c r="E3779" s="15">
        <v>49</v>
      </c>
      <c r="F3779" s="14">
        <f>inventory[[#This Row],[Unit Cost]]*inventory[[#This Row],['# Units]]</f>
        <v>39.200000000000003</v>
      </c>
      <c r="G3779" s="8">
        <f>_xlfn.RANK.EQ(inventory[[#This Row],[Total Cost]],inventory[Total Cost],0)</f>
        <v>2064</v>
      </c>
      <c r="H3779" s="8">
        <f>SUMIFS(inventory['# Units],inventory[Rank],"&lt;="&amp;inventory[[#This Row],['#]])</f>
        <v>79058</v>
      </c>
      <c r="I3779" s="9">
        <f>inventory[[#This Row],[c Units]]/MAX(inventory[c Units])</f>
        <v>0.95969797761538278</v>
      </c>
      <c r="J3779" s="10">
        <f>SUMIFS(inventory[Total Cost],inventory[Rank],"&lt;="&amp;inventory[[#This Row],['#]])</f>
        <v>2645129.4000000018</v>
      </c>
      <c r="K3779" s="9">
        <f>inventory[[#This Row],[c Cost]]/MAX(inventory[c Cost])</f>
        <v>0.999177956636361</v>
      </c>
      <c r="L3779" s="11" t="str">
        <f>IF(inventory[[#This Row],[c Units %]]&lt;=$O$7,$N$7,IF(inventory[[#This Row],[c Units %]]&lt;=$O$8,$N$8,$N$9))</f>
        <v>C</v>
      </c>
    </row>
    <row r="3780" spans="2:12" x14ac:dyDescent="0.25">
      <c r="B3780" s="1">
        <v>3774</v>
      </c>
      <c r="C3780" t="s">
        <v>3773</v>
      </c>
      <c r="D3780" s="2">
        <v>0.9</v>
      </c>
      <c r="E3780" s="15">
        <v>44</v>
      </c>
      <c r="F3780" s="14">
        <f>inventory[[#This Row],[Unit Cost]]*inventory[[#This Row],['# Units]]</f>
        <v>39.6</v>
      </c>
      <c r="G3780" s="8">
        <f>_xlfn.RANK.EQ(inventory[[#This Row],[Total Cost]],inventory[Total Cost],0)</f>
        <v>2052</v>
      </c>
      <c r="H3780" s="8">
        <f>SUMIFS(inventory['# Units],inventory[Rank],"&lt;="&amp;inventory[[#This Row],['#]])</f>
        <v>79058</v>
      </c>
      <c r="I3780" s="9">
        <f>inventory[[#This Row],[c Units]]/MAX(inventory[c Units])</f>
        <v>0.95969797761538278</v>
      </c>
      <c r="J3780" s="10">
        <f>SUMIFS(inventory[Total Cost],inventory[Rank],"&lt;="&amp;inventory[[#This Row],['#]])</f>
        <v>2645129.4000000018</v>
      </c>
      <c r="K3780" s="9">
        <f>inventory[[#This Row],[c Cost]]/MAX(inventory[c Cost])</f>
        <v>0.999177956636361</v>
      </c>
      <c r="L3780" s="11" t="str">
        <f>IF(inventory[[#This Row],[c Units %]]&lt;=$O$7,$N$7,IF(inventory[[#This Row],[c Units %]]&lt;=$O$8,$N$8,$N$9))</f>
        <v>C</v>
      </c>
    </row>
    <row r="3781" spans="2:12" x14ac:dyDescent="0.25">
      <c r="B3781" s="1">
        <v>3775</v>
      </c>
      <c r="C3781" t="s">
        <v>3774</v>
      </c>
      <c r="D3781" s="2">
        <v>0.7</v>
      </c>
      <c r="E3781" s="15">
        <v>1</v>
      </c>
      <c r="F3781" s="14">
        <f>inventory[[#This Row],[Unit Cost]]*inventory[[#This Row],['# Units]]</f>
        <v>0.7</v>
      </c>
      <c r="G3781" s="8">
        <f>_xlfn.RANK.EQ(inventory[[#This Row],[Total Cost]],inventory[Total Cost],0)</f>
        <v>4553</v>
      </c>
      <c r="H3781" s="8">
        <f>SUMIFS(inventory['# Units],inventory[Rank],"&lt;="&amp;inventory[[#This Row],['#]])</f>
        <v>79058</v>
      </c>
      <c r="I3781" s="9">
        <f>inventory[[#This Row],[c Units]]/MAX(inventory[c Units])</f>
        <v>0.95969797761538278</v>
      </c>
      <c r="J3781" s="10">
        <f>SUMIFS(inventory[Total Cost],inventory[Rank],"&lt;="&amp;inventory[[#This Row],['#]])</f>
        <v>2645129.4000000018</v>
      </c>
      <c r="K3781" s="9">
        <f>inventory[[#This Row],[c Cost]]/MAX(inventory[c Cost])</f>
        <v>0.999177956636361</v>
      </c>
      <c r="L3781" s="11" t="str">
        <f>IF(inventory[[#This Row],[c Units %]]&lt;=$O$7,$N$7,IF(inventory[[#This Row],[c Units %]]&lt;=$O$8,$N$8,$N$9))</f>
        <v>C</v>
      </c>
    </row>
    <row r="3782" spans="2:12" x14ac:dyDescent="0.25">
      <c r="B3782" s="1">
        <v>3776</v>
      </c>
      <c r="C3782" t="s">
        <v>3775</v>
      </c>
      <c r="D3782" s="2">
        <v>0.8</v>
      </c>
      <c r="E3782" s="15">
        <v>13</v>
      </c>
      <c r="F3782" s="14">
        <f>inventory[[#This Row],[Unit Cost]]*inventory[[#This Row],['# Units]]</f>
        <v>10.4</v>
      </c>
      <c r="G3782" s="8">
        <f>_xlfn.RANK.EQ(inventory[[#This Row],[Total Cost]],inventory[Total Cost],0)</f>
        <v>3281</v>
      </c>
      <c r="H3782" s="8">
        <f>SUMIFS(inventory['# Units],inventory[Rank],"&lt;="&amp;inventory[[#This Row],['#]])</f>
        <v>79058</v>
      </c>
      <c r="I3782" s="9">
        <f>inventory[[#This Row],[c Units]]/MAX(inventory[c Units])</f>
        <v>0.95969797761538278</v>
      </c>
      <c r="J3782" s="10">
        <f>SUMIFS(inventory[Total Cost],inventory[Rank],"&lt;="&amp;inventory[[#This Row],['#]])</f>
        <v>2645129.4000000018</v>
      </c>
      <c r="K3782" s="9">
        <f>inventory[[#This Row],[c Cost]]/MAX(inventory[c Cost])</f>
        <v>0.999177956636361</v>
      </c>
      <c r="L3782" s="11" t="str">
        <f>IF(inventory[[#This Row],[c Units %]]&lt;=$O$7,$N$7,IF(inventory[[#This Row],[c Units %]]&lt;=$O$8,$N$8,$N$9))</f>
        <v>C</v>
      </c>
    </row>
    <row r="3783" spans="2:12" x14ac:dyDescent="0.25">
      <c r="B3783" s="1">
        <v>3777</v>
      </c>
      <c r="C3783" t="s">
        <v>3776</v>
      </c>
      <c r="D3783" s="2">
        <v>0.8</v>
      </c>
      <c r="E3783" s="15">
        <v>1</v>
      </c>
      <c r="F3783" s="14">
        <f>inventory[[#This Row],[Unit Cost]]*inventory[[#This Row],['# Units]]</f>
        <v>0.8</v>
      </c>
      <c r="G3783" s="8">
        <f>_xlfn.RANK.EQ(inventory[[#This Row],[Total Cost]],inventory[Total Cost],0)</f>
        <v>4532</v>
      </c>
      <c r="H3783" s="8">
        <f>SUMIFS(inventory['# Units],inventory[Rank],"&lt;="&amp;inventory[[#This Row],['#]])</f>
        <v>79058</v>
      </c>
      <c r="I3783" s="9">
        <f>inventory[[#This Row],[c Units]]/MAX(inventory[c Units])</f>
        <v>0.95969797761538278</v>
      </c>
      <c r="J3783" s="10">
        <f>SUMIFS(inventory[Total Cost],inventory[Rank],"&lt;="&amp;inventory[[#This Row],['#]])</f>
        <v>2645129.4000000018</v>
      </c>
      <c r="K3783" s="9">
        <f>inventory[[#This Row],[c Cost]]/MAX(inventory[c Cost])</f>
        <v>0.999177956636361</v>
      </c>
      <c r="L3783" s="11" t="str">
        <f>IF(inventory[[#This Row],[c Units %]]&lt;=$O$7,$N$7,IF(inventory[[#This Row],[c Units %]]&lt;=$O$8,$N$8,$N$9))</f>
        <v>C</v>
      </c>
    </row>
    <row r="3784" spans="2:12" x14ac:dyDescent="0.25">
      <c r="B3784" s="1">
        <v>3778</v>
      </c>
      <c r="C3784" t="s">
        <v>3777</v>
      </c>
      <c r="D3784" s="2">
        <v>0.2</v>
      </c>
      <c r="E3784" s="15">
        <v>13</v>
      </c>
      <c r="F3784" s="14">
        <f>inventory[[#This Row],[Unit Cost]]*inventory[[#This Row],['# Units]]</f>
        <v>2.6</v>
      </c>
      <c r="G3784" s="8">
        <f>_xlfn.RANK.EQ(inventory[[#This Row],[Total Cost]],inventory[Total Cost],0)</f>
        <v>4181</v>
      </c>
      <c r="H3784" s="8">
        <f>SUMIFS(inventory['# Units],inventory[Rank],"&lt;="&amp;inventory[[#This Row],['#]])</f>
        <v>79107</v>
      </c>
      <c r="I3784" s="9">
        <f>inventory[[#This Row],[c Units]]/MAX(inventory[c Units])</f>
        <v>0.96029279662045697</v>
      </c>
      <c r="J3784" s="10">
        <f>SUMIFS(inventory[Total Cost],inventory[Rank],"&lt;="&amp;inventory[[#This Row],['#]])</f>
        <v>2645134.3000000017</v>
      </c>
      <c r="K3784" s="9">
        <f>inventory[[#This Row],[c Cost]]/MAX(inventory[c Cost])</f>
        <v>0.9991798075749152</v>
      </c>
      <c r="L3784" s="11" t="str">
        <f>IF(inventory[[#This Row],[c Units %]]&lt;=$O$7,$N$7,IF(inventory[[#This Row],[c Units %]]&lt;=$O$8,$N$8,$N$9))</f>
        <v>C</v>
      </c>
    </row>
    <row r="3785" spans="2:12" x14ac:dyDescent="0.25">
      <c r="B3785" s="1">
        <v>3779</v>
      </c>
      <c r="C3785" t="s">
        <v>3778</v>
      </c>
      <c r="D3785" s="2">
        <v>0.1</v>
      </c>
      <c r="E3785" s="15">
        <v>1</v>
      </c>
      <c r="F3785" s="14">
        <f>inventory[[#This Row],[Unit Cost]]*inventory[[#This Row],['# Units]]</f>
        <v>0.1</v>
      </c>
      <c r="G3785" s="8">
        <f>_xlfn.RANK.EQ(inventory[[#This Row],[Total Cost]],inventory[Total Cost],0)</f>
        <v>4667</v>
      </c>
      <c r="H3785" s="8">
        <f>SUMIFS(inventory['# Units],inventory[Rank],"&lt;="&amp;inventory[[#This Row],['#]])</f>
        <v>79198</v>
      </c>
      <c r="I3785" s="9">
        <f>inventory[[#This Row],[c Units]]/MAX(inventory[c Units])</f>
        <v>0.96139746048702324</v>
      </c>
      <c r="J3785" s="10">
        <f>SUMIFS(inventory[Total Cost],inventory[Rank],"&lt;="&amp;inventory[[#This Row],['#]])</f>
        <v>2645198.0000000005</v>
      </c>
      <c r="K3785" s="9">
        <f>inventory[[#This Row],[c Cost]]/MAX(inventory[c Cost])</f>
        <v>0.99920386977612041</v>
      </c>
      <c r="L3785" s="11" t="str">
        <f>IF(inventory[[#This Row],[c Units %]]&lt;=$O$7,$N$7,IF(inventory[[#This Row],[c Units %]]&lt;=$O$8,$N$8,$N$9))</f>
        <v>C</v>
      </c>
    </row>
    <row r="3786" spans="2:12" x14ac:dyDescent="0.25">
      <c r="B3786" s="1">
        <v>3780</v>
      </c>
      <c r="C3786" t="s">
        <v>3779</v>
      </c>
      <c r="D3786" s="2">
        <v>0.9</v>
      </c>
      <c r="E3786" s="15">
        <v>5</v>
      </c>
      <c r="F3786" s="14">
        <f>inventory[[#This Row],[Unit Cost]]*inventory[[#This Row],['# Units]]</f>
        <v>4.5</v>
      </c>
      <c r="G3786" s="8">
        <f>_xlfn.RANK.EQ(inventory[[#This Row],[Total Cost]],inventory[Total Cost],0)</f>
        <v>3832</v>
      </c>
      <c r="H3786" s="8">
        <f>SUMIFS(inventory['# Units],inventory[Rank],"&lt;="&amp;inventory[[#This Row],['#]])</f>
        <v>79198</v>
      </c>
      <c r="I3786" s="9">
        <f>inventory[[#This Row],[c Units]]/MAX(inventory[c Units])</f>
        <v>0.96139746048702324</v>
      </c>
      <c r="J3786" s="10">
        <f>SUMIFS(inventory[Total Cost],inventory[Rank],"&lt;="&amp;inventory[[#This Row],['#]])</f>
        <v>2645198.0000000005</v>
      </c>
      <c r="K3786" s="9">
        <f>inventory[[#This Row],[c Cost]]/MAX(inventory[c Cost])</f>
        <v>0.99920386977612041</v>
      </c>
      <c r="L3786" s="11" t="str">
        <f>IF(inventory[[#This Row],[c Units %]]&lt;=$O$7,$N$7,IF(inventory[[#This Row],[c Units %]]&lt;=$O$8,$N$8,$N$9))</f>
        <v>C</v>
      </c>
    </row>
    <row r="3787" spans="2:12" x14ac:dyDescent="0.25">
      <c r="B3787" s="1">
        <v>3781</v>
      </c>
      <c r="C3787" t="s">
        <v>3780</v>
      </c>
      <c r="D3787" s="2">
        <v>0.9</v>
      </c>
      <c r="E3787" s="15">
        <v>32</v>
      </c>
      <c r="F3787" s="14">
        <f>inventory[[#This Row],[Unit Cost]]*inventory[[#This Row],['# Units]]</f>
        <v>28.8</v>
      </c>
      <c r="G3787" s="8">
        <f>_xlfn.RANK.EQ(inventory[[#This Row],[Total Cost]],inventory[Total Cost],0)</f>
        <v>2332</v>
      </c>
      <c r="H3787" s="8">
        <f>SUMIFS(inventory['# Units],inventory[Rank],"&lt;="&amp;inventory[[#This Row],['#]])</f>
        <v>79198</v>
      </c>
      <c r="I3787" s="9">
        <f>inventory[[#This Row],[c Units]]/MAX(inventory[c Units])</f>
        <v>0.96139746048702324</v>
      </c>
      <c r="J3787" s="10">
        <f>SUMIFS(inventory[Total Cost],inventory[Rank],"&lt;="&amp;inventory[[#This Row],['#]])</f>
        <v>2645198.0000000005</v>
      </c>
      <c r="K3787" s="9">
        <f>inventory[[#This Row],[c Cost]]/MAX(inventory[c Cost])</f>
        <v>0.99920386977612041</v>
      </c>
      <c r="L3787" s="11" t="str">
        <f>IF(inventory[[#This Row],[c Units %]]&lt;=$O$7,$N$7,IF(inventory[[#This Row],[c Units %]]&lt;=$O$8,$N$8,$N$9))</f>
        <v>C</v>
      </c>
    </row>
    <row r="3788" spans="2:12" x14ac:dyDescent="0.25">
      <c r="B3788" s="1">
        <v>3782</v>
      </c>
      <c r="C3788" t="s">
        <v>3781</v>
      </c>
      <c r="D3788" s="2">
        <v>0.9</v>
      </c>
      <c r="E3788" s="15">
        <v>1</v>
      </c>
      <c r="F3788" s="14">
        <f>inventory[[#This Row],[Unit Cost]]*inventory[[#This Row],['# Units]]</f>
        <v>0.9</v>
      </c>
      <c r="G3788" s="8">
        <f>_xlfn.RANK.EQ(inventory[[#This Row],[Total Cost]],inventory[Total Cost],0)</f>
        <v>4511</v>
      </c>
      <c r="H3788" s="8">
        <f>SUMIFS(inventory['# Units],inventory[Rank],"&lt;="&amp;inventory[[#This Row],['#]])</f>
        <v>79198</v>
      </c>
      <c r="I3788" s="9">
        <f>inventory[[#This Row],[c Units]]/MAX(inventory[c Units])</f>
        <v>0.96139746048702324</v>
      </c>
      <c r="J3788" s="10">
        <f>SUMIFS(inventory[Total Cost],inventory[Rank],"&lt;="&amp;inventory[[#This Row],['#]])</f>
        <v>2645198.0000000005</v>
      </c>
      <c r="K3788" s="9">
        <f>inventory[[#This Row],[c Cost]]/MAX(inventory[c Cost])</f>
        <v>0.99920386977612041</v>
      </c>
      <c r="L3788" s="11" t="str">
        <f>IF(inventory[[#This Row],[c Units %]]&lt;=$O$7,$N$7,IF(inventory[[#This Row],[c Units %]]&lt;=$O$8,$N$8,$N$9))</f>
        <v>C</v>
      </c>
    </row>
    <row r="3789" spans="2:12" x14ac:dyDescent="0.25">
      <c r="B3789" s="1">
        <v>3783</v>
      </c>
      <c r="C3789" t="s">
        <v>3782</v>
      </c>
      <c r="D3789" s="2">
        <v>0.9</v>
      </c>
      <c r="E3789" s="15">
        <v>17</v>
      </c>
      <c r="F3789" s="14">
        <f>inventory[[#This Row],[Unit Cost]]*inventory[[#This Row],['# Units]]</f>
        <v>15.3</v>
      </c>
      <c r="G3789" s="8">
        <f>_xlfn.RANK.EQ(inventory[[#This Row],[Total Cost]],inventory[Total Cost],0)</f>
        <v>2959</v>
      </c>
      <c r="H3789" s="8">
        <f>SUMIFS(inventory['# Units],inventory[Rank],"&lt;="&amp;inventory[[#This Row],['#]])</f>
        <v>79198</v>
      </c>
      <c r="I3789" s="9">
        <f>inventory[[#This Row],[c Units]]/MAX(inventory[c Units])</f>
        <v>0.96139746048702324</v>
      </c>
      <c r="J3789" s="10">
        <f>SUMIFS(inventory[Total Cost],inventory[Rank],"&lt;="&amp;inventory[[#This Row],['#]])</f>
        <v>2645198.0000000005</v>
      </c>
      <c r="K3789" s="9">
        <f>inventory[[#This Row],[c Cost]]/MAX(inventory[c Cost])</f>
        <v>0.99920386977612041</v>
      </c>
      <c r="L3789" s="11" t="str">
        <f>IF(inventory[[#This Row],[c Units %]]&lt;=$O$7,$N$7,IF(inventory[[#This Row],[c Units %]]&lt;=$O$8,$N$8,$N$9))</f>
        <v>C</v>
      </c>
    </row>
    <row r="3790" spans="2:12" x14ac:dyDescent="0.25">
      <c r="B3790" s="1">
        <v>3784</v>
      </c>
      <c r="C3790" t="s">
        <v>3783</v>
      </c>
      <c r="D3790" s="2">
        <v>0.8</v>
      </c>
      <c r="E3790" s="15">
        <v>7</v>
      </c>
      <c r="F3790" s="14">
        <f>inventory[[#This Row],[Unit Cost]]*inventory[[#This Row],['# Units]]</f>
        <v>5.6000000000000005</v>
      </c>
      <c r="G3790" s="8">
        <f>_xlfn.RANK.EQ(inventory[[#This Row],[Total Cost]],inventory[Total Cost],0)</f>
        <v>3687</v>
      </c>
      <c r="H3790" s="8">
        <f>SUMIFS(inventory['# Units],inventory[Rank],"&lt;="&amp;inventory[[#This Row],['#]])</f>
        <v>79198</v>
      </c>
      <c r="I3790" s="9">
        <f>inventory[[#This Row],[c Units]]/MAX(inventory[c Units])</f>
        <v>0.96139746048702324</v>
      </c>
      <c r="J3790" s="10">
        <f>SUMIFS(inventory[Total Cost],inventory[Rank],"&lt;="&amp;inventory[[#This Row],['#]])</f>
        <v>2645198.0000000005</v>
      </c>
      <c r="K3790" s="9">
        <f>inventory[[#This Row],[c Cost]]/MAX(inventory[c Cost])</f>
        <v>0.99920386977612041</v>
      </c>
      <c r="L3790" s="11" t="str">
        <f>IF(inventory[[#This Row],[c Units %]]&lt;=$O$7,$N$7,IF(inventory[[#This Row],[c Units %]]&lt;=$O$8,$N$8,$N$9))</f>
        <v>C</v>
      </c>
    </row>
    <row r="3791" spans="2:12" x14ac:dyDescent="0.25">
      <c r="B3791" s="1">
        <v>3785</v>
      </c>
      <c r="C3791" t="s">
        <v>3784</v>
      </c>
      <c r="D3791" s="2">
        <v>0.9</v>
      </c>
      <c r="E3791" s="15">
        <v>28</v>
      </c>
      <c r="F3791" s="14">
        <f>inventory[[#This Row],[Unit Cost]]*inventory[[#This Row],['# Units]]</f>
        <v>25.2</v>
      </c>
      <c r="G3791" s="8">
        <f>_xlfn.RANK.EQ(inventory[[#This Row],[Total Cost]],inventory[Total Cost],0)</f>
        <v>2460</v>
      </c>
      <c r="H3791" s="8">
        <f>SUMIFS(inventory['# Units],inventory[Rank],"&lt;="&amp;inventory[[#This Row],['#]])</f>
        <v>79198</v>
      </c>
      <c r="I3791" s="9">
        <f>inventory[[#This Row],[c Units]]/MAX(inventory[c Units])</f>
        <v>0.96139746048702324</v>
      </c>
      <c r="J3791" s="10">
        <f>SUMIFS(inventory[Total Cost],inventory[Rank],"&lt;="&amp;inventory[[#This Row],['#]])</f>
        <v>2645198.0000000005</v>
      </c>
      <c r="K3791" s="9">
        <f>inventory[[#This Row],[c Cost]]/MAX(inventory[c Cost])</f>
        <v>0.99920386977612041</v>
      </c>
      <c r="L3791" s="11" t="str">
        <f>IF(inventory[[#This Row],[c Units %]]&lt;=$O$7,$N$7,IF(inventory[[#This Row],[c Units %]]&lt;=$O$8,$N$8,$N$9))</f>
        <v>C</v>
      </c>
    </row>
    <row r="3792" spans="2:12" x14ac:dyDescent="0.25">
      <c r="B3792" s="1">
        <v>3786</v>
      </c>
      <c r="C3792" t="s">
        <v>3785</v>
      </c>
      <c r="D3792" s="2">
        <v>0.8</v>
      </c>
      <c r="E3792" s="15">
        <v>14</v>
      </c>
      <c r="F3792" s="14">
        <f>inventory[[#This Row],[Unit Cost]]*inventory[[#This Row],['# Units]]</f>
        <v>11.200000000000001</v>
      </c>
      <c r="G3792" s="8">
        <f>_xlfn.RANK.EQ(inventory[[#This Row],[Total Cost]],inventory[Total Cost],0)</f>
        <v>3217</v>
      </c>
      <c r="H3792" s="8">
        <f>SUMIFS(inventory['# Units],inventory[Rank],"&lt;="&amp;inventory[[#This Row],['#]])</f>
        <v>79198</v>
      </c>
      <c r="I3792" s="9">
        <f>inventory[[#This Row],[c Units]]/MAX(inventory[c Units])</f>
        <v>0.96139746048702324</v>
      </c>
      <c r="J3792" s="10">
        <f>SUMIFS(inventory[Total Cost],inventory[Rank],"&lt;="&amp;inventory[[#This Row],['#]])</f>
        <v>2645198.0000000005</v>
      </c>
      <c r="K3792" s="9">
        <f>inventory[[#This Row],[c Cost]]/MAX(inventory[c Cost])</f>
        <v>0.99920386977612041</v>
      </c>
      <c r="L3792" s="11" t="str">
        <f>IF(inventory[[#This Row],[c Units %]]&lt;=$O$7,$N$7,IF(inventory[[#This Row],[c Units %]]&lt;=$O$8,$N$8,$N$9))</f>
        <v>C</v>
      </c>
    </row>
    <row r="3793" spans="2:12" x14ac:dyDescent="0.25">
      <c r="B3793" s="1">
        <v>3787</v>
      </c>
      <c r="C3793" t="s">
        <v>3786</v>
      </c>
      <c r="D3793" s="2">
        <v>0.7</v>
      </c>
      <c r="E3793" s="15">
        <v>10</v>
      </c>
      <c r="F3793" s="14">
        <f>inventory[[#This Row],[Unit Cost]]*inventory[[#This Row],['# Units]]</f>
        <v>7</v>
      </c>
      <c r="G3793" s="8">
        <f>_xlfn.RANK.EQ(inventory[[#This Row],[Total Cost]],inventory[Total Cost],0)</f>
        <v>3570</v>
      </c>
      <c r="H3793" s="8">
        <f>SUMIFS(inventory['# Units],inventory[Rank],"&lt;="&amp;inventory[[#This Row],['#]])</f>
        <v>79198</v>
      </c>
      <c r="I3793" s="9">
        <f>inventory[[#This Row],[c Units]]/MAX(inventory[c Units])</f>
        <v>0.96139746048702324</v>
      </c>
      <c r="J3793" s="10">
        <f>SUMIFS(inventory[Total Cost],inventory[Rank],"&lt;="&amp;inventory[[#This Row],['#]])</f>
        <v>2645198.0000000005</v>
      </c>
      <c r="K3793" s="9">
        <f>inventory[[#This Row],[c Cost]]/MAX(inventory[c Cost])</f>
        <v>0.99920386977612041</v>
      </c>
      <c r="L3793" s="11" t="str">
        <f>IF(inventory[[#This Row],[c Units %]]&lt;=$O$7,$N$7,IF(inventory[[#This Row],[c Units %]]&lt;=$O$8,$N$8,$N$9))</f>
        <v>C</v>
      </c>
    </row>
    <row r="3794" spans="2:12" x14ac:dyDescent="0.25">
      <c r="B3794" s="1">
        <v>3788</v>
      </c>
      <c r="C3794" t="s">
        <v>3787</v>
      </c>
      <c r="D3794" s="2">
        <v>0.9</v>
      </c>
      <c r="E3794" s="15">
        <v>31</v>
      </c>
      <c r="F3794" s="14">
        <f>inventory[[#This Row],[Unit Cost]]*inventory[[#This Row],['# Units]]</f>
        <v>27.900000000000002</v>
      </c>
      <c r="G3794" s="8">
        <f>_xlfn.RANK.EQ(inventory[[#This Row],[Total Cost]],inventory[Total Cost],0)</f>
        <v>2371</v>
      </c>
      <c r="H3794" s="8">
        <f>SUMIFS(inventory['# Units],inventory[Rank],"&lt;="&amp;inventory[[#This Row],['#]])</f>
        <v>79198</v>
      </c>
      <c r="I3794" s="9">
        <f>inventory[[#This Row],[c Units]]/MAX(inventory[c Units])</f>
        <v>0.96139746048702324</v>
      </c>
      <c r="J3794" s="10">
        <f>SUMIFS(inventory[Total Cost],inventory[Rank],"&lt;="&amp;inventory[[#This Row],['#]])</f>
        <v>2645198.0000000005</v>
      </c>
      <c r="K3794" s="9">
        <f>inventory[[#This Row],[c Cost]]/MAX(inventory[c Cost])</f>
        <v>0.99920386977612041</v>
      </c>
      <c r="L3794" s="11" t="str">
        <f>IF(inventory[[#This Row],[c Units %]]&lt;=$O$7,$N$7,IF(inventory[[#This Row],[c Units %]]&lt;=$O$8,$N$8,$N$9))</f>
        <v>C</v>
      </c>
    </row>
    <row r="3795" spans="2:12" x14ac:dyDescent="0.25">
      <c r="B3795" s="1">
        <v>3789</v>
      </c>
      <c r="C3795" t="s">
        <v>3788</v>
      </c>
      <c r="D3795" s="2">
        <v>0.9</v>
      </c>
      <c r="E3795" s="15">
        <v>14</v>
      </c>
      <c r="F3795" s="14">
        <f>inventory[[#This Row],[Unit Cost]]*inventory[[#This Row],['# Units]]</f>
        <v>12.6</v>
      </c>
      <c r="G3795" s="8">
        <f>_xlfn.RANK.EQ(inventory[[#This Row],[Total Cost]],inventory[Total Cost],0)</f>
        <v>3112</v>
      </c>
      <c r="H3795" s="8">
        <f>SUMIFS(inventory['# Units],inventory[Rank],"&lt;="&amp;inventory[[#This Row],['#]])</f>
        <v>79198</v>
      </c>
      <c r="I3795" s="9">
        <f>inventory[[#This Row],[c Units]]/MAX(inventory[c Units])</f>
        <v>0.96139746048702324</v>
      </c>
      <c r="J3795" s="10">
        <f>SUMIFS(inventory[Total Cost],inventory[Rank],"&lt;="&amp;inventory[[#This Row],['#]])</f>
        <v>2645198.0000000005</v>
      </c>
      <c r="K3795" s="9">
        <f>inventory[[#This Row],[c Cost]]/MAX(inventory[c Cost])</f>
        <v>0.99920386977612041</v>
      </c>
      <c r="L3795" s="11" t="str">
        <f>IF(inventory[[#This Row],[c Units %]]&lt;=$O$7,$N$7,IF(inventory[[#This Row],[c Units %]]&lt;=$O$8,$N$8,$N$9))</f>
        <v>C</v>
      </c>
    </row>
    <row r="3796" spans="2:12" x14ac:dyDescent="0.25">
      <c r="B3796" s="1">
        <v>3790</v>
      </c>
      <c r="C3796" t="s">
        <v>3789</v>
      </c>
      <c r="D3796" s="2">
        <v>0.9</v>
      </c>
      <c r="E3796" s="15">
        <v>16</v>
      </c>
      <c r="F3796" s="14">
        <f>inventory[[#This Row],[Unit Cost]]*inventory[[#This Row],['# Units]]</f>
        <v>14.4</v>
      </c>
      <c r="G3796" s="8">
        <f>_xlfn.RANK.EQ(inventory[[#This Row],[Total Cost]],inventory[Total Cost],0)</f>
        <v>2997</v>
      </c>
      <c r="H3796" s="8">
        <f>SUMIFS(inventory['# Units],inventory[Rank],"&lt;="&amp;inventory[[#This Row],['#]])</f>
        <v>79198</v>
      </c>
      <c r="I3796" s="9">
        <f>inventory[[#This Row],[c Units]]/MAX(inventory[c Units])</f>
        <v>0.96139746048702324</v>
      </c>
      <c r="J3796" s="10">
        <f>SUMIFS(inventory[Total Cost],inventory[Rank],"&lt;="&amp;inventory[[#This Row],['#]])</f>
        <v>2645198.0000000005</v>
      </c>
      <c r="K3796" s="9">
        <f>inventory[[#This Row],[c Cost]]/MAX(inventory[c Cost])</f>
        <v>0.99920386977612041</v>
      </c>
      <c r="L3796" s="11" t="str">
        <f>IF(inventory[[#This Row],[c Units %]]&lt;=$O$7,$N$7,IF(inventory[[#This Row],[c Units %]]&lt;=$O$8,$N$8,$N$9))</f>
        <v>C</v>
      </c>
    </row>
    <row r="3797" spans="2:12" x14ac:dyDescent="0.25">
      <c r="B3797" s="1">
        <v>3791</v>
      </c>
      <c r="C3797" t="s">
        <v>3790</v>
      </c>
      <c r="D3797" s="2">
        <v>0.8</v>
      </c>
      <c r="E3797" s="15">
        <v>15</v>
      </c>
      <c r="F3797" s="14">
        <f>inventory[[#This Row],[Unit Cost]]*inventory[[#This Row],['# Units]]</f>
        <v>12</v>
      </c>
      <c r="G3797" s="8">
        <f>_xlfn.RANK.EQ(inventory[[#This Row],[Total Cost]],inventory[Total Cost],0)</f>
        <v>3144</v>
      </c>
      <c r="H3797" s="8">
        <f>SUMIFS(inventory['# Units],inventory[Rank],"&lt;="&amp;inventory[[#This Row],['#]])</f>
        <v>79198</v>
      </c>
      <c r="I3797" s="9">
        <f>inventory[[#This Row],[c Units]]/MAX(inventory[c Units])</f>
        <v>0.96139746048702324</v>
      </c>
      <c r="J3797" s="10">
        <f>SUMIFS(inventory[Total Cost],inventory[Rank],"&lt;="&amp;inventory[[#This Row],['#]])</f>
        <v>2645198.0000000005</v>
      </c>
      <c r="K3797" s="9">
        <f>inventory[[#This Row],[c Cost]]/MAX(inventory[c Cost])</f>
        <v>0.99920386977612041</v>
      </c>
      <c r="L3797" s="11" t="str">
        <f>IF(inventory[[#This Row],[c Units %]]&lt;=$O$7,$N$7,IF(inventory[[#This Row],[c Units %]]&lt;=$O$8,$N$8,$N$9))</f>
        <v>C</v>
      </c>
    </row>
    <row r="3798" spans="2:12" x14ac:dyDescent="0.25">
      <c r="B3798" s="1">
        <v>3792</v>
      </c>
      <c r="C3798" t="s">
        <v>3791</v>
      </c>
      <c r="D3798" s="2">
        <v>0.8</v>
      </c>
      <c r="E3798" s="15">
        <v>21</v>
      </c>
      <c r="F3798" s="14">
        <f>inventory[[#This Row],[Unit Cost]]*inventory[[#This Row],['# Units]]</f>
        <v>16.8</v>
      </c>
      <c r="G3798" s="8">
        <f>_xlfn.RANK.EQ(inventory[[#This Row],[Total Cost]],inventory[Total Cost],0)</f>
        <v>2858</v>
      </c>
      <c r="H3798" s="8">
        <f>SUMIFS(inventory['# Units],inventory[Rank],"&lt;="&amp;inventory[[#This Row],['#]])</f>
        <v>79330</v>
      </c>
      <c r="I3798" s="9">
        <f>inventory[[#This Row],[c Units]]/MAX(inventory[c Units])</f>
        <v>0.96299983005171286</v>
      </c>
      <c r="J3798" s="10">
        <f>SUMIFS(inventory[Total Cost],inventory[Rank],"&lt;="&amp;inventory[[#This Row],['#]])</f>
        <v>2645303.5999999964</v>
      </c>
      <c r="K3798" s="9">
        <f>inventory[[#This Row],[c Cost]]/MAX(inventory[c Cost])</f>
        <v>0.99924375939067644</v>
      </c>
      <c r="L3798" s="11" t="str">
        <f>IF(inventory[[#This Row],[c Units %]]&lt;=$O$7,$N$7,IF(inventory[[#This Row],[c Units %]]&lt;=$O$8,$N$8,$N$9))</f>
        <v>C</v>
      </c>
    </row>
    <row r="3799" spans="2:12" x14ac:dyDescent="0.25">
      <c r="B3799" s="1">
        <v>3793</v>
      </c>
      <c r="C3799" t="s">
        <v>3792</v>
      </c>
      <c r="D3799" s="2">
        <v>0.8</v>
      </c>
      <c r="E3799" s="15">
        <v>34</v>
      </c>
      <c r="F3799" s="14">
        <f>inventory[[#This Row],[Unit Cost]]*inventory[[#This Row],['# Units]]</f>
        <v>27.200000000000003</v>
      </c>
      <c r="G3799" s="8">
        <f>_xlfn.RANK.EQ(inventory[[#This Row],[Total Cost]],inventory[Total Cost],0)</f>
        <v>2389</v>
      </c>
      <c r="H3799" s="8">
        <f>SUMIFS(inventory['# Units],inventory[Rank],"&lt;="&amp;inventory[[#This Row],['#]])</f>
        <v>79330</v>
      </c>
      <c r="I3799" s="9">
        <f>inventory[[#This Row],[c Units]]/MAX(inventory[c Units])</f>
        <v>0.96299983005171286</v>
      </c>
      <c r="J3799" s="10">
        <f>SUMIFS(inventory[Total Cost],inventory[Rank],"&lt;="&amp;inventory[[#This Row],['#]])</f>
        <v>2645303.5999999964</v>
      </c>
      <c r="K3799" s="9">
        <f>inventory[[#This Row],[c Cost]]/MAX(inventory[c Cost])</f>
        <v>0.99924375939067644</v>
      </c>
      <c r="L3799" s="11" t="str">
        <f>IF(inventory[[#This Row],[c Units %]]&lt;=$O$7,$N$7,IF(inventory[[#This Row],[c Units %]]&lt;=$O$8,$N$8,$N$9))</f>
        <v>C</v>
      </c>
    </row>
    <row r="3800" spans="2:12" x14ac:dyDescent="0.25">
      <c r="B3800" s="1">
        <v>3794</v>
      </c>
      <c r="C3800" t="s">
        <v>3793</v>
      </c>
      <c r="D3800" s="2">
        <v>0.9</v>
      </c>
      <c r="E3800" s="15">
        <v>4</v>
      </c>
      <c r="F3800" s="14">
        <f>inventory[[#This Row],[Unit Cost]]*inventory[[#This Row],['# Units]]</f>
        <v>3.6</v>
      </c>
      <c r="G3800" s="8">
        <f>_xlfn.RANK.EQ(inventory[[#This Row],[Total Cost]],inventory[Total Cost],0)</f>
        <v>3955</v>
      </c>
      <c r="H3800" s="8">
        <f>SUMIFS(inventory['# Units],inventory[Rank],"&lt;="&amp;inventory[[#This Row],['#]])</f>
        <v>79330</v>
      </c>
      <c r="I3800" s="9">
        <f>inventory[[#This Row],[c Units]]/MAX(inventory[c Units])</f>
        <v>0.96299983005171286</v>
      </c>
      <c r="J3800" s="10">
        <f>SUMIFS(inventory[Total Cost],inventory[Rank],"&lt;="&amp;inventory[[#This Row],['#]])</f>
        <v>2645303.5999999964</v>
      </c>
      <c r="K3800" s="9">
        <f>inventory[[#This Row],[c Cost]]/MAX(inventory[c Cost])</f>
        <v>0.99924375939067644</v>
      </c>
      <c r="L3800" s="11" t="str">
        <f>IF(inventory[[#This Row],[c Units %]]&lt;=$O$7,$N$7,IF(inventory[[#This Row],[c Units %]]&lt;=$O$8,$N$8,$N$9))</f>
        <v>C</v>
      </c>
    </row>
    <row r="3801" spans="2:12" x14ac:dyDescent="0.25">
      <c r="B3801" s="1">
        <v>3795</v>
      </c>
      <c r="C3801" t="s">
        <v>3794</v>
      </c>
      <c r="D3801" s="2">
        <v>0.9</v>
      </c>
      <c r="E3801" s="15">
        <v>11</v>
      </c>
      <c r="F3801" s="14">
        <f>inventory[[#This Row],[Unit Cost]]*inventory[[#This Row],['# Units]]</f>
        <v>9.9</v>
      </c>
      <c r="G3801" s="8">
        <f>_xlfn.RANK.EQ(inventory[[#This Row],[Total Cost]],inventory[Total Cost],0)</f>
        <v>3319</v>
      </c>
      <c r="H3801" s="8">
        <f>SUMIFS(inventory['# Units],inventory[Rank],"&lt;="&amp;inventory[[#This Row],['#]])</f>
        <v>79330</v>
      </c>
      <c r="I3801" s="9">
        <f>inventory[[#This Row],[c Units]]/MAX(inventory[c Units])</f>
        <v>0.96299983005171286</v>
      </c>
      <c r="J3801" s="10">
        <f>SUMIFS(inventory[Total Cost],inventory[Rank],"&lt;="&amp;inventory[[#This Row],['#]])</f>
        <v>2645303.5999999964</v>
      </c>
      <c r="K3801" s="9">
        <f>inventory[[#This Row],[c Cost]]/MAX(inventory[c Cost])</f>
        <v>0.99924375939067644</v>
      </c>
      <c r="L3801" s="11" t="str">
        <f>IF(inventory[[#This Row],[c Units %]]&lt;=$O$7,$N$7,IF(inventory[[#This Row],[c Units %]]&lt;=$O$8,$N$8,$N$9))</f>
        <v>C</v>
      </c>
    </row>
    <row r="3802" spans="2:12" x14ac:dyDescent="0.25">
      <c r="B3802" s="1">
        <v>3796</v>
      </c>
      <c r="C3802" t="s">
        <v>3795</v>
      </c>
      <c r="D3802" s="2">
        <v>0.9</v>
      </c>
      <c r="E3802" s="15">
        <v>6</v>
      </c>
      <c r="F3802" s="14">
        <f>inventory[[#This Row],[Unit Cost]]*inventory[[#This Row],['# Units]]</f>
        <v>5.4</v>
      </c>
      <c r="G3802" s="8">
        <f>_xlfn.RANK.EQ(inventory[[#This Row],[Total Cost]],inventory[Total Cost],0)</f>
        <v>3730</v>
      </c>
      <c r="H3802" s="8">
        <f>SUMIFS(inventory['# Units],inventory[Rank],"&lt;="&amp;inventory[[#This Row],['#]])</f>
        <v>79330</v>
      </c>
      <c r="I3802" s="9">
        <f>inventory[[#This Row],[c Units]]/MAX(inventory[c Units])</f>
        <v>0.96299983005171286</v>
      </c>
      <c r="J3802" s="10">
        <f>SUMIFS(inventory[Total Cost],inventory[Rank],"&lt;="&amp;inventory[[#This Row],['#]])</f>
        <v>2645303.5999999964</v>
      </c>
      <c r="K3802" s="9">
        <f>inventory[[#This Row],[c Cost]]/MAX(inventory[c Cost])</f>
        <v>0.99924375939067644</v>
      </c>
      <c r="L3802" s="11" t="str">
        <f>IF(inventory[[#This Row],[c Units %]]&lt;=$O$7,$N$7,IF(inventory[[#This Row],[c Units %]]&lt;=$O$8,$N$8,$N$9))</f>
        <v>C</v>
      </c>
    </row>
    <row r="3803" spans="2:12" x14ac:dyDescent="0.25">
      <c r="B3803" s="1">
        <v>3797</v>
      </c>
      <c r="C3803" t="s">
        <v>3796</v>
      </c>
      <c r="D3803" s="2">
        <v>0.9</v>
      </c>
      <c r="E3803" s="15">
        <v>9</v>
      </c>
      <c r="F3803" s="14">
        <f>inventory[[#This Row],[Unit Cost]]*inventory[[#This Row],['# Units]]</f>
        <v>8.1</v>
      </c>
      <c r="G3803" s="8">
        <f>_xlfn.RANK.EQ(inventory[[#This Row],[Total Cost]],inventory[Total Cost],0)</f>
        <v>3464</v>
      </c>
      <c r="H3803" s="8">
        <f>SUMIFS(inventory['# Units],inventory[Rank],"&lt;="&amp;inventory[[#This Row],['#]])</f>
        <v>79330</v>
      </c>
      <c r="I3803" s="9">
        <f>inventory[[#This Row],[c Units]]/MAX(inventory[c Units])</f>
        <v>0.96299983005171286</v>
      </c>
      <c r="J3803" s="10">
        <f>SUMIFS(inventory[Total Cost],inventory[Rank],"&lt;="&amp;inventory[[#This Row],['#]])</f>
        <v>2645303.5999999964</v>
      </c>
      <c r="K3803" s="9">
        <f>inventory[[#This Row],[c Cost]]/MAX(inventory[c Cost])</f>
        <v>0.99924375939067644</v>
      </c>
      <c r="L3803" s="11" t="str">
        <f>IF(inventory[[#This Row],[c Units %]]&lt;=$O$7,$N$7,IF(inventory[[#This Row],[c Units %]]&lt;=$O$8,$N$8,$N$9))</f>
        <v>C</v>
      </c>
    </row>
    <row r="3804" spans="2:12" x14ac:dyDescent="0.25">
      <c r="B3804" s="1">
        <v>3798</v>
      </c>
      <c r="C3804" t="s">
        <v>3797</v>
      </c>
      <c r="D3804" s="2">
        <v>0.9</v>
      </c>
      <c r="E3804" s="15">
        <v>18</v>
      </c>
      <c r="F3804" s="14">
        <f>inventory[[#This Row],[Unit Cost]]*inventory[[#This Row],['# Units]]</f>
        <v>16.2</v>
      </c>
      <c r="G3804" s="8">
        <f>_xlfn.RANK.EQ(inventory[[#This Row],[Total Cost]],inventory[Total Cost],0)</f>
        <v>2893</v>
      </c>
      <c r="H3804" s="8">
        <f>SUMIFS(inventory['# Units],inventory[Rank],"&lt;="&amp;inventory[[#This Row],['#]])</f>
        <v>79330</v>
      </c>
      <c r="I3804" s="9">
        <f>inventory[[#This Row],[c Units]]/MAX(inventory[c Units])</f>
        <v>0.96299983005171286</v>
      </c>
      <c r="J3804" s="10">
        <f>SUMIFS(inventory[Total Cost],inventory[Rank],"&lt;="&amp;inventory[[#This Row],['#]])</f>
        <v>2645303.5999999964</v>
      </c>
      <c r="K3804" s="9">
        <f>inventory[[#This Row],[c Cost]]/MAX(inventory[c Cost])</f>
        <v>0.99924375939067644</v>
      </c>
      <c r="L3804" s="11" t="str">
        <f>IF(inventory[[#This Row],[c Units %]]&lt;=$O$7,$N$7,IF(inventory[[#This Row],[c Units %]]&lt;=$O$8,$N$8,$N$9))</f>
        <v>C</v>
      </c>
    </row>
    <row r="3805" spans="2:12" x14ac:dyDescent="0.25">
      <c r="B3805" s="1">
        <v>3799</v>
      </c>
      <c r="C3805" t="s">
        <v>3798</v>
      </c>
      <c r="D3805" s="2">
        <v>0.9</v>
      </c>
      <c r="E3805" s="15">
        <v>3</v>
      </c>
      <c r="F3805" s="14">
        <f>inventory[[#This Row],[Unit Cost]]*inventory[[#This Row],['# Units]]</f>
        <v>2.7</v>
      </c>
      <c r="G3805" s="8">
        <f>_xlfn.RANK.EQ(inventory[[#This Row],[Total Cost]],inventory[Total Cost],0)</f>
        <v>4161</v>
      </c>
      <c r="H3805" s="8">
        <f>SUMIFS(inventory['# Units],inventory[Rank],"&lt;="&amp;inventory[[#This Row],['#]])</f>
        <v>79330</v>
      </c>
      <c r="I3805" s="9">
        <f>inventory[[#This Row],[c Units]]/MAX(inventory[c Units])</f>
        <v>0.96299983005171286</v>
      </c>
      <c r="J3805" s="10">
        <f>SUMIFS(inventory[Total Cost],inventory[Rank],"&lt;="&amp;inventory[[#This Row],['#]])</f>
        <v>2645303.5999999964</v>
      </c>
      <c r="K3805" s="9">
        <f>inventory[[#This Row],[c Cost]]/MAX(inventory[c Cost])</f>
        <v>0.99924375939067644</v>
      </c>
      <c r="L3805" s="11" t="str">
        <f>IF(inventory[[#This Row],[c Units %]]&lt;=$O$7,$N$7,IF(inventory[[#This Row],[c Units %]]&lt;=$O$8,$N$8,$N$9))</f>
        <v>C</v>
      </c>
    </row>
    <row r="3806" spans="2:12" x14ac:dyDescent="0.25">
      <c r="B3806" s="1">
        <v>3800</v>
      </c>
      <c r="C3806" t="s">
        <v>3799</v>
      </c>
      <c r="D3806" s="2">
        <v>0.8</v>
      </c>
      <c r="E3806" s="15">
        <v>12</v>
      </c>
      <c r="F3806" s="14">
        <f>inventory[[#This Row],[Unit Cost]]*inventory[[#This Row],['# Units]]</f>
        <v>9.6000000000000014</v>
      </c>
      <c r="G3806" s="8">
        <f>_xlfn.RANK.EQ(inventory[[#This Row],[Total Cost]],inventory[Total Cost],0)</f>
        <v>3343</v>
      </c>
      <c r="H3806" s="8">
        <f>SUMIFS(inventory['# Units],inventory[Rank],"&lt;="&amp;inventory[[#This Row],['#]])</f>
        <v>79330</v>
      </c>
      <c r="I3806" s="9">
        <f>inventory[[#This Row],[c Units]]/MAX(inventory[c Units])</f>
        <v>0.96299983005171286</v>
      </c>
      <c r="J3806" s="10">
        <f>SUMIFS(inventory[Total Cost],inventory[Rank],"&lt;="&amp;inventory[[#This Row],['#]])</f>
        <v>2645303.5999999964</v>
      </c>
      <c r="K3806" s="9">
        <f>inventory[[#This Row],[c Cost]]/MAX(inventory[c Cost])</f>
        <v>0.99924375939067644</v>
      </c>
      <c r="L3806" s="11" t="str">
        <f>IF(inventory[[#This Row],[c Units %]]&lt;=$O$7,$N$7,IF(inventory[[#This Row],[c Units %]]&lt;=$O$8,$N$8,$N$9))</f>
        <v>C</v>
      </c>
    </row>
    <row r="3807" spans="2:12" x14ac:dyDescent="0.25">
      <c r="B3807" s="1">
        <v>3801</v>
      </c>
      <c r="C3807" t="s">
        <v>3800</v>
      </c>
      <c r="D3807" s="2">
        <v>0.8</v>
      </c>
      <c r="E3807" s="15">
        <v>3</v>
      </c>
      <c r="F3807" s="14">
        <f>inventory[[#This Row],[Unit Cost]]*inventory[[#This Row],['# Units]]</f>
        <v>2.4000000000000004</v>
      </c>
      <c r="G3807" s="8">
        <f>_xlfn.RANK.EQ(inventory[[#This Row],[Total Cost]],inventory[Total Cost],0)</f>
        <v>4197</v>
      </c>
      <c r="H3807" s="8">
        <f>SUMIFS(inventory['# Units],inventory[Rank],"&lt;="&amp;inventory[[#This Row],['#]])</f>
        <v>79330</v>
      </c>
      <c r="I3807" s="9">
        <f>inventory[[#This Row],[c Units]]/MAX(inventory[c Units])</f>
        <v>0.96299983005171286</v>
      </c>
      <c r="J3807" s="10">
        <f>SUMIFS(inventory[Total Cost],inventory[Rank],"&lt;="&amp;inventory[[#This Row],['#]])</f>
        <v>2645303.5999999964</v>
      </c>
      <c r="K3807" s="9">
        <f>inventory[[#This Row],[c Cost]]/MAX(inventory[c Cost])</f>
        <v>0.99924375939067644</v>
      </c>
      <c r="L3807" s="11" t="str">
        <f>IF(inventory[[#This Row],[c Units %]]&lt;=$O$7,$N$7,IF(inventory[[#This Row],[c Units %]]&lt;=$O$8,$N$8,$N$9))</f>
        <v>C</v>
      </c>
    </row>
    <row r="3808" spans="2:12" x14ac:dyDescent="0.25">
      <c r="B3808" s="1">
        <v>3802</v>
      </c>
      <c r="C3808" t="s">
        <v>3801</v>
      </c>
      <c r="D3808" s="2">
        <v>0.7</v>
      </c>
      <c r="E3808" s="15">
        <v>20</v>
      </c>
      <c r="F3808" s="14">
        <f>inventory[[#This Row],[Unit Cost]]*inventory[[#This Row],['# Units]]</f>
        <v>14</v>
      </c>
      <c r="G3808" s="8">
        <f>_xlfn.RANK.EQ(inventory[[#This Row],[Total Cost]],inventory[Total Cost],0)</f>
        <v>3027</v>
      </c>
      <c r="H3808" s="8">
        <f>SUMIFS(inventory['# Units],inventory[Rank],"&lt;="&amp;inventory[[#This Row],['#]])</f>
        <v>79330</v>
      </c>
      <c r="I3808" s="9">
        <f>inventory[[#This Row],[c Units]]/MAX(inventory[c Units])</f>
        <v>0.96299983005171286</v>
      </c>
      <c r="J3808" s="10">
        <f>SUMIFS(inventory[Total Cost],inventory[Rank],"&lt;="&amp;inventory[[#This Row],['#]])</f>
        <v>2645303.5999999964</v>
      </c>
      <c r="K3808" s="9">
        <f>inventory[[#This Row],[c Cost]]/MAX(inventory[c Cost])</f>
        <v>0.99924375939067644</v>
      </c>
      <c r="L3808" s="11" t="str">
        <f>IF(inventory[[#This Row],[c Units %]]&lt;=$O$7,$N$7,IF(inventory[[#This Row],[c Units %]]&lt;=$O$8,$N$8,$N$9))</f>
        <v>C</v>
      </c>
    </row>
    <row r="3809" spans="2:12" x14ac:dyDescent="0.25">
      <c r="B3809" s="1">
        <v>3803</v>
      </c>
      <c r="C3809" t="s">
        <v>3802</v>
      </c>
      <c r="D3809" s="2">
        <v>0.9</v>
      </c>
      <c r="E3809" s="15">
        <v>33</v>
      </c>
      <c r="F3809" s="14">
        <f>inventory[[#This Row],[Unit Cost]]*inventory[[#This Row],['# Units]]</f>
        <v>29.7</v>
      </c>
      <c r="G3809" s="8">
        <f>_xlfn.RANK.EQ(inventory[[#This Row],[Total Cost]],inventory[Total Cost],0)</f>
        <v>2307</v>
      </c>
      <c r="H3809" s="8">
        <f>SUMIFS(inventory['# Units],inventory[Rank],"&lt;="&amp;inventory[[#This Row],['#]])</f>
        <v>79330</v>
      </c>
      <c r="I3809" s="9">
        <f>inventory[[#This Row],[c Units]]/MAX(inventory[c Units])</f>
        <v>0.96299983005171286</v>
      </c>
      <c r="J3809" s="10">
        <f>SUMIFS(inventory[Total Cost],inventory[Rank],"&lt;="&amp;inventory[[#This Row],['#]])</f>
        <v>2645303.5999999964</v>
      </c>
      <c r="K3809" s="9">
        <f>inventory[[#This Row],[c Cost]]/MAX(inventory[c Cost])</f>
        <v>0.99924375939067644</v>
      </c>
      <c r="L3809" s="11" t="str">
        <f>IF(inventory[[#This Row],[c Units %]]&lt;=$O$7,$N$7,IF(inventory[[#This Row],[c Units %]]&lt;=$O$8,$N$8,$N$9))</f>
        <v>C</v>
      </c>
    </row>
    <row r="3810" spans="2:12" x14ac:dyDescent="0.25">
      <c r="B3810" s="1">
        <v>3804</v>
      </c>
      <c r="C3810" t="s">
        <v>3803</v>
      </c>
      <c r="D3810" s="2">
        <v>0.6</v>
      </c>
      <c r="E3810" s="15">
        <v>8</v>
      </c>
      <c r="F3810" s="14">
        <f>inventory[[#This Row],[Unit Cost]]*inventory[[#This Row],['# Units]]</f>
        <v>4.8</v>
      </c>
      <c r="G3810" s="8">
        <f>_xlfn.RANK.EQ(inventory[[#This Row],[Total Cost]],inventory[Total Cost],0)</f>
        <v>3814</v>
      </c>
      <c r="H3810" s="8">
        <f>SUMIFS(inventory['# Units],inventory[Rank],"&lt;="&amp;inventory[[#This Row],['#]])</f>
        <v>79330</v>
      </c>
      <c r="I3810" s="9">
        <f>inventory[[#This Row],[c Units]]/MAX(inventory[c Units])</f>
        <v>0.96299983005171286</v>
      </c>
      <c r="J3810" s="10">
        <f>SUMIFS(inventory[Total Cost],inventory[Rank],"&lt;="&amp;inventory[[#This Row],['#]])</f>
        <v>2645303.5999999964</v>
      </c>
      <c r="K3810" s="9">
        <f>inventory[[#This Row],[c Cost]]/MAX(inventory[c Cost])</f>
        <v>0.99924375939067644</v>
      </c>
      <c r="L3810" s="11" t="str">
        <f>IF(inventory[[#This Row],[c Units %]]&lt;=$O$7,$N$7,IF(inventory[[#This Row],[c Units %]]&lt;=$O$8,$N$8,$N$9))</f>
        <v>C</v>
      </c>
    </row>
    <row r="3811" spans="2:12" x14ac:dyDescent="0.25">
      <c r="B3811" s="1">
        <v>3805</v>
      </c>
      <c r="C3811" t="s">
        <v>3804</v>
      </c>
      <c r="D3811" s="2">
        <v>0.8</v>
      </c>
      <c r="E3811" s="15">
        <v>2</v>
      </c>
      <c r="F3811" s="14">
        <f>inventory[[#This Row],[Unit Cost]]*inventory[[#This Row],['# Units]]</f>
        <v>1.6</v>
      </c>
      <c r="G3811" s="8">
        <f>_xlfn.RANK.EQ(inventory[[#This Row],[Total Cost]],inventory[Total Cost],0)</f>
        <v>4372</v>
      </c>
      <c r="H3811" s="8">
        <f>SUMIFS(inventory['# Units],inventory[Rank],"&lt;="&amp;inventory[[#This Row],['#]])</f>
        <v>79330</v>
      </c>
      <c r="I3811" s="9">
        <f>inventory[[#This Row],[c Units]]/MAX(inventory[c Units])</f>
        <v>0.96299983005171286</v>
      </c>
      <c r="J3811" s="10">
        <f>SUMIFS(inventory[Total Cost],inventory[Rank],"&lt;="&amp;inventory[[#This Row],['#]])</f>
        <v>2645303.5999999964</v>
      </c>
      <c r="K3811" s="9">
        <f>inventory[[#This Row],[c Cost]]/MAX(inventory[c Cost])</f>
        <v>0.99924375939067644</v>
      </c>
      <c r="L3811" s="11" t="str">
        <f>IF(inventory[[#This Row],[c Units %]]&lt;=$O$7,$N$7,IF(inventory[[#This Row],[c Units %]]&lt;=$O$8,$N$8,$N$9))</f>
        <v>C</v>
      </c>
    </row>
    <row r="3812" spans="2:12" x14ac:dyDescent="0.25">
      <c r="B3812" s="1">
        <v>3806</v>
      </c>
      <c r="C3812" t="s">
        <v>3805</v>
      </c>
      <c r="D3812" s="2">
        <v>0.9</v>
      </c>
      <c r="E3812" s="15">
        <v>12</v>
      </c>
      <c r="F3812" s="14">
        <f>inventory[[#This Row],[Unit Cost]]*inventory[[#This Row],['# Units]]</f>
        <v>10.8</v>
      </c>
      <c r="G3812" s="8">
        <f>_xlfn.RANK.EQ(inventory[[#This Row],[Total Cost]],inventory[Total Cost],0)</f>
        <v>3250</v>
      </c>
      <c r="H3812" s="8">
        <f>SUMIFS(inventory['# Units],inventory[Rank],"&lt;="&amp;inventory[[#This Row],['#]])</f>
        <v>79330</v>
      </c>
      <c r="I3812" s="9">
        <f>inventory[[#This Row],[c Units]]/MAX(inventory[c Units])</f>
        <v>0.96299983005171286</v>
      </c>
      <c r="J3812" s="10">
        <f>SUMIFS(inventory[Total Cost],inventory[Rank],"&lt;="&amp;inventory[[#This Row],['#]])</f>
        <v>2645303.5999999964</v>
      </c>
      <c r="K3812" s="9">
        <f>inventory[[#This Row],[c Cost]]/MAX(inventory[c Cost])</f>
        <v>0.99924375939067644</v>
      </c>
      <c r="L3812" s="11" t="str">
        <f>IF(inventory[[#This Row],[c Units %]]&lt;=$O$7,$N$7,IF(inventory[[#This Row],[c Units %]]&lt;=$O$8,$N$8,$N$9))</f>
        <v>C</v>
      </c>
    </row>
    <row r="3813" spans="2:12" x14ac:dyDescent="0.25">
      <c r="B3813" s="1">
        <v>3807</v>
      </c>
      <c r="C3813" t="s">
        <v>3806</v>
      </c>
      <c r="D3813" s="2">
        <v>0.8</v>
      </c>
      <c r="E3813" s="15">
        <v>24</v>
      </c>
      <c r="F3813" s="14">
        <f>inventory[[#This Row],[Unit Cost]]*inventory[[#This Row],['# Units]]</f>
        <v>19.200000000000003</v>
      </c>
      <c r="G3813" s="8">
        <f>_xlfn.RANK.EQ(inventory[[#This Row],[Total Cost]],inventory[Total Cost],0)</f>
        <v>2738</v>
      </c>
      <c r="H3813" s="8">
        <f>SUMIFS(inventory['# Units],inventory[Rank],"&lt;="&amp;inventory[[#This Row],['#]])</f>
        <v>79330</v>
      </c>
      <c r="I3813" s="9">
        <f>inventory[[#This Row],[c Units]]/MAX(inventory[c Units])</f>
        <v>0.96299983005171286</v>
      </c>
      <c r="J3813" s="10">
        <f>SUMIFS(inventory[Total Cost],inventory[Rank],"&lt;="&amp;inventory[[#This Row],['#]])</f>
        <v>2645303.5999999964</v>
      </c>
      <c r="K3813" s="9">
        <f>inventory[[#This Row],[c Cost]]/MAX(inventory[c Cost])</f>
        <v>0.99924375939067644</v>
      </c>
      <c r="L3813" s="11" t="str">
        <f>IF(inventory[[#This Row],[c Units %]]&lt;=$O$7,$N$7,IF(inventory[[#This Row],[c Units %]]&lt;=$O$8,$N$8,$N$9))</f>
        <v>C</v>
      </c>
    </row>
    <row r="3814" spans="2:12" x14ac:dyDescent="0.25">
      <c r="B3814" s="1">
        <v>3808</v>
      </c>
      <c r="C3814" t="s">
        <v>3807</v>
      </c>
      <c r="D3814" s="2">
        <v>0.8</v>
      </c>
      <c r="E3814" s="15">
        <v>4</v>
      </c>
      <c r="F3814" s="14">
        <f>inventory[[#This Row],[Unit Cost]]*inventory[[#This Row],['# Units]]</f>
        <v>3.2</v>
      </c>
      <c r="G3814" s="8">
        <f>_xlfn.RANK.EQ(inventory[[#This Row],[Total Cost]],inventory[Total Cost],0)</f>
        <v>4049</v>
      </c>
      <c r="H3814" s="8">
        <f>SUMIFS(inventory['# Units],inventory[Rank],"&lt;="&amp;inventory[[#This Row],['#]])</f>
        <v>79330</v>
      </c>
      <c r="I3814" s="9">
        <f>inventory[[#This Row],[c Units]]/MAX(inventory[c Units])</f>
        <v>0.96299983005171286</v>
      </c>
      <c r="J3814" s="10">
        <f>SUMIFS(inventory[Total Cost],inventory[Rank],"&lt;="&amp;inventory[[#This Row],['#]])</f>
        <v>2645303.5999999964</v>
      </c>
      <c r="K3814" s="9">
        <f>inventory[[#This Row],[c Cost]]/MAX(inventory[c Cost])</f>
        <v>0.99924375939067644</v>
      </c>
      <c r="L3814" s="11" t="str">
        <f>IF(inventory[[#This Row],[c Units %]]&lt;=$O$7,$N$7,IF(inventory[[#This Row],[c Units %]]&lt;=$O$8,$N$8,$N$9))</f>
        <v>C</v>
      </c>
    </row>
    <row r="3815" spans="2:12" x14ac:dyDescent="0.25">
      <c r="B3815" s="1">
        <v>3809</v>
      </c>
      <c r="C3815" t="s">
        <v>3808</v>
      </c>
      <c r="D3815" s="2">
        <v>0.8</v>
      </c>
      <c r="E3815" s="15">
        <v>12</v>
      </c>
      <c r="F3815" s="14">
        <f>inventory[[#This Row],[Unit Cost]]*inventory[[#This Row],['# Units]]</f>
        <v>9.6000000000000014</v>
      </c>
      <c r="G3815" s="8">
        <f>_xlfn.RANK.EQ(inventory[[#This Row],[Total Cost]],inventory[Total Cost],0)</f>
        <v>3343</v>
      </c>
      <c r="H3815" s="8">
        <f>SUMIFS(inventory['# Units],inventory[Rank],"&lt;="&amp;inventory[[#This Row],['#]])</f>
        <v>79330</v>
      </c>
      <c r="I3815" s="9">
        <f>inventory[[#This Row],[c Units]]/MAX(inventory[c Units])</f>
        <v>0.96299983005171286</v>
      </c>
      <c r="J3815" s="10">
        <f>SUMIFS(inventory[Total Cost],inventory[Rank],"&lt;="&amp;inventory[[#This Row],['#]])</f>
        <v>2645303.5999999964</v>
      </c>
      <c r="K3815" s="9">
        <f>inventory[[#This Row],[c Cost]]/MAX(inventory[c Cost])</f>
        <v>0.99924375939067644</v>
      </c>
      <c r="L3815" s="11" t="str">
        <f>IF(inventory[[#This Row],[c Units %]]&lt;=$O$7,$N$7,IF(inventory[[#This Row],[c Units %]]&lt;=$O$8,$N$8,$N$9))</f>
        <v>C</v>
      </c>
    </row>
    <row r="3816" spans="2:12" x14ac:dyDescent="0.25">
      <c r="B3816" s="1">
        <v>3810</v>
      </c>
      <c r="C3816" t="s">
        <v>3809</v>
      </c>
      <c r="D3816" s="2">
        <v>0.8</v>
      </c>
      <c r="E3816" s="15">
        <v>13</v>
      </c>
      <c r="F3816" s="14">
        <f>inventory[[#This Row],[Unit Cost]]*inventory[[#This Row],['# Units]]</f>
        <v>10.4</v>
      </c>
      <c r="G3816" s="8">
        <f>_xlfn.RANK.EQ(inventory[[#This Row],[Total Cost]],inventory[Total Cost],0)</f>
        <v>3281</v>
      </c>
      <c r="H3816" s="8">
        <f>SUMIFS(inventory['# Units],inventory[Rank],"&lt;="&amp;inventory[[#This Row],['#]])</f>
        <v>79330</v>
      </c>
      <c r="I3816" s="9">
        <f>inventory[[#This Row],[c Units]]/MAX(inventory[c Units])</f>
        <v>0.96299983005171286</v>
      </c>
      <c r="J3816" s="10">
        <f>SUMIFS(inventory[Total Cost],inventory[Rank],"&lt;="&amp;inventory[[#This Row],['#]])</f>
        <v>2645303.5999999964</v>
      </c>
      <c r="K3816" s="9">
        <f>inventory[[#This Row],[c Cost]]/MAX(inventory[c Cost])</f>
        <v>0.99924375939067644</v>
      </c>
      <c r="L3816" s="11" t="str">
        <f>IF(inventory[[#This Row],[c Units %]]&lt;=$O$7,$N$7,IF(inventory[[#This Row],[c Units %]]&lt;=$O$8,$N$8,$N$9))</f>
        <v>C</v>
      </c>
    </row>
    <row r="3817" spans="2:12" x14ac:dyDescent="0.25">
      <c r="B3817" s="1">
        <v>3811</v>
      </c>
      <c r="C3817" t="s">
        <v>3810</v>
      </c>
      <c r="D3817" s="2">
        <v>0.8</v>
      </c>
      <c r="E3817" s="15">
        <v>3</v>
      </c>
      <c r="F3817" s="14">
        <f>inventory[[#This Row],[Unit Cost]]*inventory[[#This Row],['# Units]]</f>
        <v>2.4000000000000004</v>
      </c>
      <c r="G3817" s="8">
        <f>_xlfn.RANK.EQ(inventory[[#This Row],[Total Cost]],inventory[Total Cost],0)</f>
        <v>4197</v>
      </c>
      <c r="H3817" s="8">
        <f>SUMIFS(inventory['# Units],inventory[Rank],"&lt;="&amp;inventory[[#This Row],['#]])</f>
        <v>79330</v>
      </c>
      <c r="I3817" s="9">
        <f>inventory[[#This Row],[c Units]]/MAX(inventory[c Units])</f>
        <v>0.96299983005171286</v>
      </c>
      <c r="J3817" s="10">
        <f>SUMIFS(inventory[Total Cost],inventory[Rank],"&lt;="&amp;inventory[[#This Row],['#]])</f>
        <v>2645303.5999999964</v>
      </c>
      <c r="K3817" s="9">
        <f>inventory[[#This Row],[c Cost]]/MAX(inventory[c Cost])</f>
        <v>0.99924375939067644</v>
      </c>
      <c r="L3817" s="11" t="str">
        <f>IF(inventory[[#This Row],[c Units %]]&lt;=$O$7,$N$7,IF(inventory[[#This Row],[c Units %]]&lt;=$O$8,$N$8,$N$9))</f>
        <v>C</v>
      </c>
    </row>
    <row r="3818" spans="2:12" x14ac:dyDescent="0.25">
      <c r="B3818" s="1">
        <v>3812</v>
      </c>
      <c r="C3818" t="s">
        <v>3811</v>
      </c>
      <c r="D3818" s="2">
        <v>0.8</v>
      </c>
      <c r="E3818" s="15">
        <v>17</v>
      </c>
      <c r="F3818" s="14">
        <f>inventory[[#This Row],[Unit Cost]]*inventory[[#This Row],['# Units]]</f>
        <v>13.600000000000001</v>
      </c>
      <c r="G3818" s="8">
        <f>_xlfn.RANK.EQ(inventory[[#This Row],[Total Cost]],inventory[Total Cost],0)</f>
        <v>3049</v>
      </c>
      <c r="H3818" s="8">
        <f>SUMIFS(inventory['# Units],inventory[Rank],"&lt;="&amp;inventory[[#This Row],['#]])</f>
        <v>79330</v>
      </c>
      <c r="I3818" s="9">
        <f>inventory[[#This Row],[c Units]]/MAX(inventory[c Units])</f>
        <v>0.96299983005171286</v>
      </c>
      <c r="J3818" s="10">
        <f>SUMIFS(inventory[Total Cost],inventory[Rank],"&lt;="&amp;inventory[[#This Row],['#]])</f>
        <v>2645303.5999999964</v>
      </c>
      <c r="K3818" s="9">
        <f>inventory[[#This Row],[c Cost]]/MAX(inventory[c Cost])</f>
        <v>0.99924375939067644</v>
      </c>
      <c r="L3818" s="11" t="str">
        <f>IF(inventory[[#This Row],[c Units %]]&lt;=$O$7,$N$7,IF(inventory[[#This Row],[c Units %]]&lt;=$O$8,$N$8,$N$9))</f>
        <v>C</v>
      </c>
    </row>
    <row r="3819" spans="2:12" x14ac:dyDescent="0.25">
      <c r="B3819" s="1">
        <v>3813</v>
      </c>
      <c r="C3819" t="s">
        <v>3812</v>
      </c>
      <c r="D3819" s="2">
        <v>0.8</v>
      </c>
      <c r="E3819" s="15">
        <v>1</v>
      </c>
      <c r="F3819" s="14">
        <f>inventory[[#This Row],[Unit Cost]]*inventory[[#This Row],['# Units]]</f>
        <v>0.8</v>
      </c>
      <c r="G3819" s="8">
        <f>_xlfn.RANK.EQ(inventory[[#This Row],[Total Cost]],inventory[Total Cost],0)</f>
        <v>4532</v>
      </c>
      <c r="H3819" s="8">
        <f>SUMIFS(inventory['# Units],inventory[Rank],"&lt;="&amp;inventory[[#This Row],['#]])</f>
        <v>79330</v>
      </c>
      <c r="I3819" s="9">
        <f>inventory[[#This Row],[c Units]]/MAX(inventory[c Units])</f>
        <v>0.96299983005171286</v>
      </c>
      <c r="J3819" s="10">
        <f>SUMIFS(inventory[Total Cost],inventory[Rank],"&lt;="&amp;inventory[[#This Row],['#]])</f>
        <v>2645303.5999999964</v>
      </c>
      <c r="K3819" s="9">
        <f>inventory[[#This Row],[c Cost]]/MAX(inventory[c Cost])</f>
        <v>0.99924375939067644</v>
      </c>
      <c r="L3819" s="11" t="str">
        <f>IF(inventory[[#This Row],[c Units %]]&lt;=$O$7,$N$7,IF(inventory[[#This Row],[c Units %]]&lt;=$O$8,$N$8,$N$9))</f>
        <v>C</v>
      </c>
    </row>
    <row r="3820" spans="2:12" x14ac:dyDescent="0.25">
      <c r="B3820" s="1">
        <v>3814</v>
      </c>
      <c r="C3820" t="s">
        <v>3813</v>
      </c>
      <c r="D3820" s="2">
        <v>0.5</v>
      </c>
      <c r="E3820" s="15">
        <v>46</v>
      </c>
      <c r="F3820" s="14">
        <f>inventory[[#This Row],[Unit Cost]]*inventory[[#This Row],['# Units]]</f>
        <v>23</v>
      </c>
      <c r="G3820" s="8">
        <f>_xlfn.RANK.EQ(inventory[[#This Row],[Total Cost]],inventory[Total Cost],0)</f>
        <v>2553</v>
      </c>
      <c r="H3820" s="8">
        <f>SUMIFS(inventory['# Units],inventory[Rank],"&lt;="&amp;inventory[[#This Row],['#]])</f>
        <v>79409</v>
      </c>
      <c r="I3820" s="9">
        <f>inventory[[#This Row],[c Units]]/MAX(inventory[c Units])</f>
        <v>0.96395882395785282</v>
      </c>
      <c r="J3820" s="10">
        <f>SUMIFS(inventory[Total Cost],inventory[Rank],"&lt;="&amp;inventory[[#This Row],['#]])</f>
        <v>2645385.1999999932</v>
      </c>
      <c r="K3820" s="9">
        <f>inventory[[#This Row],[c Cost]]/MAX(inventory[c Cost])</f>
        <v>0.9992745831837424</v>
      </c>
      <c r="L3820" s="11" t="str">
        <f>IF(inventory[[#This Row],[c Units %]]&lt;=$O$7,$N$7,IF(inventory[[#This Row],[c Units %]]&lt;=$O$8,$N$8,$N$9))</f>
        <v>C</v>
      </c>
    </row>
    <row r="3821" spans="2:12" x14ac:dyDescent="0.25">
      <c r="B3821" s="1">
        <v>3815</v>
      </c>
      <c r="C3821" t="s">
        <v>3814</v>
      </c>
      <c r="D3821" s="2">
        <v>0.9</v>
      </c>
      <c r="E3821" s="15">
        <v>1</v>
      </c>
      <c r="F3821" s="14">
        <f>inventory[[#This Row],[Unit Cost]]*inventory[[#This Row],['# Units]]</f>
        <v>0.9</v>
      </c>
      <c r="G3821" s="8">
        <f>_xlfn.RANK.EQ(inventory[[#This Row],[Total Cost]],inventory[Total Cost],0)</f>
        <v>4511</v>
      </c>
      <c r="H3821" s="8">
        <f>SUMIFS(inventory['# Units],inventory[Rank],"&lt;="&amp;inventory[[#This Row],['#]])</f>
        <v>79409</v>
      </c>
      <c r="I3821" s="9">
        <f>inventory[[#This Row],[c Units]]/MAX(inventory[c Units])</f>
        <v>0.96395882395785282</v>
      </c>
      <c r="J3821" s="10">
        <f>SUMIFS(inventory[Total Cost],inventory[Rank],"&lt;="&amp;inventory[[#This Row],['#]])</f>
        <v>2645385.1999999932</v>
      </c>
      <c r="K3821" s="9">
        <f>inventory[[#This Row],[c Cost]]/MAX(inventory[c Cost])</f>
        <v>0.9992745831837424</v>
      </c>
      <c r="L3821" s="11" t="str">
        <f>IF(inventory[[#This Row],[c Units %]]&lt;=$O$7,$N$7,IF(inventory[[#This Row],[c Units %]]&lt;=$O$8,$N$8,$N$9))</f>
        <v>C</v>
      </c>
    </row>
    <row r="3822" spans="2:12" x14ac:dyDescent="0.25">
      <c r="B3822" s="1">
        <v>3816</v>
      </c>
      <c r="C3822" t="s">
        <v>3815</v>
      </c>
      <c r="D3822" s="2">
        <v>0.8</v>
      </c>
      <c r="E3822" s="15">
        <v>12</v>
      </c>
      <c r="F3822" s="14">
        <f>inventory[[#This Row],[Unit Cost]]*inventory[[#This Row],['# Units]]</f>
        <v>9.6000000000000014</v>
      </c>
      <c r="G3822" s="8">
        <f>_xlfn.RANK.EQ(inventory[[#This Row],[Total Cost]],inventory[Total Cost],0)</f>
        <v>3343</v>
      </c>
      <c r="H3822" s="8">
        <f>SUMIFS(inventory['# Units],inventory[Rank],"&lt;="&amp;inventory[[#This Row],['#]])</f>
        <v>79409</v>
      </c>
      <c r="I3822" s="9">
        <f>inventory[[#This Row],[c Units]]/MAX(inventory[c Units])</f>
        <v>0.96395882395785282</v>
      </c>
      <c r="J3822" s="10">
        <f>SUMIFS(inventory[Total Cost],inventory[Rank],"&lt;="&amp;inventory[[#This Row],['#]])</f>
        <v>2645385.1999999932</v>
      </c>
      <c r="K3822" s="9">
        <f>inventory[[#This Row],[c Cost]]/MAX(inventory[c Cost])</f>
        <v>0.9992745831837424</v>
      </c>
      <c r="L3822" s="11" t="str">
        <f>IF(inventory[[#This Row],[c Units %]]&lt;=$O$7,$N$7,IF(inventory[[#This Row],[c Units %]]&lt;=$O$8,$N$8,$N$9))</f>
        <v>C</v>
      </c>
    </row>
    <row r="3823" spans="2:12" x14ac:dyDescent="0.25">
      <c r="B3823" s="1">
        <v>3817</v>
      </c>
      <c r="C3823" t="s">
        <v>3816</v>
      </c>
      <c r="D3823" s="2">
        <v>0.7</v>
      </c>
      <c r="E3823" s="15">
        <v>25</v>
      </c>
      <c r="F3823" s="14">
        <f>inventory[[#This Row],[Unit Cost]]*inventory[[#This Row],['# Units]]</f>
        <v>17.5</v>
      </c>
      <c r="G3823" s="8">
        <f>_xlfn.RANK.EQ(inventory[[#This Row],[Total Cost]],inventory[Total Cost],0)</f>
        <v>2827</v>
      </c>
      <c r="H3823" s="8">
        <f>SUMIFS(inventory['# Units],inventory[Rank],"&lt;="&amp;inventory[[#This Row],['#]])</f>
        <v>79409</v>
      </c>
      <c r="I3823" s="9">
        <f>inventory[[#This Row],[c Units]]/MAX(inventory[c Units])</f>
        <v>0.96395882395785282</v>
      </c>
      <c r="J3823" s="10">
        <f>SUMIFS(inventory[Total Cost],inventory[Rank],"&lt;="&amp;inventory[[#This Row],['#]])</f>
        <v>2645385.1999999932</v>
      </c>
      <c r="K3823" s="9">
        <f>inventory[[#This Row],[c Cost]]/MAX(inventory[c Cost])</f>
        <v>0.9992745831837424</v>
      </c>
      <c r="L3823" s="11" t="str">
        <f>IF(inventory[[#This Row],[c Units %]]&lt;=$O$7,$N$7,IF(inventory[[#This Row],[c Units %]]&lt;=$O$8,$N$8,$N$9))</f>
        <v>C</v>
      </c>
    </row>
    <row r="3824" spans="2:12" x14ac:dyDescent="0.25">
      <c r="B3824" s="1">
        <v>3818</v>
      </c>
      <c r="C3824" t="s">
        <v>3817</v>
      </c>
      <c r="D3824" s="2">
        <v>0.8</v>
      </c>
      <c r="E3824" s="15">
        <v>4</v>
      </c>
      <c r="F3824" s="14">
        <f>inventory[[#This Row],[Unit Cost]]*inventory[[#This Row],['# Units]]</f>
        <v>3.2</v>
      </c>
      <c r="G3824" s="8">
        <f>_xlfn.RANK.EQ(inventory[[#This Row],[Total Cost]],inventory[Total Cost],0)</f>
        <v>4049</v>
      </c>
      <c r="H3824" s="8">
        <f>SUMIFS(inventory['# Units],inventory[Rank],"&lt;="&amp;inventory[[#This Row],['#]])</f>
        <v>79409</v>
      </c>
      <c r="I3824" s="9">
        <f>inventory[[#This Row],[c Units]]/MAX(inventory[c Units])</f>
        <v>0.96395882395785282</v>
      </c>
      <c r="J3824" s="10">
        <f>SUMIFS(inventory[Total Cost],inventory[Rank],"&lt;="&amp;inventory[[#This Row],['#]])</f>
        <v>2645385.1999999932</v>
      </c>
      <c r="K3824" s="9">
        <f>inventory[[#This Row],[c Cost]]/MAX(inventory[c Cost])</f>
        <v>0.9992745831837424</v>
      </c>
      <c r="L3824" s="11" t="str">
        <f>IF(inventory[[#This Row],[c Units %]]&lt;=$O$7,$N$7,IF(inventory[[#This Row],[c Units %]]&lt;=$O$8,$N$8,$N$9))</f>
        <v>C</v>
      </c>
    </row>
    <row r="3825" spans="2:12" x14ac:dyDescent="0.25">
      <c r="B3825" s="1">
        <v>3819</v>
      </c>
      <c r="C3825" t="s">
        <v>3818</v>
      </c>
      <c r="D3825" s="2">
        <v>0.7</v>
      </c>
      <c r="E3825" s="15">
        <v>8</v>
      </c>
      <c r="F3825" s="14">
        <f>inventory[[#This Row],[Unit Cost]]*inventory[[#This Row],['# Units]]</f>
        <v>5.6</v>
      </c>
      <c r="G3825" s="8">
        <f>_xlfn.RANK.EQ(inventory[[#This Row],[Total Cost]],inventory[Total Cost],0)</f>
        <v>3697</v>
      </c>
      <c r="H3825" s="8">
        <f>SUMIFS(inventory['# Units],inventory[Rank],"&lt;="&amp;inventory[[#This Row],['#]])</f>
        <v>79409</v>
      </c>
      <c r="I3825" s="9">
        <f>inventory[[#This Row],[c Units]]/MAX(inventory[c Units])</f>
        <v>0.96395882395785282</v>
      </c>
      <c r="J3825" s="10">
        <f>SUMIFS(inventory[Total Cost],inventory[Rank],"&lt;="&amp;inventory[[#This Row],['#]])</f>
        <v>2645385.1999999932</v>
      </c>
      <c r="K3825" s="9">
        <f>inventory[[#This Row],[c Cost]]/MAX(inventory[c Cost])</f>
        <v>0.9992745831837424</v>
      </c>
      <c r="L3825" s="11" t="str">
        <f>IF(inventory[[#This Row],[c Units %]]&lt;=$O$7,$N$7,IF(inventory[[#This Row],[c Units %]]&lt;=$O$8,$N$8,$N$9))</f>
        <v>C</v>
      </c>
    </row>
    <row r="3826" spans="2:12" x14ac:dyDescent="0.25">
      <c r="B3826" s="1">
        <v>3820</v>
      </c>
      <c r="C3826" t="s">
        <v>3819</v>
      </c>
      <c r="D3826" s="2">
        <v>0.8</v>
      </c>
      <c r="E3826" s="15">
        <v>24</v>
      </c>
      <c r="F3826" s="14">
        <f>inventory[[#This Row],[Unit Cost]]*inventory[[#This Row],['# Units]]</f>
        <v>19.200000000000003</v>
      </c>
      <c r="G3826" s="8">
        <f>_xlfn.RANK.EQ(inventory[[#This Row],[Total Cost]],inventory[Total Cost],0)</f>
        <v>2738</v>
      </c>
      <c r="H3826" s="8">
        <f>SUMIFS(inventory['# Units],inventory[Rank],"&lt;="&amp;inventory[[#This Row],['#]])</f>
        <v>79409</v>
      </c>
      <c r="I3826" s="9">
        <f>inventory[[#This Row],[c Units]]/MAX(inventory[c Units])</f>
        <v>0.96395882395785282</v>
      </c>
      <c r="J3826" s="10">
        <f>SUMIFS(inventory[Total Cost],inventory[Rank],"&lt;="&amp;inventory[[#This Row],['#]])</f>
        <v>2645385.1999999932</v>
      </c>
      <c r="K3826" s="9">
        <f>inventory[[#This Row],[c Cost]]/MAX(inventory[c Cost])</f>
        <v>0.9992745831837424</v>
      </c>
      <c r="L3826" s="11" t="str">
        <f>IF(inventory[[#This Row],[c Units %]]&lt;=$O$7,$N$7,IF(inventory[[#This Row],[c Units %]]&lt;=$O$8,$N$8,$N$9))</f>
        <v>C</v>
      </c>
    </row>
    <row r="3827" spans="2:12" x14ac:dyDescent="0.25">
      <c r="B3827" s="1">
        <v>3821</v>
      </c>
      <c r="C3827" t="s">
        <v>3820</v>
      </c>
      <c r="D3827" s="2">
        <v>0.8</v>
      </c>
      <c r="E3827" s="15">
        <v>22</v>
      </c>
      <c r="F3827" s="14">
        <f>inventory[[#This Row],[Unit Cost]]*inventory[[#This Row],['# Units]]</f>
        <v>17.600000000000001</v>
      </c>
      <c r="G3827" s="8">
        <f>_xlfn.RANK.EQ(inventory[[#This Row],[Total Cost]],inventory[Total Cost],0)</f>
        <v>2818</v>
      </c>
      <c r="H3827" s="8">
        <f>SUMIFS(inventory['# Units],inventory[Rank],"&lt;="&amp;inventory[[#This Row],['#]])</f>
        <v>79409</v>
      </c>
      <c r="I3827" s="9">
        <f>inventory[[#This Row],[c Units]]/MAX(inventory[c Units])</f>
        <v>0.96395882395785282</v>
      </c>
      <c r="J3827" s="10">
        <f>SUMIFS(inventory[Total Cost],inventory[Rank],"&lt;="&amp;inventory[[#This Row],['#]])</f>
        <v>2645385.1999999932</v>
      </c>
      <c r="K3827" s="9">
        <f>inventory[[#This Row],[c Cost]]/MAX(inventory[c Cost])</f>
        <v>0.9992745831837424</v>
      </c>
      <c r="L3827" s="11" t="str">
        <f>IF(inventory[[#This Row],[c Units %]]&lt;=$O$7,$N$7,IF(inventory[[#This Row],[c Units %]]&lt;=$O$8,$N$8,$N$9))</f>
        <v>C</v>
      </c>
    </row>
    <row r="3828" spans="2:12" x14ac:dyDescent="0.25">
      <c r="B3828" s="1">
        <v>3822</v>
      </c>
      <c r="C3828" t="s">
        <v>3821</v>
      </c>
      <c r="D3828" s="2">
        <v>0.8</v>
      </c>
      <c r="E3828" s="15">
        <v>4</v>
      </c>
      <c r="F3828" s="14">
        <f>inventory[[#This Row],[Unit Cost]]*inventory[[#This Row],['# Units]]</f>
        <v>3.2</v>
      </c>
      <c r="G3828" s="8">
        <f>_xlfn.RANK.EQ(inventory[[#This Row],[Total Cost]],inventory[Total Cost],0)</f>
        <v>4049</v>
      </c>
      <c r="H3828" s="8">
        <f>SUMIFS(inventory['# Units],inventory[Rank],"&lt;="&amp;inventory[[#This Row],['#]])</f>
        <v>79409</v>
      </c>
      <c r="I3828" s="9">
        <f>inventory[[#This Row],[c Units]]/MAX(inventory[c Units])</f>
        <v>0.96395882395785282</v>
      </c>
      <c r="J3828" s="10">
        <f>SUMIFS(inventory[Total Cost],inventory[Rank],"&lt;="&amp;inventory[[#This Row],['#]])</f>
        <v>2645385.1999999932</v>
      </c>
      <c r="K3828" s="9">
        <f>inventory[[#This Row],[c Cost]]/MAX(inventory[c Cost])</f>
        <v>0.9992745831837424</v>
      </c>
      <c r="L3828" s="11" t="str">
        <f>IF(inventory[[#This Row],[c Units %]]&lt;=$O$7,$N$7,IF(inventory[[#This Row],[c Units %]]&lt;=$O$8,$N$8,$N$9))</f>
        <v>C</v>
      </c>
    </row>
    <row r="3829" spans="2:12" x14ac:dyDescent="0.25">
      <c r="B3829" s="1">
        <v>3823</v>
      </c>
      <c r="C3829" t="s">
        <v>3822</v>
      </c>
      <c r="D3829" s="2">
        <v>0.8</v>
      </c>
      <c r="E3829" s="15">
        <v>3</v>
      </c>
      <c r="F3829" s="14">
        <f>inventory[[#This Row],[Unit Cost]]*inventory[[#This Row],['# Units]]</f>
        <v>2.4000000000000004</v>
      </c>
      <c r="G3829" s="8">
        <f>_xlfn.RANK.EQ(inventory[[#This Row],[Total Cost]],inventory[Total Cost],0)</f>
        <v>4197</v>
      </c>
      <c r="H3829" s="8">
        <f>SUMIFS(inventory['# Units],inventory[Rank],"&lt;="&amp;inventory[[#This Row],['#]])</f>
        <v>79409</v>
      </c>
      <c r="I3829" s="9">
        <f>inventory[[#This Row],[c Units]]/MAX(inventory[c Units])</f>
        <v>0.96395882395785282</v>
      </c>
      <c r="J3829" s="10">
        <f>SUMIFS(inventory[Total Cost],inventory[Rank],"&lt;="&amp;inventory[[#This Row],['#]])</f>
        <v>2645385.1999999932</v>
      </c>
      <c r="K3829" s="9">
        <f>inventory[[#This Row],[c Cost]]/MAX(inventory[c Cost])</f>
        <v>0.9992745831837424</v>
      </c>
      <c r="L3829" s="11" t="str">
        <f>IF(inventory[[#This Row],[c Units %]]&lt;=$O$7,$N$7,IF(inventory[[#This Row],[c Units %]]&lt;=$O$8,$N$8,$N$9))</f>
        <v>C</v>
      </c>
    </row>
    <row r="3830" spans="2:12" x14ac:dyDescent="0.25">
      <c r="B3830" s="1">
        <v>3824</v>
      </c>
      <c r="C3830" t="s">
        <v>3823</v>
      </c>
      <c r="D3830" s="2">
        <v>0.8</v>
      </c>
      <c r="E3830" s="15">
        <v>4</v>
      </c>
      <c r="F3830" s="14">
        <f>inventory[[#This Row],[Unit Cost]]*inventory[[#This Row],['# Units]]</f>
        <v>3.2</v>
      </c>
      <c r="G3830" s="8">
        <f>_xlfn.RANK.EQ(inventory[[#This Row],[Total Cost]],inventory[Total Cost],0)</f>
        <v>4049</v>
      </c>
      <c r="H3830" s="8">
        <f>SUMIFS(inventory['# Units],inventory[Rank],"&lt;="&amp;inventory[[#This Row],['#]])</f>
        <v>79409</v>
      </c>
      <c r="I3830" s="9">
        <f>inventory[[#This Row],[c Units]]/MAX(inventory[c Units])</f>
        <v>0.96395882395785282</v>
      </c>
      <c r="J3830" s="10">
        <f>SUMIFS(inventory[Total Cost],inventory[Rank],"&lt;="&amp;inventory[[#This Row],['#]])</f>
        <v>2645385.1999999932</v>
      </c>
      <c r="K3830" s="9">
        <f>inventory[[#This Row],[c Cost]]/MAX(inventory[c Cost])</f>
        <v>0.9992745831837424</v>
      </c>
      <c r="L3830" s="11" t="str">
        <f>IF(inventory[[#This Row],[c Units %]]&lt;=$O$7,$N$7,IF(inventory[[#This Row],[c Units %]]&lt;=$O$8,$N$8,$N$9))</f>
        <v>C</v>
      </c>
    </row>
    <row r="3831" spans="2:12" x14ac:dyDescent="0.25">
      <c r="B3831" s="1">
        <v>3825</v>
      </c>
      <c r="C3831" t="s">
        <v>3824</v>
      </c>
      <c r="D3831" s="2">
        <v>0.7</v>
      </c>
      <c r="E3831" s="15">
        <v>26</v>
      </c>
      <c r="F3831" s="14">
        <f>inventory[[#This Row],[Unit Cost]]*inventory[[#This Row],['# Units]]</f>
        <v>18.2</v>
      </c>
      <c r="G3831" s="8">
        <f>_xlfn.RANK.EQ(inventory[[#This Row],[Total Cost]],inventory[Total Cost],0)</f>
        <v>2788</v>
      </c>
      <c r="H3831" s="8">
        <f>SUMIFS(inventory['# Units],inventory[Rank],"&lt;="&amp;inventory[[#This Row],['#]])</f>
        <v>79409</v>
      </c>
      <c r="I3831" s="9">
        <f>inventory[[#This Row],[c Units]]/MAX(inventory[c Units])</f>
        <v>0.96395882395785282</v>
      </c>
      <c r="J3831" s="10">
        <f>SUMIFS(inventory[Total Cost],inventory[Rank],"&lt;="&amp;inventory[[#This Row],['#]])</f>
        <v>2645385.1999999932</v>
      </c>
      <c r="K3831" s="9">
        <f>inventory[[#This Row],[c Cost]]/MAX(inventory[c Cost])</f>
        <v>0.9992745831837424</v>
      </c>
      <c r="L3831" s="11" t="str">
        <f>IF(inventory[[#This Row],[c Units %]]&lt;=$O$7,$N$7,IF(inventory[[#This Row],[c Units %]]&lt;=$O$8,$N$8,$N$9))</f>
        <v>C</v>
      </c>
    </row>
    <row r="3832" spans="2:12" x14ac:dyDescent="0.25">
      <c r="B3832" s="1">
        <v>3826</v>
      </c>
      <c r="C3832" t="s">
        <v>3825</v>
      </c>
      <c r="D3832" s="2">
        <v>0.7</v>
      </c>
      <c r="E3832" s="15">
        <v>32</v>
      </c>
      <c r="F3832" s="14">
        <f>inventory[[#This Row],[Unit Cost]]*inventory[[#This Row],['# Units]]</f>
        <v>22.4</v>
      </c>
      <c r="G3832" s="8">
        <f>_xlfn.RANK.EQ(inventory[[#This Row],[Total Cost]],inventory[Total Cost],0)</f>
        <v>2574</v>
      </c>
      <c r="H3832" s="8">
        <f>SUMIFS(inventory['# Units],inventory[Rank],"&lt;="&amp;inventory[[#This Row],['#]])</f>
        <v>79409</v>
      </c>
      <c r="I3832" s="9">
        <f>inventory[[#This Row],[c Units]]/MAX(inventory[c Units])</f>
        <v>0.96395882395785282</v>
      </c>
      <c r="J3832" s="10">
        <f>SUMIFS(inventory[Total Cost],inventory[Rank],"&lt;="&amp;inventory[[#This Row],['#]])</f>
        <v>2645385.1999999932</v>
      </c>
      <c r="K3832" s="9">
        <f>inventory[[#This Row],[c Cost]]/MAX(inventory[c Cost])</f>
        <v>0.9992745831837424</v>
      </c>
      <c r="L3832" s="11" t="str">
        <f>IF(inventory[[#This Row],[c Units %]]&lt;=$O$7,$N$7,IF(inventory[[#This Row],[c Units %]]&lt;=$O$8,$N$8,$N$9))</f>
        <v>C</v>
      </c>
    </row>
    <row r="3833" spans="2:12" x14ac:dyDescent="0.25">
      <c r="B3833" s="1">
        <v>3827</v>
      </c>
      <c r="C3833" t="s">
        <v>3826</v>
      </c>
      <c r="D3833" s="2">
        <v>0.7</v>
      </c>
      <c r="E3833" s="15">
        <v>7</v>
      </c>
      <c r="F3833" s="14">
        <f>inventory[[#This Row],[Unit Cost]]*inventory[[#This Row],['# Units]]</f>
        <v>4.8999999999999995</v>
      </c>
      <c r="G3833" s="8">
        <f>_xlfn.RANK.EQ(inventory[[#This Row],[Total Cost]],inventory[Total Cost],0)</f>
        <v>3779</v>
      </c>
      <c r="H3833" s="8">
        <f>SUMIFS(inventory['# Units],inventory[Rank],"&lt;="&amp;inventory[[#This Row],['#]])</f>
        <v>79409</v>
      </c>
      <c r="I3833" s="9">
        <f>inventory[[#This Row],[c Units]]/MAX(inventory[c Units])</f>
        <v>0.96395882395785282</v>
      </c>
      <c r="J3833" s="10">
        <f>SUMIFS(inventory[Total Cost],inventory[Rank],"&lt;="&amp;inventory[[#This Row],['#]])</f>
        <v>2645385.1999999932</v>
      </c>
      <c r="K3833" s="9">
        <f>inventory[[#This Row],[c Cost]]/MAX(inventory[c Cost])</f>
        <v>0.9992745831837424</v>
      </c>
      <c r="L3833" s="11" t="str">
        <f>IF(inventory[[#This Row],[c Units %]]&lt;=$O$7,$N$7,IF(inventory[[#This Row],[c Units %]]&lt;=$O$8,$N$8,$N$9))</f>
        <v>C</v>
      </c>
    </row>
    <row r="3834" spans="2:12" x14ac:dyDescent="0.25">
      <c r="B3834" s="1">
        <v>3828</v>
      </c>
      <c r="C3834" t="s">
        <v>3827</v>
      </c>
      <c r="D3834" s="2">
        <v>0.8</v>
      </c>
      <c r="E3834" s="15">
        <v>44</v>
      </c>
      <c r="F3834" s="14">
        <f>inventory[[#This Row],[Unit Cost]]*inventory[[#This Row],['# Units]]</f>
        <v>35.200000000000003</v>
      </c>
      <c r="G3834" s="8">
        <f>_xlfn.RANK.EQ(inventory[[#This Row],[Total Cost]],inventory[Total Cost],0)</f>
        <v>2157</v>
      </c>
      <c r="H3834" s="8">
        <f>SUMIFS(inventory['# Units],inventory[Rank],"&lt;="&amp;inventory[[#This Row],['#]])</f>
        <v>79409</v>
      </c>
      <c r="I3834" s="9">
        <f>inventory[[#This Row],[c Units]]/MAX(inventory[c Units])</f>
        <v>0.96395882395785282</v>
      </c>
      <c r="J3834" s="10">
        <f>SUMIFS(inventory[Total Cost],inventory[Rank],"&lt;="&amp;inventory[[#This Row],['#]])</f>
        <v>2645385.1999999932</v>
      </c>
      <c r="K3834" s="9">
        <f>inventory[[#This Row],[c Cost]]/MAX(inventory[c Cost])</f>
        <v>0.9992745831837424</v>
      </c>
      <c r="L3834" s="11" t="str">
        <f>IF(inventory[[#This Row],[c Units %]]&lt;=$O$7,$N$7,IF(inventory[[#This Row],[c Units %]]&lt;=$O$8,$N$8,$N$9))</f>
        <v>C</v>
      </c>
    </row>
    <row r="3835" spans="2:12" x14ac:dyDescent="0.25">
      <c r="B3835" s="1">
        <v>3829</v>
      </c>
      <c r="C3835" t="s">
        <v>3828</v>
      </c>
      <c r="D3835" s="2">
        <v>0.7</v>
      </c>
      <c r="E3835" s="15">
        <v>52</v>
      </c>
      <c r="F3835" s="14">
        <f>inventory[[#This Row],[Unit Cost]]*inventory[[#This Row],['# Units]]</f>
        <v>36.4</v>
      </c>
      <c r="G3835" s="8">
        <f>_xlfn.RANK.EQ(inventory[[#This Row],[Total Cost]],inventory[Total Cost],0)</f>
        <v>2125</v>
      </c>
      <c r="H3835" s="8">
        <f>SUMIFS(inventory['# Units],inventory[Rank],"&lt;="&amp;inventory[[#This Row],['#]])</f>
        <v>79409</v>
      </c>
      <c r="I3835" s="9">
        <f>inventory[[#This Row],[c Units]]/MAX(inventory[c Units])</f>
        <v>0.96395882395785282</v>
      </c>
      <c r="J3835" s="10">
        <f>SUMIFS(inventory[Total Cost],inventory[Rank],"&lt;="&amp;inventory[[#This Row],['#]])</f>
        <v>2645385.1999999932</v>
      </c>
      <c r="K3835" s="9">
        <f>inventory[[#This Row],[c Cost]]/MAX(inventory[c Cost])</f>
        <v>0.9992745831837424</v>
      </c>
      <c r="L3835" s="11" t="str">
        <f>IF(inventory[[#This Row],[c Units %]]&lt;=$O$7,$N$7,IF(inventory[[#This Row],[c Units %]]&lt;=$O$8,$N$8,$N$9))</f>
        <v>C</v>
      </c>
    </row>
    <row r="3836" spans="2:12" x14ac:dyDescent="0.25">
      <c r="B3836" s="1">
        <v>3830</v>
      </c>
      <c r="C3836" t="s">
        <v>3829</v>
      </c>
      <c r="D3836" s="2">
        <v>0.8</v>
      </c>
      <c r="E3836" s="15">
        <v>11</v>
      </c>
      <c r="F3836" s="14">
        <f>inventory[[#This Row],[Unit Cost]]*inventory[[#This Row],['# Units]]</f>
        <v>8.8000000000000007</v>
      </c>
      <c r="G3836" s="8">
        <f>_xlfn.RANK.EQ(inventory[[#This Row],[Total Cost]],inventory[Total Cost],0)</f>
        <v>3423</v>
      </c>
      <c r="H3836" s="8">
        <f>SUMIFS(inventory['# Units],inventory[Rank],"&lt;="&amp;inventory[[#This Row],['#]])</f>
        <v>79409</v>
      </c>
      <c r="I3836" s="9">
        <f>inventory[[#This Row],[c Units]]/MAX(inventory[c Units])</f>
        <v>0.96395882395785282</v>
      </c>
      <c r="J3836" s="10">
        <f>SUMIFS(inventory[Total Cost],inventory[Rank],"&lt;="&amp;inventory[[#This Row],['#]])</f>
        <v>2645385.1999999932</v>
      </c>
      <c r="K3836" s="9">
        <f>inventory[[#This Row],[c Cost]]/MAX(inventory[c Cost])</f>
        <v>0.9992745831837424</v>
      </c>
      <c r="L3836" s="11" t="str">
        <f>IF(inventory[[#This Row],[c Units %]]&lt;=$O$7,$N$7,IF(inventory[[#This Row],[c Units %]]&lt;=$O$8,$N$8,$N$9))</f>
        <v>C</v>
      </c>
    </row>
    <row r="3837" spans="2:12" x14ac:dyDescent="0.25">
      <c r="B3837" s="1">
        <v>3831</v>
      </c>
      <c r="C3837" t="s">
        <v>3830</v>
      </c>
      <c r="D3837" s="2">
        <v>0.7</v>
      </c>
      <c r="E3837" s="15">
        <v>1</v>
      </c>
      <c r="F3837" s="14">
        <f>inventory[[#This Row],[Unit Cost]]*inventory[[#This Row],['# Units]]</f>
        <v>0.7</v>
      </c>
      <c r="G3837" s="8">
        <f>_xlfn.RANK.EQ(inventory[[#This Row],[Total Cost]],inventory[Total Cost],0)</f>
        <v>4553</v>
      </c>
      <c r="H3837" s="8">
        <f>SUMIFS(inventory['# Units],inventory[Rank],"&lt;="&amp;inventory[[#This Row],['#]])</f>
        <v>79411</v>
      </c>
      <c r="I3837" s="9">
        <f>inventory[[#This Row],[c Units]]/MAX(inventory[c Units])</f>
        <v>0.9639831022845905</v>
      </c>
      <c r="J3837" s="10">
        <f>SUMIFS(inventory[Total Cost],inventory[Rank],"&lt;="&amp;inventory[[#This Row],['#]])</f>
        <v>2645389.7999999933</v>
      </c>
      <c r="K3837" s="9">
        <f>inventory[[#This Row],[c Cost]]/MAX(inventory[c Cost])</f>
        <v>0.99927632079952811</v>
      </c>
      <c r="L3837" s="11" t="str">
        <f>IF(inventory[[#This Row],[c Units %]]&lt;=$O$7,$N$7,IF(inventory[[#This Row],[c Units %]]&lt;=$O$8,$N$8,$N$9))</f>
        <v>C</v>
      </c>
    </row>
    <row r="3838" spans="2:12" x14ac:dyDescent="0.25">
      <c r="B3838" s="1">
        <v>3832</v>
      </c>
      <c r="C3838" t="s">
        <v>3831</v>
      </c>
      <c r="D3838" s="2">
        <v>0.5</v>
      </c>
      <c r="E3838" s="15">
        <v>3</v>
      </c>
      <c r="F3838" s="14">
        <f>inventory[[#This Row],[Unit Cost]]*inventory[[#This Row],['# Units]]</f>
        <v>1.5</v>
      </c>
      <c r="G3838" s="8">
        <f>_xlfn.RANK.EQ(inventory[[#This Row],[Total Cost]],inventory[Total Cost],0)</f>
        <v>4393</v>
      </c>
      <c r="H3838" s="8">
        <f>SUMIFS(inventory['# Units],inventory[Rank],"&lt;="&amp;inventory[[#This Row],['#]])</f>
        <v>79492</v>
      </c>
      <c r="I3838" s="9">
        <f>inventory[[#This Row],[c Units]]/MAX(inventory[c Units])</f>
        <v>0.96496637451746825</v>
      </c>
      <c r="J3838" s="10">
        <f>SUMIFS(inventory[Total Cost],inventory[Rank],"&lt;="&amp;inventory[[#This Row],['#]])</f>
        <v>2645457.2999999933</v>
      </c>
      <c r="K3838" s="9">
        <f>inventory[[#This Row],[c Cost]]/MAX(inventory[c Cost])</f>
        <v>0.99930181842246968</v>
      </c>
      <c r="L3838" s="11" t="str">
        <f>IF(inventory[[#This Row],[c Units %]]&lt;=$O$7,$N$7,IF(inventory[[#This Row],[c Units %]]&lt;=$O$8,$N$8,$N$9))</f>
        <v>C</v>
      </c>
    </row>
    <row r="3839" spans="2:12" x14ac:dyDescent="0.25">
      <c r="B3839" s="1">
        <v>3833</v>
      </c>
      <c r="C3839" t="s">
        <v>3832</v>
      </c>
      <c r="D3839" s="2">
        <v>0.7</v>
      </c>
      <c r="E3839" s="15">
        <v>4</v>
      </c>
      <c r="F3839" s="14">
        <f>inventory[[#This Row],[Unit Cost]]*inventory[[#This Row],['# Units]]</f>
        <v>2.8</v>
      </c>
      <c r="G3839" s="8">
        <f>_xlfn.RANK.EQ(inventory[[#This Row],[Total Cost]],inventory[Total Cost],0)</f>
        <v>4130</v>
      </c>
      <c r="H3839" s="8">
        <f>SUMIFS(inventory['# Units],inventory[Rank],"&lt;="&amp;inventory[[#This Row],['#]])</f>
        <v>79492</v>
      </c>
      <c r="I3839" s="9">
        <f>inventory[[#This Row],[c Units]]/MAX(inventory[c Units])</f>
        <v>0.96496637451746825</v>
      </c>
      <c r="J3839" s="10">
        <f>SUMIFS(inventory[Total Cost],inventory[Rank],"&lt;="&amp;inventory[[#This Row],['#]])</f>
        <v>2645457.2999999933</v>
      </c>
      <c r="K3839" s="9">
        <f>inventory[[#This Row],[c Cost]]/MAX(inventory[c Cost])</f>
        <v>0.99930181842246968</v>
      </c>
      <c r="L3839" s="11" t="str">
        <f>IF(inventory[[#This Row],[c Units %]]&lt;=$O$7,$N$7,IF(inventory[[#This Row],[c Units %]]&lt;=$O$8,$N$8,$N$9))</f>
        <v>C</v>
      </c>
    </row>
    <row r="3840" spans="2:12" x14ac:dyDescent="0.25">
      <c r="B3840" s="1">
        <v>3834</v>
      </c>
      <c r="C3840" t="s">
        <v>3833</v>
      </c>
      <c r="D3840" s="2">
        <v>0.3</v>
      </c>
      <c r="E3840" s="15">
        <v>32</v>
      </c>
      <c r="F3840" s="14">
        <f>inventory[[#This Row],[Unit Cost]]*inventory[[#This Row],['# Units]]</f>
        <v>9.6</v>
      </c>
      <c r="G3840" s="8">
        <f>_xlfn.RANK.EQ(inventory[[#This Row],[Total Cost]],inventory[Total Cost],0)</f>
        <v>3357</v>
      </c>
      <c r="H3840" s="8">
        <f>SUMIFS(inventory['# Units],inventory[Rank],"&lt;="&amp;inventory[[#This Row],['#]])</f>
        <v>79492</v>
      </c>
      <c r="I3840" s="9">
        <f>inventory[[#This Row],[c Units]]/MAX(inventory[c Units])</f>
        <v>0.96496637451746825</v>
      </c>
      <c r="J3840" s="10">
        <f>SUMIFS(inventory[Total Cost],inventory[Rank],"&lt;="&amp;inventory[[#This Row],['#]])</f>
        <v>2645457.2999999933</v>
      </c>
      <c r="K3840" s="9">
        <f>inventory[[#This Row],[c Cost]]/MAX(inventory[c Cost])</f>
        <v>0.99930181842246968</v>
      </c>
      <c r="L3840" s="11" t="str">
        <f>IF(inventory[[#This Row],[c Units %]]&lt;=$O$7,$N$7,IF(inventory[[#This Row],[c Units %]]&lt;=$O$8,$N$8,$N$9))</f>
        <v>C</v>
      </c>
    </row>
    <row r="3841" spans="2:12" x14ac:dyDescent="0.25">
      <c r="B3841" s="1">
        <v>3835</v>
      </c>
      <c r="C3841" t="s">
        <v>3834</v>
      </c>
      <c r="D3841" s="2">
        <v>0.8</v>
      </c>
      <c r="E3841" s="15">
        <v>9</v>
      </c>
      <c r="F3841" s="14">
        <f>inventory[[#This Row],[Unit Cost]]*inventory[[#This Row],['# Units]]</f>
        <v>7.2</v>
      </c>
      <c r="G3841" s="8">
        <f>_xlfn.RANK.EQ(inventory[[#This Row],[Total Cost]],inventory[Total Cost],0)</f>
        <v>3537</v>
      </c>
      <c r="H3841" s="8">
        <f>SUMIFS(inventory['# Units],inventory[Rank],"&lt;="&amp;inventory[[#This Row],['#]])</f>
        <v>79492</v>
      </c>
      <c r="I3841" s="9">
        <f>inventory[[#This Row],[c Units]]/MAX(inventory[c Units])</f>
        <v>0.96496637451746825</v>
      </c>
      <c r="J3841" s="10">
        <f>SUMIFS(inventory[Total Cost],inventory[Rank],"&lt;="&amp;inventory[[#This Row],['#]])</f>
        <v>2645457.2999999933</v>
      </c>
      <c r="K3841" s="9">
        <f>inventory[[#This Row],[c Cost]]/MAX(inventory[c Cost])</f>
        <v>0.99930181842246968</v>
      </c>
      <c r="L3841" s="11" t="str">
        <f>IF(inventory[[#This Row],[c Units %]]&lt;=$O$7,$N$7,IF(inventory[[#This Row],[c Units %]]&lt;=$O$8,$N$8,$N$9))</f>
        <v>C</v>
      </c>
    </row>
    <row r="3842" spans="2:12" x14ac:dyDescent="0.25">
      <c r="B3842" s="1">
        <v>3836</v>
      </c>
      <c r="C3842" t="s">
        <v>3835</v>
      </c>
      <c r="D3842" s="2">
        <v>0.8</v>
      </c>
      <c r="E3842" s="15">
        <v>28</v>
      </c>
      <c r="F3842" s="14">
        <f>inventory[[#This Row],[Unit Cost]]*inventory[[#This Row],['# Units]]</f>
        <v>22.400000000000002</v>
      </c>
      <c r="G3842" s="8">
        <f>_xlfn.RANK.EQ(inventory[[#This Row],[Total Cost]],inventory[Total Cost],0)</f>
        <v>2567</v>
      </c>
      <c r="H3842" s="8">
        <f>SUMIFS(inventory['# Units],inventory[Rank],"&lt;="&amp;inventory[[#This Row],['#]])</f>
        <v>79492</v>
      </c>
      <c r="I3842" s="9">
        <f>inventory[[#This Row],[c Units]]/MAX(inventory[c Units])</f>
        <v>0.96496637451746825</v>
      </c>
      <c r="J3842" s="10">
        <f>SUMIFS(inventory[Total Cost],inventory[Rank],"&lt;="&amp;inventory[[#This Row],['#]])</f>
        <v>2645457.2999999933</v>
      </c>
      <c r="K3842" s="9">
        <f>inventory[[#This Row],[c Cost]]/MAX(inventory[c Cost])</f>
        <v>0.99930181842246968</v>
      </c>
      <c r="L3842" s="11" t="str">
        <f>IF(inventory[[#This Row],[c Units %]]&lt;=$O$7,$N$7,IF(inventory[[#This Row],[c Units %]]&lt;=$O$8,$N$8,$N$9))</f>
        <v>C</v>
      </c>
    </row>
    <row r="3843" spans="2:12" x14ac:dyDescent="0.25">
      <c r="B3843" s="1">
        <v>3837</v>
      </c>
      <c r="C3843" t="s">
        <v>3836</v>
      </c>
      <c r="D3843" s="2">
        <v>0.9</v>
      </c>
      <c r="E3843" s="15">
        <v>1</v>
      </c>
      <c r="F3843" s="14">
        <f>inventory[[#This Row],[Unit Cost]]*inventory[[#This Row],['# Units]]</f>
        <v>0.9</v>
      </c>
      <c r="G3843" s="8">
        <f>_xlfn.RANK.EQ(inventory[[#This Row],[Total Cost]],inventory[Total Cost],0)</f>
        <v>4511</v>
      </c>
      <c r="H3843" s="8">
        <f>SUMIFS(inventory['# Units],inventory[Rank],"&lt;="&amp;inventory[[#This Row],['#]])</f>
        <v>79492</v>
      </c>
      <c r="I3843" s="9">
        <f>inventory[[#This Row],[c Units]]/MAX(inventory[c Units])</f>
        <v>0.96496637451746825</v>
      </c>
      <c r="J3843" s="10">
        <f>SUMIFS(inventory[Total Cost],inventory[Rank],"&lt;="&amp;inventory[[#This Row],['#]])</f>
        <v>2645457.2999999933</v>
      </c>
      <c r="K3843" s="9">
        <f>inventory[[#This Row],[c Cost]]/MAX(inventory[c Cost])</f>
        <v>0.99930181842246968</v>
      </c>
      <c r="L3843" s="11" t="str">
        <f>IF(inventory[[#This Row],[c Units %]]&lt;=$O$7,$N$7,IF(inventory[[#This Row],[c Units %]]&lt;=$O$8,$N$8,$N$9))</f>
        <v>C</v>
      </c>
    </row>
    <row r="3844" spans="2:12" x14ac:dyDescent="0.25">
      <c r="B3844" s="1">
        <v>3838</v>
      </c>
      <c r="C3844" t="s">
        <v>3837</v>
      </c>
      <c r="D3844" s="2">
        <v>0.8</v>
      </c>
      <c r="E3844" s="15">
        <v>2</v>
      </c>
      <c r="F3844" s="14">
        <f>inventory[[#This Row],[Unit Cost]]*inventory[[#This Row],['# Units]]</f>
        <v>1.6</v>
      </c>
      <c r="G3844" s="8">
        <f>_xlfn.RANK.EQ(inventory[[#This Row],[Total Cost]],inventory[Total Cost],0)</f>
        <v>4372</v>
      </c>
      <c r="H3844" s="8">
        <f>SUMIFS(inventory['# Units],inventory[Rank],"&lt;="&amp;inventory[[#This Row],['#]])</f>
        <v>79492</v>
      </c>
      <c r="I3844" s="9">
        <f>inventory[[#This Row],[c Units]]/MAX(inventory[c Units])</f>
        <v>0.96496637451746825</v>
      </c>
      <c r="J3844" s="10">
        <f>SUMIFS(inventory[Total Cost],inventory[Rank],"&lt;="&amp;inventory[[#This Row],['#]])</f>
        <v>2645457.2999999933</v>
      </c>
      <c r="K3844" s="9">
        <f>inventory[[#This Row],[c Cost]]/MAX(inventory[c Cost])</f>
        <v>0.99930181842246968</v>
      </c>
      <c r="L3844" s="11" t="str">
        <f>IF(inventory[[#This Row],[c Units %]]&lt;=$O$7,$N$7,IF(inventory[[#This Row],[c Units %]]&lt;=$O$8,$N$8,$N$9))</f>
        <v>C</v>
      </c>
    </row>
    <row r="3845" spans="2:12" x14ac:dyDescent="0.25">
      <c r="B3845" s="1">
        <v>3839</v>
      </c>
      <c r="C3845" t="s">
        <v>3838</v>
      </c>
      <c r="D3845" s="2">
        <v>0.7</v>
      </c>
      <c r="E3845" s="15">
        <v>18</v>
      </c>
      <c r="F3845" s="14">
        <f>inventory[[#This Row],[Unit Cost]]*inventory[[#This Row],['# Units]]</f>
        <v>12.6</v>
      </c>
      <c r="G3845" s="8">
        <f>_xlfn.RANK.EQ(inventory[[#This Row],[Total Cost]],inventory[Total Cost],0)</f>
        <v>3112</v>
      </c>
      <c r="H3845" s="8">
        <f>SUMIFS(inventory['# Units],inventory[Rank],"&lt;="&amp;inventory[[#This Row],['#]])</f>
        <v>79492</v>
      </c>
      <c r="I3845" s="9">
        <f>inventory[[#This Row],[c Units]]/MAX(inventory[c Units])</f>
        <v>0.96496637451746825</v>
      </c>
      <c r="J3845" s="10">
        <f>SUMIFS(inventory[Total Cost],inventory[Rank],"&lt;="&amp;inventory[[#This Row],['#]])</f>
        <v>2645457.2999999933</v>
      </c>
      <c r="K3845" s="9">
        <f>inventory[[#This Row],[c Cost]]/MAX(inventory[c Cost])</f>
        <v>0.99930181842246968</v>
      </c>
      <c r="L3845" s="11" t="str">
        <f>IF(inventory[[#This Row],[c Units %]]&lt;=$O$7,$N$7,IF(inventory[[#This Row],[c Units %]]&lt;=$O$8,$N$8,$N$9))</f>
        <v>C</v>
      </c>
    </row>
    <row r="3846" spans="2:12" x14ac:dyDescent="0.25">
      <c r="B3846" s="1">
        <v>3840</v>
      </c>
      <c r="C3846" t="s">
        <v>3839</v>
      </c>
      <c r="D3846" s="2">
        <v>0.7</v>
      </c>
      <c r="E3846" s="15">
        <v>9</v>
      </c>
      <c r="F3846" s="14">
        <f>inventory[[#This Row],[Unit Cost]]*inventory[[#This Row],['# Units]]</f>
        <v>6.3</v>
      </c>
      <c r="G3846" s="8">
        <f>_xlfn.RANK.EQ(inventory[[#This Row],[Total Cost]],inventory[Total Cost],0)</f>
        <v>3638</v>
      </c>
      <c r="H3846" s="8">
        <f>SUMIFS(inventory['# Units],inventory[Rank],"&lt;="&amp;inventory[[#This Row],['#]])</f>
        <v>79492</v>
      </c>
      <c r="I3846" s="9">
        <f>inventory[[#This Row],[c Units]]/MAX(inventory[c Units])</f>
        <v>0.96496637451746825</v>
      </c>
      <c r="J3846" s="10">
        <f>SUMIFS(inventory[Total Cost],inventory[Rank],"&lt;="&amp;inventory[[#This Row],['#]])</f>
        <v>2645457.2999999933</v>
      </c>
      <c r="K3846" s="9">
        <f>inventory[[#This Row],[c Cost]]/MAX(inventory[c Cost])</f>
        <v>0.99930181842246968</v>
      </c>
      <c r="L3846" s="11" t="str">
        <f>IF(inventory[[#This Row],[c Units %]]&lt;=$O$7,$N$7,IF(inventory[[#This Row],[c Units %]]&lt;=$O$8,$N$8,$N$9))</f>
        <v>C</v>
      </c>
    </row>
    <row r="3847" spans="2:12" x14ac:dyDescent="0.25">
      <c r="B3847" s="1">
        <v>3841</v>
      </c>
      <c r="C3847" t="s">
        <v>3840</v>
      </c>
      <c r="D3847" s="2">
        <v>0.9</v>
      </c>
      <c r="E3847" s="15">
        <v>3</v>
      </c>
      <c r="F3847" s="14">
        <f>inventory[[#This Row],[Unit Cost]]*inventory[[#This Row],['# Units]]</f>
        <v>2.7</v>
      </c>
      <c r="G3847" s="8">
        <f>_xlfn.RANK.EQ(inventory[[#This Row],[Total Cost]],inventory[Total Cost],0)</f>
        <v>4161</v>
      </c>
      <c r="H3847" s="8">
        <f>SUMIFS(inventory['# Units],inventory[Rank],"&lt;="&amp;inventory[[#This Row],['#]])</f>
        <v>79492</v>
      </c>
      <c r="I3847" s="9">
        <f>inventory[[#This Row],[c Units]]/MAX(inventory[c Units])</f>
        <v>0.96496637451746825</v>
      </c>
      <c r="J3847" s="10">
        <f>SUMIFS(inventory[Total Cost],inventory[Rank],"&lt;="&amp;inventory[[#This Row],['#]])</f>
        <v>2645457.2999999933</v>
      </c>
      <c r="K3847" s="9">
        <f>inventory[[#This Row],[c Cost]]/MAX(inventory[c Cost])</f>
        <v>0.99930181842246968</v>
      </c>
      <c r="L3847" s="11" t="str">
        <f>IF(inventory[[#This Row],[c Units %]]&lt;=$O$7,$N$7,IF(inventory[[#This Row],[c Units %]]&lt;=$O$8,$N$8,$N$9))</f>
        <v>C</v>
      </c>
    </row>
    <row r="3848" spans="2:12" x14ac:dyDescent="0.25">
      <c r="B3848" s="1">
        <v>3842</v>
      </c>
      <c r="C3848" t="s">
        <v>3841</v>
      </c>
      <c r="D3848" s="2">
        <v>0.7</v>
      </c>
      <c r="E3848" s="15">
        <v>7</v>
      </c>
      <c r="F3848" s="14">
        <f>inventory[[#This Row],[Unit Cost]]*inventory[[#This Row],['# Units]]</f>
        <v>4.8999999999999995</v>
      </c>
      <c r="G3848" s="8">
        <f>_xlfn.RANK.EQ(inventory[[#This Row],[Total Cost]],inventory[Total Cost],0)</f>
        <v>3779</v>
      </c>
      <c r="H3848" s="8">
        <f>SUMIFS(inventory['# Units],inventory[Rank],"&lt;="&amp;inventory[[#This Row],['#]])</f>
        <v>79492</v>
      </c>
      <c r="I3848" s="9">
        <f>inventory[[#This Row],[c Units]]/MAX(inventory[c Units])</f>
        <v>0.96496637451746825</v>
      </c>
      <c r="J3848" s="10">
        <f>SUMIFS(inventory[Total Cost],inventory[Rank],"&lt;="&amp;inventory[[#This Row],['#]])</f>
        <v>2645457.2999999933</v>
      </c>
      <c r="K3848" s="9">
        <f>inventory[[#This Row],[c Cost]]/MAX(inventory[c Cost])</f>
        <v>0.99930181842246968</v>
      </c>
      <c r="L3848" s="11" t="str">
        <f>IF(inventory[[#This Row],[c Units %]]&lt;=$O$7,$N$7,IF(inventory[[#This Row],[c Units %]]&lt;=$O$8,$N$8,$N$9))</f>
        <v>C</v>
      </c>
    </row>
    <row r="3849" spans="2:12" x14ac:dyDescent="0.25">
      <c r="B3849" s="1">
        <v>3843</v>
      </c>
      <c r="C3849" t="s">
        <v>3842</v>
      </c>
      <c r="D3849" s="2">
        <v>0.8</v>
      </c>
      <c r="E3849" s="15">
        <v>20</v>
      </c>
      <c r="F3849" s="14">
        <f>inventory[[#This Row],[Unit Cost]]*inventory[[#This Row],['# Units]]</f>
        <v>16</v>
      </c>
      <c r="G3849" s="8">
        <f>_xlfn.RANK.EQ(inventory[[#This Row],[Total Cost]],inventory[Total Cost],0)</f>
        <v>2907</v>
      </c>
      <c r="H3849" s="8">
        <f>SUMIFS(inventory['# Units],inventory[Rank],"&lt;="&amp;inventory[[#This Row],['#]])</f>
        <v>79492</v>
      </c>
      <c r="I3849" s="9">
        <f>inventory[[#This Row],[c Units]]/MAX(inventory[c Units])</f>
        <v>0.96496637451746825</v>
      </c>
      <c r="J3849" s="10">
        <f>SUMIFS(inventory[Total Cost],inventory[Rank],"&lt;="&amp;inventory[[#This Row],['#]])</f>
        <v>2645457.2999999933</v>
      </c>
      <c r="K3849" s="9">
        <f>inventory[[#This Row],[c Cost]]/MAX(inventory[c Cost])</f>
        <v>0.99930181842246968</v>
      </c>
      <c r="L3849" s="11" t="str">
        <f>IF(inventory[[#This Row],[c Units %]]&lt;=$O$7,$N$7,IF(inventory[[#This Row],[c Units %]]&lt;=$O$8,$N$8,$N$9))</f>
        <v>C</v>
      </c>
    </row>
    <row r="3850" spans="2:12" x14ac:dyDescent="0.25">
      <c r="B3850" s="1">
        <v>3844</v>
      </c>
      <c r="C3850" t="s">
        <v>3843</v>
      </c>
      <c r="D3850" s="2">
        <v>0.6</v>
      </c>
      <c r="E3850" s="15">
        <v>23</v>
      </c>
      <c r="F3850" s="14">
        <f>inventory[[#This Row],[Unit Cost]]*inventory[[#This Row],['# Units]]</f>
        <v>13.799999999999999</v>
      </c>
      <c r="G3850" s="8">
        <f>_xlfn.RANK.EQ(inventory[[#This Row],[Total Cost]],inventory[Total Cost],0)</f>
        <v>3045</v>
      </c>
      <c r="H3850" s="8">
        <f>SUMIFS(inventory['# Units],inventory[Rank],"&lt;="&amp;inventory[[#This Row],['#]])</f>
        <v>79492</v>
      </c>
      <c r="I3850" s="9">
        <f>inventory[[#This Row],[c Units]]/MAX(inventory[c Units])</f>
        <v>0.96496637451746825</v>
      </c>
      <c r="J3850" s="10">
        <f>SUMIFS(inventory[Total Cost],inventory[Rank],"&lt;="&amp;inventory[[#This Row],['#]])</f>
        <v>2645457.2999999933</v>
      </c>
      <c r="K3850" s="9">
        <f>inventory[[#This Row],[c Cost]]/MAX(inventory[c Cost])</f>
        <v>0.99930181842246968</v>
      </c>
      <c r="L3850" s="11" t="str">
        <f>IF(inventory[[#This Row],[c Units %]]&lt;=$O$7,$N$7,IF(inventory[[#This Row],[c Units %]]&lt;=$O$8,$N$8,$N$9))</f>
        <v>C</v>
      </c>
    </row>
    <row r="3851" spans="2:12" x14ac:dyDescent="0.25">
      <c r="B3851" s="1">
        <v>3845</v>
      </c>
      <c r="C3851" t="s">
        <v>3844</v>
      </c>
      <c r="D3851" s="2">
        <v>0.6</v>
      </c>
      <c r="E3851" s="15">
        <v>4</v>
      </c>
      <c r="F3851" s="14">
        <f>inventory[[#This Row],[Unit Cost]]*inventory[[#This Row],['# Units]]</f>
        <v>2.4</v>
      </c>
      <c r="G3851" s="8">
        <f>_xlfn.RANK.EQ(inventory[[#This Row],[Total Cost]],inventory[Total Cost],0)</f>
        <v>4223</v>
      </c>
      <c r="H3851" s="8">
        <f>SUMIFS(inventory['# Units],inventory[Rank],"&lt;="&amp;inventory[[#This Row],['#]])</f>
        <v>79492</v>
      </c>
      <c r="I3851" s="9">
        <f>inventory[[#This Row],[c Units]]/MAX(inventory[c Units])</f>
        <v>0.96496637451746825</v>
      </c>
      <c r="J3851" s="10">
        <f>SUMIFS(inventory[Total Cost],inventory[Rank],"&lt;="&amp;inventory[[#This Row],['#]])</f>
        <v>2645457.2999999933</v>
      </c>
      <c r="K3851" s="9">
        <f>inventory[[#This Row],[c Cost]]/MAX(inventory[c Cost])</f>
        <v>0.99930181842246968</v>
      </c>
      <c r="L3851" s="11" t="str">
        <f>IF(inventory[[#This Row],[c Units %]]&lt;=$O$7,$N$7,IF(inventory[[#This Row],[c Units %]]&lt;=$O$8,$N$8,$N$9))</f>
        <v>C</v>
      </c>
    </row>
    <row r="3852" spans="2:12" x14ac:dyDescent="0.25">
      <c r="B3852" s="1">
        <v>3846</v>
      </c>
      <c r="C3852" t="s">
        <v>3845</v>
      </c>
      <c r="D3852" s="2">
        <v>0.9</v>
      </c>
      <c r="E3852" s="15">
        <v>8</v>
      </c>
      <c r="F3852" s="14">
        <f>inventory[[#This Row],[Unit Cost]]*inventory[[#This Row],['# Units]]</f>
        <v>7.2</v>
      </c>
      <c r="G3852" s="8">
        <f>_xlfn.RANK.EQ(inventory[[#This Row],[Total Cost]],inventory[Total Cost],0)</f>
        <v>3537</v>
      </c>
      <c r="H3852" s="8">
        <f>SUMIFS(inventory['# Units],inventory[Rank],"&lt;="&amp;inventory[[#This Row],['#]])</f>
        <v>79492</v>
      </c>
      <c r="I3852" s="9">
        <f>inventory[[#This Row],[c Units]]/MAX(inventory[c Units])</f>
        <v>0.96496637451746825</v>
      </c>
      <c r="J3852" s="10">
        <f>SUMIFS(inventory[Total Cost],inventory[Rank],"&lt;="&amp;inventory[[#This Row],['#]])</f>
        <v>2645457.2999999933</v>
      </c>
      <c r="K3852" s="9">
        <f>inventory[[#This Row],[c Cost]]/MAX(inventory[c Cost])</f>
        <v>0.99930181842246968</v>
      </c>
      <c r="L3852" s="11" t="str">
        <f>IF(inventory[[#This Row],[c Units %]]&lt;=$O$7,$N$7,IF(inventory[[#This Row],[c Units %]]&lt;=$O$8,$N$8,$N$9))</f>
        <v>C</v>
      </c>
    </row>
    <row r="3853" spans="2:12" x14ac:dyDescent="0.25">
      <c r="B3853" s="1">
        <v>3847</v>
      </c>
      <c r="C3853" t="s">
        <v>3846</v>
      </c>
      <c r="D3853" s="2">
        <v>0.9</v>
      </c>
      <c r="E3853" s="15">
        <v>9</v>
      </c>
      <c r="F3853" s="14">
        <f>inventory[[#This Row],[Unit Cost]]*inventory[[#This Row],['# Units]]</f>
        <v>8.1</v>
      </c>
      <c r="G3853" s="8">
        <f>_xlfn.RANK.EQ(inventory[[#This Row],[Total Cost]],inventory[Total Cost],0)</f>
        <v>3464</v>
      </c>
      <c r="H3853" s="8">
        <f>SUMIFS(inventory['# Units],inventory[Rank],"&lt;="&amp;inventory[[#This Row],['#]])</f>
        <v>79541</v>
      </c>
      <c r="I3853" s="9">
        <f>inventory[[#This Row],[c Units]]/MAX(inventory[c Units])</f>
        <v>0.96556119352254244</v>
      </c>
      <c r="J3853" s="10">
        <f>SUMIFS(inventory[Total Cost],inventory[Rank],"&lt;="&amp;inventory[[#This Row],['#]])</f>
        <v>2645510.0999999922</v>
      </c>
      <c r="K3853" s="9">
        <f>inventory[[#This Row],[c Cost]]/MAX(inventory[c Cost])</f>
        <v>0.99932176322974797</v>
      </c>
      <c r="L3853" s="11" t="str">
        <f>IF(inventory[[#This Row],[c Units %]]&lt;=$O$7,$N$7,IF(inventory[[#This Row],[c Units %]]&lt;=$O$8,$N$8,$N$9))</f>
        <v>C</v>
      </c>
    </row>
    <row r="3854" spans="2:12" x14ac:dyDescent="0.25">
      <c r="B3854" s="1">
        <v>3848</v>
      </c>
      <c r="C3854" t="s">
        <v>3847</v>
      </c>
      <c r="D3854" s="2">
        <v>0.4</v>
      </c>
      <c r="E3854" s="15">
        <v>41</v>
      </c>
      <c r="F3854" s="14">
        <f>inventory[[#This Row],[Unit Cost]]*inventory[[#This Row],['# Units]]</f>
        <v>16.400000000000002</v>
      </c>
      <c r="G3854" s="8">
        <f>_xlfn.RANK.EQ(inventory[[#This Row],[Total Cost]],inventory[Total Cost],0)</f>
        <v>2889</v>
      </c>
      <c r="H3854" s="8">
        <f>SUMIFS(inventory['# Units],inventory[Rank],"&lt;="&amp;inventory[[#This Row],['#]])</f>
        <v>79541</v>
      </c>
      <c r="I3854" s="9">
        <f>inventory[[#This Row],[c Units]]/MAX(inventory[c Units])</f>
        <v>0.96556119352254244</v>
      </c>
      <c r="J3854" s="10">
        <f>SUMIFS(inventory[Total Cost],inventory[Rank],"&lt;="&amp;inventory[[#This Row],['#]])</f>
        <v>2645510.0999999922</v>
      </c>
      <c r="K3854" s="9">
        <f>inventory[[#This Row],[c Cost]]/MAX(inventory[c Cost])</f>
        <v>0.99932176322974797</v>
      </c>
      <c r="L3854" s="11" t="str">
        <f>IF(inventory[[#This Row],[c Units %]]&lt;=$O$7,$N$7,IF(inventory[[#This Row],[c Units %]]&lt;=$O$8,$N$8,$N$9))</f>
        <v>C</v>
      </c>
    </row>
    <row r="3855" spans="2:12" x14ac:dyDescent="0.25">
      <c r="B3855" s="1">
        <v>3849</v>
      </c>
      <c r="C3855" t="s">
        <v>3848</v>
      </c>
      <c r="D3855" s="2">
        <v>0.7</v>
      </c>
      <c r="E3855" s="15">
        <v>2</v>
      </c>
      <c r="F3855" s="14">
        <f>inventory[[#This Row],[Unit Cost]]*inventory[[#This Row],['# Units]]</f>
        <v>1.4</v>
      </c>
      <c r="G3855" s="8">
        <f>_xlfn.RANK.EQ(inventory[[#This Row],[Total Cost]],inventory[Total Cost],0)</f>
        <v>4407</v>
      </c>
      <c r="H3855" s="8">
        <f>SUMIFS(inventory['# Units],inventory[Rank],"&lt;="&amp;inventory[[#This Row],['#]])</f>
        <v>79541</v>
      </c>
      <c r="I3855" s="9">
        <f>inventory[[#This Row],[c Units]]/MAX(inventory[c Units])</f>
        <v>0.96556119352254244</v>
      </c>
      <c r="J3855" s="10">
        <f>SUMIFS(inventory[Total Cost],inventory[Rank],"&lt;="&amp;inventory[[#This Row],['#]])</f>
        <v>2645510.0999999922</v>
      </c>
      <c r="K3855" s="9">
        <f>inventory[[#This Row],[c Cost]]/MAX(inventory[c Cost])</f>
        <v>0.99932176322974797</v>
      </c>
      <c r="L3855" s="11" t="str">
        <f>IF(inventory[[#This Row],[c Units %]]&lt;=$O$7,$N$7,IF(inventory[[#This Row],[c Units %]]&lt;=$O$8,$N$8,$N$9))</f>
        <v>C</v>
      </c>
    </row>
    <row r="3856" spans="2:12" x14ac:dyDescent="0.25">
      <c r="B3856" s="1">
        <v>3850</v>
      </c>
      <c r="C3856" t="s">
        <v>3849</v>
      </c>
      <c r="D3856" s="2">
        <v>0.8</v>
      </c>
      <c r="E3856" s="15">
        <v>12</v>
      </c>
      <c r="F3856" s="14">
        <f>inventory[[#This Row],[Unit Cost]]*inventory[[#This Row],['# Units]]</f>
        <v>9.6000000000000014</v>
      </c>
      <c r="G3856" s="8">
        <f>_xlfn.RANK.EQ(inventory[[#This Row],[Total Cost]],inventory[Total Cost],0)</f>
        <v>3343</v>
      </c>
      <c r="H3856" s="8">
        <f>SUMIFS(inventory['# Units],inventory[Rank],"&lt;="&amp;inventory[[#This Row],['#]])</f>
        <v>79541</v>
      </c>
      <c r="I3856" s="9">
        <f>inventory[[#This Row],[c Units]]/MAX(inventory[c Units])</f>
        <v>0.96556119352254244</v>
      </c>
      <c r="J3856" s="10">
        <f>SUMIFS(inventory[Total Cost],inventory[Rank],"&lt;="&amp;inventory[[#This Row],['#]])</f>
        <v>2645510.0999999922</v>
      </c>
      <c r="K3856" s="9">
        <f>inventory[[#This Row],[c Cost]]/MAX(inventory[c Cost])</f>
        <v>0.99932176322974797</v>
      </c>
      <c r="L3856" s="11" t="str">
        <f>IF(inventory[[#This Row],[c Units %]]&lt;=$O$7,$N$7,IF(inventory[[#This Row],[c Units %]]&lt;=$O$8,$N$8,$N$9))</f>
        <v>C</v>
      </c>
    </row>
    <row r="3857" spans="2:12" x14ac:dyDescent="0.25">
      <c r="B3857" s="1">
        <v>3851</v>
      </c>
      <c r="C3857" t="s">
        <v>3850</v>
      </c>
      <c r="D3857" s="2">
        <v>0.8</v>
      </c>
      <c r="E3857" s="15">
        <v>3</v>
      </c>
      <c r="F3857" s="14">
        <f>inventory[[#This Row],[Unit Cost]]*inventory[[#This Row],['# Units]]</f>
        <v>2.4000000000000004</v>
      </c>
      <c r="G3857" s="8">
        <f>_xlfn.RANK.EQ(inventory[[#This Row],[Total Cost]],inventory[Total Cost],0)</f>
        <v>4197</v>
      </c>
      <c r="H3857" s="8">
        <f>SUMIFS(inventory['# Units],inventory[Rank],"&lt;="&amp;inventory[[#This Row],['#]])</f>
        <v>79541</v>
      </c>
      <c r="I3857" s="9">
        <f>inventory[[#This Row],[c Units]]/MAX(inventory[c Units])</f>
        <v>0.96556119352254244</v>
      </c>
      <c r="J3857" s="10">
        <f>SUMIFS(inventory[Total Cost],inventory[Rank],"&lt;="&amp;inventory[[#This Row],['#]])</f>
        <v>2645510.0999999922</v>
      </c>
      <c r="K3857" s="9">
        <f>inventory[[#This Row],[c Cost]]/MAX(inventory[c Cost])</f>
        <v>0.99932176322974797</v>
      </c>
      <c r="L3857" s="11" t="str">
        <f>IF(inventory[[#This Row],[c Units %]]&lt;=$O$7,$N$7,IF(inventory[[#This Row],[c Units %]]&lt;=$O$8,$N$8,$N$9))</f>
        <v>C</v>
      </c>
    </row>
    <row r="3858" spans="2:12" x14ac:dyDescent="0.25">
      <c r="B3858" s="1">
        <v>3852</v>
      </c>
      <c r="C3858" t="s">
        <v>3851</v>
      </c>
      <c r="D3858" s="2">
        <v>0.9</v>
      </c>
      <c r="E3858" s="15">
        <v>18</v>
      </c>
      <c r="F3858" s="14">
        <f>inventory[[#This Row],[Unit Cost]]*inventory[[#This Row],['# Units]]</f>
        <v>16.2</v>
      </c>
      <c r="G3858" s="8">
        <f>_xlfn.RANK.EQ(inventory[[#This Row],[Total Cost]],inventory[Total Cost],0)</f>
        <v>2893</v>
      </c>
      <c r="H3858" s="8">
        <f>SUMIFS(inventory['# Units],inventory[Rank],"&lt;="&amp;inventory[[#This Row],['#]])</f>
        <v>79541</v>
      </c>
      <c r="I3858" s="9">
        <f>inventory[[#This Row],[c Units]]/MAX(inventory[c Units])</f>
        <v>0.96556119352254244</v>
      </c>
      <c r="J3858" s="10">
        <f>SUMIFS(inventory[Total Cost],inventory[Rank],"&lt;="&amp;inventory[[#This Row],['#]])</f>
        <v>2645510.0999999922</v>
      </c>
      <c r="K3858" s="9">
        <f>inventory[[#This Row],[c Cost]]/MAX(inventory[c Cost])</f>
        <v>0.99932176322974797</v>
      </c>
      <c r="L3858" s="11" t="str">
        <f>IF(inventory[[#This Row],[c Units %]]&lt;=$O$7,$N$7,IF(inventory[[#This Row],[c Units %]]&lt;=$O$8,$N$8,$N$9))</f>
        <v>C</v>
      </c>
    </row>
    <row r="3859" spans="2:12" x14ac:dyDescent="0.25">
      <c r="B3859" s="1">
        <v>3853</v>
      </c>
      <c r="C3859" t="s">
        <v>3852</v>
      </c>
      <c r="D3859" s="2">
        <v>0.7</v>
      </c>
      <c r="E3859" s="15">
        <v>1</v>
      </c>
      <c r="F3859" s="14">
        <f>inventory[[#This Row],[Unit Cost]]*inventory[[#This Row],['# Units]]</f>
        <v>0.7</v>
      </c>
      <c r="G3859" s="8">
        <f>_xlfn.RANK.EQ(inventory[[#This Row],[Total Cost]],inventory[Total Cost],0)</f>
        <v>4553</v>
      </c>
      <c r="H3859" s="8">
        <f>SUMIFS(inventory['# Units],inventory[Rank],"&lt;="&amp;inventory[[#This Row],['#]])</f>
        <v>79541</v>
      </c>
      <c r="I3859" s="9">
        <f>inventory[[#This Row],[c Units]]/MAX(inventory[c Units])</f>
        <v>0.96556119352254244</v>
      </c>
      <c r="J3859" s="10">
        <f>SUMIFS(inventory[Total Cost],inventory[Rank],"&lt;="&amp;inventory[[#This Row],['#]])</f>
        <v>2645510.0999999922</v>
      </c>
      <c r="K3859" s="9">
        <f>inventory[[#This Row],[c Cost]]/MAX(inventory[c Cost])</f>
        <v>0.99932176322974797</v>
      </c>
      <c r="L3859" s="11" t="str">
        <f>IF(inventory[[#This Row],[c Units %]]&lt;=$O$7,$N$7,IF(inventory[[#This Row],[c Units %]]&lt;=$O$8,$N$8,$N$9))</f>
        <v>C</v>
      </c>
    </row>
    <row r="3860" spans="2:12" x14ac:dyDescent="0.25">
      <c r="B3860" s="1">
        <v>3854</v>
      </c>
      <c r="C3860" t="s">
        <v>3853</v>
      </c>
      <c r="D3860" s="2">
        <v>0.6</v>
      </c>
      <c r="E3860" s="15">
        <v>12</v>
      </c>
      <c r="F3860" s="14">
        <f>inventory[[#This Row],[Unit Cost]]*inventory[[#This Row],['# Units]]</f>
        <v>7.1999999999999993</v>
      </c>
      <c r="G3860" s="8">
        <f>_xlfn.RANK.EQ(inventory[[#This Row],[Total Cost]],inventory[Total Cost],0)</f>
        <v>3558</v>
      </c>
      <c r="H3860" s="8">
        <f>SUMIFS(inventory['# Units],inventory[Rank],"&lt;="&amp;inventory[[#This Row],['#]])</f>
        <v>79541</v>
      </c>
      <c r="I3860" s="9">
        <f>inventory[[#This Row],[c Units]]/MAX(inventory[c Units])</f>
        <v>0.96556119352254244</v>
      </c>
      <c r="J3860" s="10">
        <f>SUMIFS(inventory[Total Cost],inventory[Rank],"&lt;="&amp;inventory[[#This Row],['#]])</f>
        <v>2645510.0999999922</v>
      </c>
      <c r="K3860" s="9">
        <f>inventory[[#This Row],[c Cost]]/MAX(inventory[c Cost])</f>
        <v>0.99932176322974797</v>
      </c>
      <c r="L3860" s="11" t="str">
        <f>IF(inventory[[#This Row],[c Units %]]&lt;=$O$7,$N$7,IF(inventory[[#This Row],[c Units %]]&lt;=$O$8,$N$8,$N$9))</f>
        <v>C</v>
      </c>
    </row>
    <row r="3861" spans="2:12" x14ac:dyDescent="0.25">
      <c r="B3861" s="1">
        <v>3855</v>
      </c>
      <c r="C3861" t="s">
        <v>3854</v>
      </c>
      <c r="D3861" s="2">
        <v>0.9</v>
      </c>
      <c r="E3861" s="15">
        <v>39</v>
      </c>
      <c r="F3861" s="14">
        <f>inventory[[#This Row],[Unit Cost]]*inventory[[#This Row],['# Units]]</f>
        <v>35.1</v>
      </c>
      <c r="G3861" s="8">
        <f>_xlfn.RANK.EQ(inventory[[#This Row],[Total Cost]],inventory[Total Cost],0)</f>
        <v>2162</v>
      </c>
      <c r="H3861" s="8">
        <f>SUMIFS(inventory['# Units],inventory[Rank],"&lt;="&amp;inventory[[#This Row],['#]])</f>
        <v>79541</v>
      </c>
      <c r="I3861" s="9">
        <f>inventory[[#This Row],[c Units]]/MAX(inventory[c Units])</f>
        <v>0.96556119352254244</v>
      </c>
      <c r="J3861" s="10">
        <f>SUMIFS(inventory[Total Cost],inventory[Rank],"&lt;="&amp;inventory[[#This Row],['#]])</f>
        <v>2645510.0999999922</v>
      </c>
      <c r="K3861" s="9">
        <f>inventory[[#This Row],[c Cost]]/MAX(inventory[c Cost])</f>
        <v>0.99932176322974797</v>
      </c>
      <c r="L3861" s="11" t="str">
        <f>IF(inventory[[#This Row],[c Units %]]&lt;=$O$7,$N$7,IF(inventory[[#This Row],[c Units %]]&lt;=$O$8,$N$8,$N$9))</f>
        <v>C</v>
      </c>
    </row>
    <row r="3862" spans="2:12" x14ac:dyDescent="0.25">
      <c r="B3862" s="1">
        <v>3856</v>
      </c>
      <c r="C3862" t="s">
        <v>3855</v>
      </c>
      <c r="D3862" s="2">
        <v>0.8</v>
      </c>
      <c r="E3862" s="15">
        <v>6</v>
      </c>
      <c r="F3862" s="14">
        <f>inventory[[#This Row],[Unit Cost]]*inventory[[#This Row],['# Units]]</f>
        <v>4.8000000000000007</v>
      </c>
      <c r="G3862" s="8">
        <f>_xlfn.RANK.EQ(inventory[[#This Row],[Total Cost]],inventory[Total Cost],0)</f>
        <v>3792</v>
      </c>
      <c r="H3862" s="8">
        <f>SUMIFS(inventory['# Units],inventory[Rank],"&lt;="&amp;inventory[[#This Row],['#]])</f>
        <v>79541</v>
      </c>
      <c r="I3862" s="9">
        <f>inventory[[#This Row],[c Units]]/MAX(inventory[c Units])</f>
        <v>0.96556119352254244</v>
      </c>
      <c r="J3862" s="10">
        <f>SUMIFS(inventory[Total Cost],inventory[Rank],"&lt;="&amp;inventory[[#This Row],['#]])</f>
        <v>2645510.0999999922</v>
      </c>
      <c r="K3862" s="9">
        <f>inventory[[#This Row],[c Cost]]/MAX(inventory[c Cost])</f>
        <v>0.99932176322974797</v>
      </c>
      <c r="L3862" s="11" t="str">
        <f>IF(inventory[[#This Row],[c Units %]]&lt;=$O$7,$N$7,IF(inventory[[#This Row],[c Units %]]&lt;=$O$8,$N$8,$N$9))</f>
        <v>C</v>
      </c>
    </row>
    <row r="3863" spans="2:12" x14ac:dyDescent="0.25">
      <c r="B3863" s="1">
        <v>3857</v>
      </c>
      <c r="C3863" t="s">
        <v>3856</v>
      </c>
      <c r="D3863" s="2">
        <v>0.8</v>
      </c>
      <c r="E3863" s="15">
        <v>17</v>
      </c>
      <c r="F3863" s="14">
        <f>inventory[[#This Row],[Unit Cost]]*inventory[[#This Row],['# Units]]</f>
        <v>13.600000000000001</v>
      </c>
      <c r="G3863" s="8">
        <f>_xlfn.RANK.EQ(inventory[[#This Row],[Total Cost]],inventory[Total Cost],0)</f>
        <v>3049</v>
      </c>
      <c r="H3863" s="8">
        <f>SUMIFS(inventory['# Units],inventory[Rank],"&lt;="&amp;inventory[[#This Row],['#]])</f>
        <v>79541</v>
      </c>
      <c r="I3863" s="9">
        <f>inventory[[#This Row],[c Units]]/MAX(inventory[c Units])</f>
        <v>0.96556119352254244</v>
      </c>
      <c r="J3863" s="10">
        <f>SUMIFS(inventory[Total Cost],inventory[Rank],"&lt;="&amp;inventory[[#This Row],['#]])</f>
        <v>2645510.0999999922</v>
      </c>
      <c r="K3863" s="9">
        <f>inventory[[#This Row],[c Cost]]/MAX(inventory[c Cost])</f>
        <v>0.99932176322974797</v>
      </c>
      <c r="L3863" s="11" t="str">
        <f>IF(inventory[[#This Row],[c Units %]]&lt;=$O$7,$N$7,IF(inventory[[#This Row],[c Units %]]&lt;=$O$8,$N$8,$N$9))</f>
        <v>C</v>
      </c>
    </row>
    <row r="3864" spans="2:12" x14ac:dyDescent="0.25">
      <c r="B3864" s="1">
        <v>3858</v>
      </c>
      <c r="C3864" t="s">
        <v>3857</v>
      </c>
      <c r="D3864" s="2">
        <v>0.9</v>
      </c>
      <c r="E3864" s="15">
        <v>2</v>
      </c>
      <c r="F3864" s="14">
        <f>inventory[[#This Row],[Unit Cost]]*inventory[[#This Row],['# Units]]</f>
        <v>1.8</v>
      </c>
      <c r="G3864" s="8">
        <f>_xlfn.RANK.EQ(inventory[[#This Row],[Total Cost]],inventory[Total Cost],0)</f>
        <v>4333</v>
      </c>
      <c r="H3864" s="8">
        <f>SUMIFS(inventory['# Units],inventory[Rank],"&lt;="&amp;inventory[[#This Row],['#]])</f>
        <v>79541</v>
      </c>
      <c r="I3864" s="9">
        <f>inventory[[#This Row],[c Units]]/MAX(inventory[c Units])</f>
        <v>0.96556119352254244</v>
      </c>
      <c r="J3864" s="10">
        <f>SUMIFS(inventory[Total Cost],inventory[Rank],"&lt;="&amp;inventory[[#This Row],['#]])</f>
        <v>2645510.0999999922</v>
      </c>
      <c r="K3864" s="9">
        <f>inventory[[#This Row],[c Cost]]/MAX(inventory[c Cost])</f>
        <v>0.99932176322974797</v>
      </c>
      <c r="L3864" s="11" t="str">
        <f>IF(inventory[[#This Row],[c Units %]]&lt;=$O$7,$N$7,IF(inventory[[#This Row],[c Units %]]&lt;=$O$8,$N$8,$N$9))</f>
        <v>C</v>
      </c>
    </row>
    <row r="3865" spans="2:12" x14ac:dyDescent="0.25">
      <c r="B3865" s="1">
        <v>3859</v>
      </c>
      <c r="C3865" t="s">
        <v>3858</v>
      </c>
      <c r="D3865" s="2">
        <v>0.8</v>
      </c>
      <c r="E3865" s="15">
        <v>16</v>
      </c>
      <c r="F3865" s="14">
        <f>inventory[[#This Row],[Unit Cost]]*inventory[[#This Row],['# Units]]</f>
        <v>12.8</v>
      </c>
      <c r="G3865" s="8">
        <f>_xlfn.RANK.EQ(inventory[[#This Row],[Total Cost]],inventory[Total Cost],0)</f>
        <v>3102</v>
      </c>
      <c r="H3865" s="8">
        <f>SUMIFS(inventory['# Units],inventory[Rank],"&lt;="&amp;inventory[[#This Row],['#]])</f>
        <v>79663</v>
      </c>
      <c r="I3865" s="9">
        <f>inventory[[#This Row],[c Units]]/MAX(inventory[c Units])</f>
        <v>0.96704217145354343</v>
      </c>
      <c r="J3865" s="10">
        <f>SUMIFS(inventory[Total Cost],inventory[Rank],"&lt;="&amp;inventory[[#This Row],['#]])</f>
        <v>2645573.099999995</v>
      </c>
      <c r="K3865" s="9">
        <f>inventory[[#This Row],[c Cost]]/MAX(inventory[c Cost])</f>
        <v>0.99934556101116123</v>
      </c>
      <c r="L3865" s="11" t="str">
        <f>IF(inventory[[#This Row],[c Units %]]&lt;=$O$7,$N$7,IF(inventory[[#This Row],[c Units %]]&lt;=$O$8,$N$8,$N$9))</f>
        <v>C</v>
      </c>
    </row>
    <row r="3866" spans="2:12" x14ac:dyDescent="0.25">
      <c r="B3866" s="1">
        <v>3860</v>
      </c>
      <c r="C3866" t="s">
        <v>3859</v>
      </c>
      <c r="D3866" s="2">
        <v>0.8</v>
      </c>
      <c r="E3866" s="15">
        <v>29</v>
      </c>
      <c r="F3866" s="14">
        <f>inventory[[#This Row],[Unit Cost]]*inventory[[#This Row],['# Units]]</f>
        <v>23.200000000000003</v>
      </c>
      <c r="G3866" s="8">
        <f>_xlfn.RANK.EQ(inventory[[#This Row],[Total Cost]],inventory[Total Cost],0)</f>
        <v>2543</v>
      </c>
      <c r="H3866" s="8">
        <f>SUMIFS(inventory['# Units],inventory[Rank],"&lt;="&amp;inventory[[#This Row],['#]])</f>
        <v>79663</v>
      </c>
      <c r="I3866" s="9">
        <f>inventory[[#This Row],[c Units]]/MAX(inventory[c Units])</f>
        <v>0.96704217145354343</v>
      </c>
      <c r="J3866" s="10">
        <f>SUMIFS(inventory[Total Cost],inventory[Rank],"&lt;="&amp;inventory[[#This Row],['#]])</f>
        <v>2645573.099999995</v>
      </c>
      <c r="K3866" s="9">
        <f>inventory[[#This Row],[c Cost]]/MAX(inventory[c Cost])</f>
        <v>0.99934556101116123</v>
      </c>
      <c r="L3866" s="11" t="str">
        <f>IF(inventory[[#This Row],[c Units %]]&lt;=$O$7,$N$7,IF(inventory[[#This Row],[c Units %]]&lt;=$O$8,$N$8,$N$9))</f>
        <v>C</v>
      </c>
    </row>
    <row r="3867" spans="2:12" x14ac:dyDescent="0.25">
      <c r="B3867" s="1">
        <v>3861</v>
      </c>
      <c r="C3867" t="s">
        <v>3860</v>
      </c>
      <c r="D3867" s="2">
        <v>0.6</v>
      </c>
      <c r="E3867" s="15">
        <v>11</v>
      </c>
      <c r="F3867" s="14">
        <f>inventory[[#This Row],[Unit Cost]]*inventory[[#This Row],['# Units]]</f>
        <v>6.6</v>
      </c>
      <c r="G3867" s="8">
        <f>_xlfn.RANK.EQ(inventory[[#This Row],[Total Cost]],inventory[Total Cost],0)</f>
        <v>3615</v>
      </c>
      <c r="H3867" s="8">
        <f>SUMIFS(inventory['# Units],inventory[Rank],"&lt;="&amp;inventory[[#This Row],['#]])</f>
        <v>79663</v>
      </c>
      <c r="I3867" s="9">
        <f>inventory[[#This Row],[c Units]]/MAX(inventory[c Units])</f>
        <v>0.96704217145354343</v>
      </c>
      <c r="J3867" s="10">
        <f>SUMIFS(inventory[Total Cost],inventory[Rank],"&lt;="&amp;inventory[[#This Row],['#]])</f>
        <v>2645573.099999995</v>
      </c>
      <c r="K3867" s="9">
        <f>inventory[[#This Row],[c Cost]]/MAX(inventory[c Cost])</f>
        <v>0.99934556101116123</v>
      </c>
      <c r="L3867" s="11" t="str">
        <f>IF(inventory[[#This Row],[c Units %]]&lt;=$O$7,$N$7,IF(inventory[[#This Row],[c Units %]]&lt;=$O$8,$N$8,$N$9))</f>
        <v>C</v>
      </c>
    </row>
    <row r="3868" spans="2:12" x14ac:dyDescent="0.25">
      <c r="B3868" s="1">
        <v>3862</v>
      </c>
      <c r="C3868" t="s">
        <v>3861</v>
      </c>
      <c r="D3868" s="2">
        <v>0.9</v>
      </c>
      <c r="E3868" s="15">
        <v>1</v>
      </c>
      <c r="F3868" s="14">
        <f>inventory[[#This Row],[Unit Cost]]*inventory[[#This Row],['# Units]]</f>
        <v>0.9</v>
      </c>
      <c r="G3868" s="8">
        <f>_xlfn.RANK.EQ(inventory[[#This Row],[Total Cost]],inventory[Total Cost],0)</f>
        <v>4511</v>
      </c>
      <c r="H3868" s="8">
        <f>SUMIFS(inventory['# Units],inventory[Rank],"&lt;="&amp;inventory[[#This Row],['#]])</f>
        <v>79663</v>
      </c>
      <c r="I3868" s="9">
        <f>inventory[[#This Row],[c Units]]/MAX(inventory[c Units])</f>
        <v>0.96704217145354343</v>
      </c>
      <c r="J3868" s="10">
        <f>SUMIFS(inventory[Total Cost],inventory[Rank],"&lt;="&amp;inventory[[#This Row],['#]])</f>
        <v>2645573.099999995</v>
      </c>
      <c r="K3868" s="9">
        <f>inventory[[#This Row],[c Cost]]/MAX(inventory[c Cost])</f>
        <v>0.99934556101116123</v>
      </c>
      <c r="L3868" s="11" t="str">
        <f>IF(inventory[[#This Row],[c Units %]]&lt;=$O$7,$N$7,IF(inventory[[#This Row],[c Units %]]&lt;=$O$8,$N$8,$N$9))</f>
        <v>C</v>
      </c>
    </row>
    <row r="3869" spans="2:12" x14ac:dyDescent="0.25">
      <c r="B3869" s="1">
        <v>3863</v>
      </c>
      <c r="C3869" t="s">
        <v>3862</v>
      </c>
      <c r="D3869" s="2">
        <v>0.7</v>
      </c>
      <c r="E3869" s="15">
        <v>7</v>
      </c>
      <c r="F3869" s="14">
        <f>inventory[[#This Row],[Unit Cost]]*inventory[[#This Row],['# Units]]</f>
        <v>4.8999999999999995</v>
      </c>
      <c r="G3869" s="8">
        <f>_xlfn.RANK.EQ(inventory[[#This Row],[Total Cost]],inventory[Total Cost],0)</f>
        <v>3779</v>
      </c>
      <c r="H3869" s="8">
        <f>SUMIFS(inventory['# Units],inventory[Rank],"&lt;="&amp;inventory[[#This Row],['#]])</f>
        <v>79663</v>
      </c>
      <c r="I3869" s="9">
        <f>inventory[[#This Row],[c Units]]/MAX(inventory[c Units])</f>
        <v>0.96704217145354343</v>
      </c>
      <c r="J3869" s="10">
        <f>SUMIFS(inventory[Total Cost],inventory[Rank],"&lt;="&amp;inventory[[#This Row],['#]])</f>
        <v>2645573.099999995</v>
      </c>
      <c r="K3869" s="9">
        <f>inventory[[#This Row],[c Cost]]/MAX(inventory[c Cost])</f>
        <v>0.99934556101116123</v>
      </c>
      <c r="L3869" s="11" t="str">
        <f>IF(inventory[[#This Row],[c Units %]]&lt;=$O$7,$N$7,IF(inventory[[#This Row],[c Units %]]&lt;=$O$8,$N$8,$N$9))</f>
        <v>C</v>
      </c>
    </row>
    <row r="3870" spans="2:12" x14ac:dyDescent="0.25">
      <c r="B3870" s="1">
        <v>3864</v>
      </c>
      <c r="C3870" t="s">
        <v>3863</v>
      </c>
      <c r="D3870" s="2">
        <v>0.9</v>
      </c>
      <c r="E3870" s="15">
        <v>21</v>
      </c>
      <c r="F3870" s="14">
        <f>inventory[[#This Row],[Unit Cost]]*inventory[[#This Row],['# Units]]</f>
        <v>18.900000000000002</v>
      </c>
      <c r="G3870" s="8">
        <f>_xlfn.RANK.EQ(inventory[[#This Row],[Total Cost]],inventory[Total Cost],0)</f>
        <v>2759</v>
      </c>
      <c r="H3870" s="8">
        <f>SUMIFS(inventory['# Units],inventory[Rank],"&lt;="&amp;inventory[[#This Row],['#]])</f>
        <v>79663</v>
      </c>
      <c r="I3870" s="9">
        <f>inventory[[#This Row],[c Units]]/MAX(inventory[c Units])</f>
        <v>0.96704217145354343</v>
      </c>
      <c r="J3870" s="10">
        <f>SUMIFS(inventory[Total Cost],inventory[Rank],"&lt;="&amp;inventory[[#This Row],['#]])</f>
        <v>2645573.099999995</v>
      </c>
      <c r="K3870" s="9">
        <f>inventory[[#This Row],[c Cost]]/MAX(inventory[c Cost])</f>
        <v>0.99934556101116123</v>
      </c>
      <c r="L3870" s="11" t="str">
        <f>IF(inventory[[#This Row],[c Units %]]&lt;=$O$7,$N$7,IF(inventory[[#This Row],[c Units %]]&lt;=$O$8,$N$8,$N$9))</f>
        <v>C</v>
      </c>
    </row>
    <row r="3871" spans="2:12" x14ac:dyDescent="0.25">
      <c r="B3871" s="1">
        <v>3865</v>
      </c>
      <c r="C3871" t="s">
        <v>3864</v>
      </c>
      <c r="D3871" s="2">
        <v>0.7</v>
      </c>
      <c r="E3871" s="15">
        <v>2</v>
      </c>
      <c r="F3871" s="14">
        <f>inventory[[#This Row],[Unit Cost]]*inventory[[#This Row],['# Units]]</f>
        <v>1.4</v>
      </c>
      <c r="G3871" s="8">
        <f>_xlfn.RANK.EQ(inventory[[#This Row],[Total Cost]],inventory[Total Cost],0)</f>
        <v>4407</v>
      </c>
      <c r="H3871" s="8">
        <f>SUMIFS(inventory['# Units],inventory[Rank],"&lt;="&amp;inventory[[#This Row],['#]])</f>
        <v>79663</v>
      </c>
      <c r="I3871" s="9">
        <f>inventory[[#This Row],[c Units]]/MAX(inventory[c Units])</f>
        <v>0.96704217145354343</v>
      </c>
      <c r="J3871" s="10">
        <f>SUMIFS(inventory[Total Cost],inventory[Rank],"&lt;="&amp;inventory[[#This Row],['#]])</f>
        <v>2645573.099999995</v>
      </c>
      <c r="K3871" s="9">
        <f>inventory[[#This Row],[c Cost]]/MAX(inventory[c Cost])</f>
        <v>0.99934556101116123</v>
      </c>
      <c r="L3871" s="11" t="str">
        <f>IF(inventory[[#This Row],[c Units %]]&lt;=$O$7,$N$7,IF(inventory[[#This Row],[c Units %]]&lt;=$O$8,$N$8,$N$9))</f>
        <v>C</v>
      </c>
    </row>
    <row r="3872" spans="2:12" x14ac:dyDescent="0.25">
      <c r="B3872" s="1">
        <v>3866</v>
      </c>
      <c r="C3872" t="s">
        <v>3865</v>
      </c>
      <c r="D3872" s="2">
        <v>0.9</v>
      </c>
      <c r="E3872" s="15">
        <v>9</v>
      </c>
      <c r="F3872" s="14">
        <f>inventory[[#This Row],[Unit Cost]]*inventory[[#This Row],['# Units]]</f>
        <v>8.1</v>
      </c>
      <c r="G3872" s="8">
        <f>_xlfn.RANK.EQ(inventory[[#This Row],[Total Cost]],inventory[Total Cost],0)</f>
        <v>3464</v>
      </c>
      <c r="H3872" s="8">
        <f>SUMIFS(inventory['# Units],inventory[Rank],"&lt;="&amp;inventory[[#This Row],['#]])</f>
        <v>79663</v>
      </c>
      <c r="I3872" s="9">
        <f>inventory[[#This Row],[c Units]]/MAX(inventory[c Units])</f>
        <v>0.96704217145354343</v>
      </c>
      <c r="J3872" s="10">
        <f>SUMIFS(inventory[Total Cost],inventory[Rank],"&lt;="&amp;inventory[[#This Row],['#]])</f>
        <v>2645573.099999995</v>
      </c>
      <c r="K3872" s="9">
        <f>inventory[[#This Row],[c Cost]]/MAX(inventory[c Cost])</f>
        <v>0.99934556101116123</v>
      </c>
      <c r="L3872" s="11" t="str">
        <f>IF(inventory[[#This Row],[c Units %]]&lt;=$O$7,$N$7,IF(inventory[[#This Row],[c Units %]]&lt;=$O$8,$N$8,$N$9))</f>
        <v>C</v>
      </c>
    </row>
    <row r="3873" spans="2:12" x14ac:dyDescent="0.25">
      <c r="B3873" s="1">
        <v>3867</v>
      </c>
      <c r="C3873" t="s">
        <v>3866</v>
      </c>
      <c r="D3873" s="2">
        <v>0.8</v>
      </c>
      <c r="E3873" s="15">
        <v>45</v>
      </c>
      <c r="F3873" s="14">
        <f>inventory[[#This Row],[Unit Cost]]*inventory[[#This Row],['# Units]]</f>
        <v>36</v>
      </c>
      <c r="G3873" s="8">
        <f>_xlfn.RANK.EQ(inventory[[#This Row],[Total Cost]],inventory[Total Cost],0)</f>
        <v>2134</v>
      </c>
      <c r="H3873" s="8">
        <f>SUMIFS(inventory['# Units],inventory[Rank],"&lt;="&amp;inventory[[#This Row],['#]])</f>
        <v>79663</v>
      </c>
      <c r="I3873" s="9">
        <f>inventory[[#This Row],[c Units]]/MAX(inventory[c Units])</f>
        <v>0.96704217145354343</v>
      </c>
      <c r="J3873" s="10">
        <f>SUMIFS(inventory[Total Cost],inventory[Rank],"&lt;="&amp;inventory[[#This Row],['#]])</f>
        <v>2645573.099999995</v>
      </c>
      <c r="K3873" s="9">
        <f>inventory[[#This Row],[c Cost]]/MAX(inventory[c Cost])</f>
        <v>0.99934556101116123</v>
      </c>
      <c r="L3873" s="11" t="str">
        <f>IF(inventory[[#This Row],[c Units %]]&lt;=$O$7,$N$7,IF(inventory[[#This Row],[c Units %]]&lt;=$O$8,$N$8,$N$9))</f>
        <v>C</v>
      </c>
    </row>
    <row r="3874" spans="2:12" x14ac:dyDescent="0.25">
      <c r="B3874" s="1">
        <v>3868</v>
      </c>
      <c r="C3874" t="s">
        <v>3867</v>
      </c>
      <c r="D3874" s="2">
        <v>0.8</v>
      </c>
      <c r="E3874" s="15">
        <v>46</v>
      </c>
      <c r="F3874" s="14">
        <f>inventory[[#This Row],[Unit Cost]]*inventory[[#This Row],['# Units]]</f>
        <v>36.800000000000004</v>
      </c>
      <c r="G3874" s="8">
        <f>_xlfn.RANK.EQ(inventory[[#This Row],[Total Cost]],inventory[Total Cost],0)</f>
        <v>2117</v>
      </c>
      <c r="H3874" s="8">
        <f>SUMIFS(inventory['# Units],inventory[Rank],"&lt;="&amp;inventory[[#This Row],['#]])</f>
        <v>79663</v>
      </c>
      <c r="I3874" s="9">
        <f>inventory[[#This Row],[c Units]]/MAX(inventory[c Units])</f>
        <v>0.96704217145354343</v>
      </c>
      <c r="J3874" s="10">
        <f>SUMIFS(inventory[Total Cost],inventory[Rank],"&lt;="&amp;inventory[[#This Row],['#]])</f>
        <v>2645573.099999995</v>
      </c>
      <c r="K3874" s="9">
        <f>inventory[[#This Row],[c Cost]]/MAX(inventory[c Cost])</f>
        <v>0.99934556101116123</v>
      </c>
      <c r="L3874" s="11" t="str">
        <f>IF(inventory[[#This Row],[c Units %]]&lt;=$O$7,$N$7,IF(inventory[[#This Row],[c Units %]]&lt;=$O$8,$N$8,$N$9))</f>
        <v>C</v>
      </c>
    </row>
    <row r="3875" spans="2:12" x14ac:dyDescent="0.25">
      <c r="B3875" s="1">
        <v>3869</v>
      </c>
      <c r="C3875" t="s">
        <v>3868</v>
      </c>
      <c r="D3875" s="2">
        <v>0.9</v>
      </c>
      <c r="E3875" s="15">
        <v>22</v>
      </c>
      <c r="F3875" s="14">
        <f>inventory[[#This Row],[Unit Cost]]*inventory[[#This Row],['# Units]]</f>
        <v>19.8</v>
      </c>
      <c r="G3875" s="8">
        <f>_xlfn.RANK.EQ(inventory[[#This Row],[Total Cost]],inventory[Total Cost],0)</f>
        <v>2703</v>
      </c>
      <c r="H3875" s="8">
        <f>SUMIFS(inventory['# Units],inventory[Rank],"&lt;="&amp;inventory[[#This Row],['#]])</f>
        <v>79663</v>
      </c>
      <c r="I3875" s="9">
        <f>inventory[[#This Row],[c Units]]/MAX(inventory[c Units])</f>
        <v>0.96704217145354343</v>
      </c>
      <c r="J3875" s="10">
        <f>SUMIFS(inventory[Total Cost],inventory[Rank],"&lt;="&amp;inventory[[#This Row],['#]])</f>
        <v>2645573.099999995</v>
      </c>
      <c r="K3875" s="9">
        <f>inventory[[#This Row],[c Cost]]/MAX(inventory[c Cost])</f>
        <v>0.99934556101116123</v>
      </c>
      <c r="L3875" s="11" t="str">
        <f>IF(inventory[[#This Row],[c Units %]]&lt;=$O$7,$N$7,IF(inventory[[#This Row],[c Units %]]&lt;=$O$8,$N$8,$N$9))</f>
        <v>C</v>
      </c>
    </row>
    <row r="3876" spans="2:12" x14ac:dyDescent="0.25">
      <c r="B3876" s="1">
        <v>3870</v>
      </c>
      <c r="C3876" t="s">
        <v>3869</v>
      </c>
      <c r="D3876" s="2">
        <v>0.8</v>
      </c>
      <c r="E3876" s="15">
        <v>27</v>
      </c>
      <c r="F3876" s="14">
        <f>inventory[[#This Row],[Unit Cost]]*inventory[[#This Row],['# Units]]</f>
        <v>21.6</v>
      </c>
      <c r="G3876" s="8">
        <f>_xlfn.RANK.EQ(inventory[[#This Row],[Total Cost]],inventory[Total Cost],0)</f>
        <v>2612</v>
      </c>
      <c r="H3876" s="8">
        <f>SUMIFS(inventory['# Units],inventory[Rank],"&lt;="&amp;inventory[[#This Row],['#]])</f>
        <v>79663</v>
      </c>
      <c r="I3876" s="9">
        <f>inventory[[#This Row],[c Units]]/MAX(inventory[c Units])</f>
        <v>0.96704217145354343</v>
      </c>
      <c r="J3876" s="10">
        <f>SUMIFS(inventory[Total Cost],inventory[Rank],"&lt;="&amp;inventory[[#This Row],['#]])</f>
        <v>2645573.099999995</v>
      </c>
      <c r="K3876" s="9">
        <f>inventory[[#This Row],[c Cost]]/MAX(inventory[c Cost])</f>
        <v>0.99934556101116123</v>
      </c>
      <c r="L3876" s="11" t="str">
        <f>IF(inventory[[#This Row],[c Units %]]&lt;=$O$7,$N$7,IF(inventory[[#This Row],[c Units %]]&lt;=$O$8,$N$8,$N$9))</f>
        <v>C</v>
      </c>
    </row>
    <row r="3877" spans="2:12" x14ac:dyDescent="0.25">
      <c r="B3877" s="1">
        <v>3871</v>
      </c>
      <c r="C3877" t="s">
        <v>3870</v>
      </c>
      <c r="D3877" s="2">
        <v>0.9</v>
      </c>
      <c r="E3877" s="15">
        <v>142</v>
      </c>
      <c r="F3877" s="14">
        <f>inventory[[#This Row],[Unit Cost]]*inventory[[#This Row],['# Units]]</f>
        <v>127.8</v>
      </c>
      <c r="G3877" s="8">
        <f>_xlfn.RANK.EQ(inventory[[#This Row],[Total Cost]],inventory[Total Cost],0)</f>
        <v>1211</v>
      </c>
      <c r="H3877" s="8">
        <f>SUMIFS(inventory['# Units],inventory[Rank],"&lt;="&amp;inventory[[#This Row],['#]])</f>
        <v>79663</v>
      </c>
      <c r="I3877" s="9">
        <f>inventory[[#This Row],[c Units]]/MAX(inventory[c Units])</f>
        <v>0.96704217145354343</v>
      </c>
      <c r="J3877" s="10">
        <f>SUMIFS(inventory[Total Cost],inventory[Rank],"&lt;="&amp;inventory[[#This Row],['#]])</f>
        <v>2645573.099999995</v>
      </c>
      <c r="K3877" s="9">
        <f>inventory[[#This Row],[c Cost]]/MAX(inventory[c Cost])</f>
        <v>0.99934556101116123</v>
      </c>
      <c r="L3877" s="11" t="str">
        <f>IF(inventory[[#This Row],[c Units %]]&lt;=$O$7,$N$7,IF(inventory[[#This Row],[c Units %]]&lt;=$O$8,$N$8,$N$9))</f>
        <v>C</v>
      </c>
    </row>
    <row r="3878" spans="2:12" x14ac:dyDescent="0.25">
      <c r="B3878" s="1">
        <v>3872</v>
      </c>
      <c r="C3878" t="s">
        <v>3871</v>
      </c>
      <c r="D3878" s="2">
        <v>0.9</v>
      </c>
      <c r="E3878" s="15">
        <v>37</v>
      </c>
      <c r="F3878" s="14">
        <f>inventory[[#This Row],[Unit Cost]]*inventory[[#This Row],['# Units]]</f>
        <v>33.300000000000004</v>
      </c>
      <c r="G3878" s="8">
        <f>_xlfn.RANK.EQ(inventory[[#This Row],[Total Cost]],inventory[Total Cost],0)</f>
        <v>2206</v>
      </c>
      <c r="H3878" s="8">
        <f>SUMIFS(inventory['# Units],inventory[Rank],"&lt;="&amp;inventory[[#This Row],['#]])</f>
        <v>79663</v>
      </c>
      <c r="I3878" s="9">
        <f>inventory[[#This Row],[c Units]]/MAX(inventory[c Units])</f>
        <v>0.96704217145354343</v>
      </c>
      <c r="J3878" s="10">
        <f>SUMIFS(inventory[Total Cost],inventory[Rank],"&lt;="&amp;inventory[[#This Row],['#]])</f>
        <v>2645573.099999995</v>
      </c>
      <c r="K3878" s="9">
        <f>inventory[[#This Row],[c Cost]]/MAX(inventory[c Cost])</f>
        <v>0.99934556101116123</v>
      </c>
      <c r="L3878" s="11" t="str">
        <f>IF(inventory[[#This Row],[c Units %]]&lt;=$O$7,$N$7,IF(inventory[[#This Row],[c Units %]]&lt;=$O$8,$N$8,$N$9))</f>
        <v>C</v>
      </c>
    </row>
    <row r="3879" spans="2:12" x14ac:dyDescent="0.25">
      <c r="B3879" s="1">
        <v>3873</v>
      </c>
      <c r="C3879" t="s">
        <v>3872</v>
      </c>
      <c r="D3879" s="2">
        <v>0.9</v>
      </c>
      <c r="E3879" s="15">
        <v>1</v>
      </c>
      <c r="F3879" s="14">
        <f>inventory[[#This Row],[Unit Cost]]*inventory[[#This Row],['# Units]]</f>
        <v>0.9</v>
      </c>
      <c r="G3879" s="8">
        <f>_xlfn.RANK.EQ(inventory[[#This Row],[Total Cost]],inventory[Total Cost],0)</f>
        <v>4511</v>
      </c>
      <c r="H3879" s="8">
        <f>SUMIFS(inventory['# Units],inventory[Rank],"&lt;="&amp;inventory[[#This Row],['#]])</f>
        <v>79663</v>
      </c>
      <c r="I3879" s="9">
        <f>inventory[[#This Row],[c Units]]/MAX(inventory[c Units])</f>
        <v>0.96704217145354343</v>
      </c>
      <c r="J3879" s="10">
        <f>SUMIFS(inventory[Total Cost],inventory[Rank],"&lt;="&amp;inventory[[#This Row],['#]])</f>
        <v>2645573.099999995</v>
      </c>
      <c r="K3879" s="9">
        <f>inventory[[#This Row],[c Cost]]/MAX(inventory[c Cost])</f>
        <v>0.99934556101116123</v>
      </c>
      <c r="L3879" s="11" t="str">
        <f>IF(inventory[[#This Row],[c Units %]]&lt;=$O$7,$N$7,IF(inventory[[#This Row],[c Units %]]&lt;=$O$8,$N$8,$N$9))</f>
        <v>C</v>
      </c>
    </row>
    <row r="3880" spans="2:12" x14ac:dyDescent="0.25">
      <c r="B3880" s="1">
        <v>3874</v>
      </c>
      <c r="C3880" t="s">
        <v>3873</v>
      </c>
      <c r="D3880" s="2">
        <v>0.9</v>
      </c>
      <c r="E3880" s="15">
        <v>14</v>
      </c>
      <c r="F3880" s="14">
        <f>inventory[[#This Row],[Unit Cost]]*inventory[[#This Row],['# Units]]</f>
        <v>12.6</v>
      </c>
      <c r="G3880" s="8">
        <f>_xlfn.RANK.EQ(inventory[[#This Row],[Total Cost]],inventory[Total Cost],0)</f>
        <v>3112</v>
      </c>
      <c r="H3880" s="8">
        <f>SUMIFS(inventory['# Units],inventory[Rank],"&lt;="&amp;inventory[[#This Row],['#]])</f>
        <v>79786</v>
      </c>
      <c r="I3880" s="9">
        <f>inventory[[#This Row],[c Units]]/MAX(inventory[c Units])</f>
        <v>0.96853528854791326</v>
      </c>
      <c r="J3880" s="10">
        <f>SUMIFS(inventory[Total Cost],inventory[Rank],"&lt;="&amp;inventory[[#This Row],['#]])</f>
        <v>2645673.8999999994</v>
      </c>
      <c r="K3880" s="9">
        <f>inventory[[#This Row],[c Cost]]/MAX(inventory[c Cost])</f>
        <v>0.99938363746142245</v>
      </c>
      <c r="L3880" s="11" t="str">
        <f>IF(inventory[[#This Row],[c Units %]]&lt;=$O$7,$N$7,IF(inventory[[#This Row],[c Units %]]&lt;=$O$8,$N$8,$N$9))</f>
        <v>C</v>
      </c>
    </row>
    <row r="3881" spans="2:12" x14ac:dyDescent="0.25">
      <c r="B3881" s="1">
        <v>3875</v>
      </c>
      <c r="C3881" t="s">
        <v>3874</v>
      </c>
      <c r="D3881" s="2">
        <v>0.5</v>
      </c>
      <c r="E3881" s="15">
        <v>38</v>
      </c>
      <c r="F3881" s="14">
        <f>inventory[[#This Row],[Unit Cost]]*inventory[[#This Row],['# Units]]</f>
        <v>19</v>
      </c>
      <c r="G3881" s="8">
        <f>_xlfn.RANK.EQ(inventory[[#This Row],[Total Cost]],inventory[Total Cost],0)</f>
        <v>2748</v>
      </c>
      <c r="H3881" s="8">
        <f>SUMIFS(inventory['# Units],inventory[Rank],"&lt;="&amp;inventory[[#This Row],['#]])</f>
        <v>79786</v>
      </c>
      <c r="I3881" s="9">
        <f>inventory[[#This Row],[c Units]]/MAX(inventory[c Units])</f>
        <v>0.96853528854791326</v>
      </c>
      <c r="J3881" s="10">
        <f>SUMIFS(inventory[Total Cost],inventory[Rank],"&lt;="&amp;inventory[[#This Row],['#]])</f>
        <v>2645673.8999999994</v>
      </c>
      <c r="K3881" s="9">
        <f>inventory[[#This Row],[c Cost]]/MAX(inventory[c Cost])</f>
        <v>0.99938363746142245</v>
      </c>
      <c r="L3881" s="11" t="str">
        <f>IF(inventory[[#This Row],[c Units %]]&lt;=$O$7,$N$7,IF(inventory[[#This Row],[c Units %]]&lt;=$O$8,$N$8,$N$9))</f>
        <v>C</v>
      </c>
    </row>
    <row r="3882" spans="2:12" x14ac:dyDescent="0.25">
      <c r="B3882" s="1">
        <v>3876</v>
      </c>
      <c r="C3882" t="s">
        <v>3875</v>
      </c>
      <c r="D3882" s="2">
        <v>0.9</v>
      </c>
      <c r="E3882" s="15">
        <v>6</v>
      </c>
      <c r="F3882" s="14">
        <f>inventory[[#This Row],[Unit Cost]]*inventory[[#This Row],['# Units]]</f>
        <v>5.4</v>
      </c>
      <c r="G3882" s="8">
        <f>_xlfn.RANK.EQ(inventory[[#This Row],[Total Cost]],inventory[Total Cost],0)</f>
        <v>3730</v>
      </c>
      <c r="H3882" s="8">
        <f>SUMIFS(inventory['# Units],inventory[Rank],"&lt;="&amp;inventory[[#This Row],['#]])</f>
        <v>79786</v>
      </c>
      <c r="I3882" s="9">
        <f>inventory[[#This Row],[c Units]]/MAX(inventory[c Units])</f>
        <v>0.96853528854791326</v>
      </c>
      <c r="J3882" s="10">
        <f>SUMIFS(inventory[Total Cost],inventory[Rank],"&lt;="&amp;inventory[[#This Row],['#]])</f>
        <v>2645673.8999999994</v>
      </c>
      <c r="K3882" s="9">
        <f>inventory[[#This Row],[c Cost]]/MAX(inventory[c Cost])</f>
        <v>0.99938363746142245</v>
      </c>
      <c r="L3882" s="11" t="str">
        <f>IF(inventory[[#This Row],[c Units %]]&lt;=$O$7,$N$7,IF(inventory[[#This Row],[c Units %]]&lt;=$O$8,$N$8,$N$9))</f>
        <v>C</v>
      </c>
    </row>
    <row r="3883" spans="2:12" x14ac:dyDescent="0.25">
      <c r="B3883" s="1">
        <v>3877</v>
      </c>
      <c r="C3883" t="s">
        <v>3876</v>
      </c>
      <c r="D3883" s="2">
        <v>0.9</v>
      </c>
      <c r="E3883" s="15">
        <v>1</v>
      </c>
      <c r="F3883" s="14">
        <f>inventory[[#This Row],[Unit Cost]]*inventory[[#This Row],['# Units]]</f>
        <v>0.9</v>
      </c>
      <c r="G3883" s="8">
        <f>_xlfn.RANK.EQ(inventory[[#This Row],[Total Cost]],inventory[Total Cost],0)</f>
        <v>4511</v>
      </c>
      <c r="H3883" s="8">
        <f>SUMIFS(inventory['# Units],inventory[Rank],"&lt;="&amp;inventory[[#This Row],['#]])</f>
        <v>79786</v>
      </c>
      <c r="I3883" s="9">
        <f>inventory[[#This Row],[c Units]]/MAX(inventory[c Units])</f>
        <v>0.96853528854791326</v>
      </c>
      <c r="J3883" s="10">
        <f>SUMIFS(inventory[Total Cost],inventory[Rank],"&lt;="&amp;inventory[[#This Row],['#]])</f>
        <v>2645673.8999999994</v>
      </c>
      <c r="K3883" s="9">
        <f>inventory[[#This Row],[c Cost]]/MAX(inventory[c Cost])</f>
        <v>0.99938363746142245</v>
      </c>
      <c r="L3883" s="11" t="str">
        <f>IF(inventory[[#This Row],[c Units %]]&lt;=$O$7,$N$7,IF(inventory[[#This Row],[c Units %]]&lt;=$O$8,$N$8,$N$9))</f>
        <v>C</v>
      </c>
    </row>
    <row r="3884" spans="2:12" x14ac:dyDescent="0.25">
      <c r="B3884" s="1">
        <v>3878</v>
      </c>
      <c r="C3884" t="s">
        <v>3877</v>
      </c>
      <c r="D3884" s="2">
        <v>0.7</v>
      </c>
      <c r="E3884" s="15">
        <v>11</v>
      </c>
      <c r="F3884" s="14">
        <f>inventory[[#This Row],[Unit Cost]]*inventory[[#This Row],['# Units]]</f>
        <v>7.6999999999999993</v>
      </c>
      <c r="G3884" s="8">
        <f>_xlfn.RANK.EQ(inventory[[#This Row],[Total Cost]],inventory[Total Cost],0)</f>
        <v>3509</v>
      </c>
      <c r="H3884" s="8">
        <f>SUMIFS(inventory['# Units],inventory[Rank],"&lt;="&amp;inventory[[#This Row],['#]])</f>
        <v>79786</v>
      </c>
      <c r="I3884" s="9">
        <f>inventory[[#This Row],[c Units]]/MAX(inventory[c Units])</f>
        <v>0.96853528854791326</v>
      </c>
      <c r="J3884" s="10">
        <f>SUMIFS(inventory[Total Cost],inventory[Rank],"&lt;="&amp;inventory[[#This Row],['#]])</f>
        <v>2645673.8999999994</v>
      </c>
      <c r="K3884" s="9">
        <f>inventory[[#This Row],[c Cost]]/MAX(inventory[c Cost])</f>
        <v>0.99938363746142245</v>
      </c>
      <c r="L3884" s="11" t="str">
        <f>IF(inventory[[#This Row],[c Units %]]&lt;=$O$7,$N$7,IF(inventory[[#This Row],[c Units %]]&lt;=$O$8,$N$8,$N$9))</f>
        <v>C</v>
      </c>
    </row>
    <row r="3885" spans="2:12" x14ac:dyDescent="0.25">
      <c r="B3885" s="1">
        <v>3879</v>
      </c>
      <c r="C3885" t="s">
        <v>3878</v>
      </c>
      <c r="D3885" s="2">
        <v>0.9</v>
      </c>
      <c r="E3885" s="15">
        <v>4</v>
      </c>
      <c r="F3885" s="14">
        <f>inventory[[#This Row],[Unit Cost]]*inventory[[#This Row],['# Units]]</f>
        <v>3.6</v>
      </c>
      <c r="G3885" s="8">
        <f>_xlfn.RANK.EQ(inventory[[#This Row],[Total Cost]],inventory[Total Cost],0)</f>
        <v>3955</v>
      </c>
      <c r="H3885" s="8">
        <f>SUMIFS(inventory['# Units],inventory[Rank],"&lt;="&amp;inventory[[#This Row],['#]])</f>
        <v>79786</v>
      </c>
      <c r="I3885" s="9">
        <f>inventory[[#This Row],[c Units]]/MAX(inventory[c Units])</f>
        <v>0.96853528854791326</v>
      </c>
      <c r="J3885" s="10">
        <f>SUMIFS(inventory[Total Cost],inventory[Rank],"&lt;="&amp;inventory[[#This Row],['#]])</f>
        <v>2645673.8999999994</v>
      </c>
      <c r="K3885" s="9">
        <f>inventory[[#This Row],[c Cost]]/MAX(inventory[c Cost])</f>
        <v>0.99938363746142245</v>
      </c>
      <c r="L3885" s="11" t="str">
        <f>IF(inventory[[#This Row],[c Units %]]&lt;=$O$7,$N$7,IF(inventory[[#This Row],[c Units %]]&lt;=$O$8,$N$8,$N$9))</f>
        <v>C</v>
      </c>
    </row>
    <row r="3886" spans="2:12" x14ac:dyDescent="0.25">
      <c r="B3886" s="1">
        <v>3880</v>
      </c>
      <c r="C3886" t="s">
        <v>3879</v>
      </c>
      <c r="D3886" s="2">
        <v>0.8</v>
      </c>
      <c r="E3886" s="15">
        <v>5</v>
      </c>
      <c r="F3886" s="14">
        <f>inventory[[#This Row],[Unit Cost]]*inventory[[#This Row],['# Units]]</f>
        <v>4</v>
      </c>
      <c r="G3886" s="8">
        <f>_xlfn.RANK.EQ(inventory[[#This Row],[Total Cost]],inventory[Total Cost],0)</f>
        <v>3898</v>
      </c>
      <c r="H3886" s="8">
        <f>SUMIFS(inventory['# Units],inventory[Rank],"&lt;="&amp;inventory[[#This Row],['#]])</f>
        <v>79786</v>
      </c>
      <c r="I3886" s="9">
        <f>inventory[[#This Row],[c Units]]/MAX(inventory[c Units])</f>
        <v>0.96853528854791326</v>
      </c>
      <c r="J3886" s="10">
        <f>SUMIFS(inventory[Total Cost],inventory[Rank],"&lt;="&amp;inventory[[#This Row],['#]])</f>
        <v>2645673.8999999994</v>
      </c>
      <c r="K3886" s="9">
        <f>inventory[[#This Row],[c Cost]]/MAX(inventory[c Cost])</f>
        <v>0.99938363746142245</v>
      </c>
      <c r="L3886" s="11" t="str">
        <f>IF(inventory[[#This Row],[c Units %]]&lt;=$O$7,$N$7,IF(inventory[[#This Row],[c Units %]]&lt;=$O$8,$N$8,$N$9))</f>
        <v>C</v>
      </c>
    </row>
    <row r="3887" spans="2:12" x14ac:dyDescent="0.25">
      <c r="B3887" s="1">
        <v>3881</v>
      </c>
      <c r="C3887" t="s">
        <v>3880</v>
      </c>
      <c r="D3887" s="2">
        <v>0.6</v>
      </c>
      <c r="E3887" s="15">
        <v>7</v>
      </c>
      <c r="F3887" s="14">
        <f>inventory[[#This Row],[Unit Cost]]*inventory[[#This Row],['# Units]]</f>
        <v>4.2</v>
      </c>
      <c r="G3887" s="8">
        <f>_xlfn.RANK.EQ(inventory[[#This Row],[Total Cost]],inventory[Total Cost],0)</f>
        <v>3859</v>
      </c>
      <c r="H3887" s="8">
        <f>SUMIFS(inventory['# Units],inventory[Rank],"&lt;="&amp;inventory[[#This Row],['#]])</f>
        <v>79786</v>
      </c>
      <c r="I3887" s="9">
        <f>inventory[[#This Row],[c Units]]/MAX(inventory[c Units])</f>
        <v>0.96853528854791326</v>
      </c>
      <c r="J3887" s="10">
        <f>SUMIFS(inventory[Total Cost],inventory[Rank],"&lt;="&amp;inventory[[#This Row],['#]])</f>
        <v>2645673.8999999994</v>
      </c>
      <c r="K3887" s="9">
        <f>inventory[[#This Row],[c Cost]]/MAX(inventory[c Cost])</f>
        <v>0.99938363746142245</v>
      </c>
      <c r="L3887" s="11" t="str">
        <f>IF(inventory[[#This Row],[c Units %]]&lt;=$O$7,$N$7,IF(inventory[[#This Row],[c Units %]]&lt;=$O$8,$N$8,$N$9))</f>
        <v>C</v>
      </c>
    </row>
    <row r="3888" spans="2:12" x14ac:dyDescent="0.25">
      <c r="B3888" s="1">
        <v>3882</v>
      </c>
      <c r="C3888" t="s">
        <v>3881</v>
      </c>
      <c r="D3888" s="2">
        <v>0.8</v>
      </c>
      <c r="E3888" s="15">
        <v>5</v>
      </c>
      <c r="F3888" s="14">
        <f>inventory[[#This Row],[Unit Cost]]*inventory[[#This Row],['# Units]]</f>
        <v>4</v>
      </c>
      <c r="G3888" s="8">
        <f>_xlfn.RANK.EQ(inventory[[#This Row],[Total Cost]],inventory[Total Cost],0)</f>
        <v>3898</v>
      </c>
      <c r="H3888" s="8">
        <f>SUMIFS(inventory['# Units],inventory[Rank],"&lt;="&amp;inventory[[#This Row],['#]])</f>
        <v>79786</v>
      </c>
      <c r="I3888" s="9">
        <f>inventory[[#This Row],[c Units]]/MAX(inventory[c Units])</f>
        <v>0.96853528854791326</v>
      </c>
      <c r="J3888" s="10">
        <f>SUMIFS(inventory[Total Cost],inventory[Rank],"&lt;="&amp;inventory[[#This Row],['#]])</f>
        <v>2645673.8999999994</v>
      </c>
      <c r="K3888" s="9">
        <f>inventory[[#This Row],[c Cost]]/MAX(inventory[c Cost])</f>
        <v>0.99938363746142245</v>
      </c>
      <c r="L3888" s="11" t="str">
        <f>IF(inventory[[#This Row],[c Units %]]&lt;=$O$7,$N$7,IF(inventory[[#This Row],[c Units %]]&lt;=$O$8,$N$8,$N$9))</f>
        <v>C</v>
      </c>
    </row>
    <row r="3889" spans="2:12" x14ac:dyDescent="0.25">
      <c r="B3889" s="1">
        <v>3883</v>
      </c>
      <c r="C3889" t="s">
        <v>3882</v>
      </c>
      <c r="D3889" s="2">
        <v>0.8</v>
      </c>
      <c r="E3889" s="15">
        <v>117</v>
      </c>
      <c r="F3889" s="14">
        <f>inventory[[#This Row],[Unit Cost]]*inventory[[#This Row],['# Units]]</f>
        <v>93.600000000000009</v>
      </c>
      <c r="G3889" s="8">
        <f>_xlfn.RANK.EQ(inventory[[#This Row],[Total Cost]],inventory[Total Cost],0)</f>
        <v>1383</v>
      </c>
      <c r="H3889" s="8">
        <f>SUMIFS(inventory['# Units],inventory[Rank],"&lt;="&amp;inventory[[#This Row],['#]])</f>
        <v>79786</v>
      </c>
      <c r="I3889" s="9">
        <f>inventory[[#This Row],[c Units]]/MAX(inventory[c Units])</f>
        <v>0.96853528854791326</v>
      </c>
      <c r="J3889" s="10">
        <f>SUMIFS(inventory[Total Cost],inventory[Rank],"&lt;="&amp;inventory[[#This Row],['#]])</f>
        <v>2645673.8999999994</v>
      </c>
      <c r="K3889" s="9">
        <f>inventory[[#This Row],[c Cost]]/MAX(inventory[c Cost])</f>
        <v>0.99938363746142245</v>
      </c>
      <c r="L3889" s="11" t="str">
        <f>IF(inventory[[#This Row],[c Units %]]&lt;=$O$7,$N$7,IF(inventory[[#This Row],[c Units %]]&lt;=$O$8,$N$8,$N$9))</f>
        <v>C</v>
      </c>
    </row>
    <row r="3890" spans="2:12" x14ac:dyDescent="0.25">
      <c r="B3890" s="1">
        <v>3884</v>
      </c>
      <c r="C3890" t="s">
        <v>3883</v>
      </c>
      <c r="D3890" s="2">
        <v>0.9</v>
      </c>
      <c r="E3890" s="15">
        <v>8</v>
      </c>
      <c r="F3890" s="14">
        <f>inventory[[#This Row],[Unit Cost]]*inventory[[#This Row],['# Units]]</f>
        <v>7.2</v>
      </c>
      <c r="G3890" s="8">
        <f>_xlfn.RANK.EQ(inventory[[#This Row],[Total Cost]],inventory[Total Cost],0)</f>
        <v>3537</v>
      </c>
      <c r="H3890" s="8">
        <f>SUMIFS(inventory['# Units],inventory[Rank],"&lt;="&amp;inventory[[#This Row],['#]])</f>
        <v>79786</v>
      </c>
      <c r="I3890" s="9">
        <f>inventory[[#This Row],[c Units]]/MAX(inventory[c Units])</f>
        <v>0.96853528854791326</v>
      </c>
      <c r="J3890" s="10">
        <f>SUMIFS(inventory[Total Cost],inventory[Rank],"&lt;="&amp;inventory[[#This Row],['#]])</f>
        <v>2645673.8999999994</v>
      </c>
      <c r="K3890" s="9">
        <f>inventory[[#This Row],[c Cost]]/MAX(inventory[c Cost])</f>
        <v>0.99938363746142245</v>
      </c>
      <c r="L3890" s="11" t="str">
        <f>IF(inventory[[#This Row],[c Units %]]&lt;=$O$7,$N$7,IF(inventory[[#This Row],[c Units %]]&lt;=$O$8,$N$8,$N$9))</f>
        <v>C</v>
      </c>
    </row>
    <row r="3891" spans="2:12" x14ac:dyDescent="0.25">
      <c r="B3891" s="1">
        <v>3885</v>
      </c>
      <c r="C3891" t="s">
        <v>3884</v>
      </c>
      <c r="D3891" s="2">
        <v>0.7</v>
      </c>
      <c r="E3891" s="15">
        <v>12</v>
      </c>
      <c r="F3891" s="14">
        <f>inventory[[#This Row],[Unit Cost]]*inventory[[#This Row],['# Units]]</f>
        <v>8.3999999999999986</v>
      </c>
      <c r="G3891" s="8">
        <f>_xlfn.RANK.EQ(inventory[[#This Row],[Total Cost]],inventory[Total Cost],0)</f>
        <v>3450</v>
      </c>
      <c r="H3891" s="8">
        <f>SUMIFS(inventory['# Units],inventory[Rank],"&lt;="&amp;inventory[[#This Row],['#]])</f>
        <v>79786</v>
      </c>
      <c r="I3891" s="9">
        <f>inventory[[#This Row],[c Units]]/MAX(inventory[c Units])</f>
        <v>0.96853528854791326</v>
      </c>
      <c r="J3891" s="10">
        <f>SUMIFS(inventory[Total Cost],inventory[Rank],"&lt;="&amp;inventory[[#This Row],['#]])</f>
        <v>2645673.8999999994</v>
      </c>
      <c r="K3891" s="9">
        <f>inventory[[#This Row],[c Cost]]/MAX(inventory[c Cost])</f>
        <v>0.99938363746142245</v>
      </c>
      <c r="L3891" s="11" t="str">
        <f>IF(inventory[[#This Row],[c Units %]]&lt;=$O$7,$N$7,IF(inventory[[#This Row],[c Units %]]&lt;=$O$8,$N$8,$N$9))</f>
        <v>C</v>
      </c>
    </row>
    <row r="3892" spans="2:12" x14ac:dyDescent="0.25">
      <c r="B3892" s="1">
        <v>3886</v>
      </c>
      <c r="C3892" t="s">
        <v>3885</v>
      </c>
      <c r="D3892" s="2">
        <v>0.7</v>
      </c>
      <c r="E3892" s="15">
        <v>1</v>
      </c>
      <c r="F3892" s="14">
        <f>inventory[[#This Row],[Unit Cost]]*inventory[[#This Row],['# Units]]</f>
        <v>0.7</v>
      </c>
      <c r="G3892" s="8">
        <f>_xlfn.RANK.EQ(inventory[[#This Row],[Total Cost]],inventory[Total Cost],0)</f>
        <v>4553</v>
      </c>
      <c r="H3892" s="8">
        <f>SUMIFS(inventory['# Units],inventory[Rank],"&lt;="&amp;inventory[[#This Row],['#]])</f>
        <v>79786</v>
      </c>
      <c r="I3892" s="9">
        <f>inventory[[#This Row],[c Units]]/MAX(inventory[c Units])</f>
        <v>0.96853528854791326</v>
      </c>
      <c r="J3892" s="10">
        <f>SUMIFS(inventory[Total Cost],inventory[Rank],"&lt;="&amp;inventory[[#This Row],['#]])</f>
        <v>2645673.8999999994</v>
      </c>
      <c r="K3892" s="9">
        <f>inventory[[#This Row],[c Cost]]/MAX(inventory[c Cost])</f>
        <v>0.99938363746142245</v>
      </c>
      <c r="L3892" s="11" t="str">
        <f>IF(inventory[[#This Row],[c Units %]]&lt;=$O$7,$N$7,IF(inventory[[#This Row],[c Units %]]&lt;=$O$8,$N$8,$N$9))</f>
        <v>C</v>
      </c>
    </row>
    <row r="3893" spans="2:12" x14ac:dyDescent="0.25">
      <c r="B3893" s="1">
        <v>3887</v>
      </c>
      <c r="C3893" t="s">
        <v>3886</v>
      </c>
      <c r="D3893" s="2">
        <v>0.9</v>
      </c>
      <c r="E3893" s="15">
        <v>54</v>
      </c>
      <c r="F3893" s="14">
        <f>inventory[[#This Row],[Unit Cost]]*inventory[[#This Row],['# Units]]</f>
        <v>48.6</v>
      </c>
      <c r="G3893" s="8">
        <f>_xlfn.RANK.EQ(inventory[[#This Row],[Total Cost]],inventory[Total Cost],0)</f>
        <v>1870</v>
      </c>
      <c r="H3893" s="8">
        <f>SUMIFS(inventory['# Units],inventory[Rank],"&lt;="&amp;inventory[[#This Row],['#]])</f>
        <v>79786</v>
      </c>
      <c r="I3893" s="9">
        <f>inventory[[#This Row],[c Units]]/MAX(inventory[c Units])</f>
        <v>0.96853528854791326</v>
      </c>
      <c r="J3893" s="10">
        <f>SUMIFS(inventory[Total Cost],inventory[Rank],"&lt;="&amp;inventory[[#This Row],['#]])</f>
        <v>2645673.8999999994</v>
      </c>
      <c r="K3893" s="9">
        <f>inventory[[#This Row],[c Cost]]/MAX(inventory[c Cost])</f>
        <v>0.99938363746142245</v>
      </c>
      <c r="L3893" s="11" t="str">
        <f>IF(inventory[[#This Row],[c Units %]]&lt;=$O$7,$N$7,IF(inventory[[#This Row],[c Units %]]&lt;=$O$8,$N$8,$N$9))</f>
        <v>C</v>
      </c>
    </row>
    <row r="3894" spans="2:12" x14ac:dyDescent="0.25">
      <c r="B3894" s="1">
        <v>3888</v>
      </c>
      <c r="C3894" t="s">
        <v>3887</v>
      </c>
      <c r="D3894" s="2">
        <v>0.9</v>
      </c>
      <c r="E3894" s="15">
        <v>10</v>
      </c>
      <c r="F3894" s="14">
        <f>inventory[[#This Row],[Unit Cost]]*inventory[[#This Row],['# Units]]</f>
        <v>9</v>
      </c>
      <c r="G3894" s="8">
        <f>_xlfn.RANK.EQ(inventory[[#This Row],[Total Cost]],inventory[Total Cost],0)</f>
        <v>3394</v>
      </c>
      <c r="H3894" s="8">
        <f>SUMIFS(inventory['# Units],inventory[Rank],"&lt;="&amp;inventory[[#This Row],['#]])</f>
        <v>79786</v>
      </c>
      <c r="I3894" s="9">
        <f>inventory[[#This Row],[c Units]]/MAX(inventory[c Units])</f>
        <v>0.96853528854791326</v>
      </c>
      <c r="J3894" s="10">
        <f>SUMIFS(inventory[Total Cost],inventory[Rank],"&lt;="&amp;inventory[[#This Row],['#]])</f>
        <v>2645673.8999999994</v>
      </c>
      <c r="K3894" s="9">
        <f>inventory[[#This Row],[c Cost]]/MAX(inventory[c Cost])</f>
        <v>0.99938363746142245</v>
      </c>
      <c r="L3894" s="11" t="str">
        <f>IF(inventory[[#This Row],[c Units %]]&lt;=$O$7,$N$7,IF(inventory[[#This Row],[c Units %]]&lt;=$O$8,$N$8,$N$9))</f>
        <v>C</v>
      </c>
    </row>
    <row r="3895" spans="2:12" x14ac:dyDescent="0.25">
      <c r="B3895" s="1">
        <v>3889</v>
      </c>
      <c r="C3895" t="s">
        <v>3888</v>
      </c>
      <c r="D3895" s="2">
        <v>0.9</v>
      </c>
      <c r="E3895" s="15">
        <v>3</v>
      </c>
      <c r="F3895" s="14">
        <f>inventory[[#This Row],[Unit Cost]]*inventory[[#This Row],['# Units]]</f>
        <v>2.7</v>
      </c>
      <c r="G3895" s="8">
        <f>_xlfn.RANK.EQ(inventory[[#This Row],[Total Cost]],inventory[Total Cost],0)</f>
        <v>4161</v>
      </c>
      <c r="H3895" s="8">
        <f>SUMIFS(inventory['# Units],inventory[Rank],"&lt;="&amp;inventory[[#This Row],['#]])</f>
        <v>79786</v>
      </c>
      <c r="I3895" s="9">
        <f>inventory[[#This Row],[c Units]]/MAX(inventory[c Units])</f>
        <v>0.96853528854791326</v>
      </c>
      <c r="J3895" s="10">
        <f>SUMIFS(inventory[Total Cost],inventory[Rank],"&lt;="&amp;inventory[[#This Row],['#]])</f>
        <v>2645673.8999999994</v>
      </c>
      <c r="K3895" s="9">
        <f>inventory[[#This Row],[c Cost]]/MAX(inventory[c Cost])</f>
        <v>0.99938363746142245</v>
      </c>
      <c r="L3895" s="11" t="str">
        <f>IF(inventory[[#This Row],[c Units %]]&lt;=$O$7,$N$7,IF(inventory[[#This Row],[c Units %]]&lt;=$O$8,$N$8,$N$9))</f>
        <v>C</v>
      </c>
    </row>
    <row r="3896" spans="2:12" x14ac:dyDescent="0.25">
      <c r="B3896" s="1">
        <v>3890</v>
      </c>
      <c r="C3896" t="s">
        <v>3889</v>
      </c>
      <c r="D3896" s="2">
        <v>0.9</v>
      </c>
      <c r="E3896" s="15">
        <v>40</v>
      </c>
      <c r="F3896" s="14">
        <f>inventory[[#This Row],[Unit Cost]]*inventory[[#This Row],['# Units]]</f>
        <v>36</v>
      </c>
      <c r="G3896" s="8">
        <f>_xlfn.RANK.EQ(inventory[[#This Row],[Total Cost]],inventory[Total Cost],0)</f>
        <v>2134</v>
      </c>
      <c r="H3896" s="8">
        <f>SUMIFS(inventory['# Units],inventory[Rank],"&lt;="&amp;inventory[[#This Row],['#]])</f>
        <v>79786</v>
      </c>
      <c r="I3896" s="9">
        <f>inventory[[#This Row],[c Units]]/MAX(inventory[c Units])</f>
        <v>0.96853528854791326</v>
      </c>
      <c r="J3896" s="10">
        <f>SUMIFS(inventory[Total Cost],inventory[Rank],"&lt;="&amp;inventory[[#This Row],['#]])</f>
        <v>2645673.8999999994</v>
      </c>
      <c r="K3896" s="9">
        <f>inventory[[#This Row],[c Cost]]/MAX(inventory[c Cost])</f>
        <v>0.99938363746142245</v>
      </c>
      <c r="L3896" s="11" t="str">
        <f>IF(inventory[[#This Row],[c Units %]]&lt;=$O$7,$N$7,IF(inventory[[#This Row],[c Units %]]&lt;=$O$8,$N$8,$N$9))</f>
        <v>C</v>
      </c>
    </row>
    <row r="3897" spans="2:12" x14ac:dyDescent="0.25">
      <c r="B3897" s="1">
        <v>3891</v>
      </c>
      <c r="C3897" t="s">
        <v>3890</v>
      </c>
      <c r="D3897" s="2">
        <v>0.8</v>
      </c>
      <c r="E3897" s="15">
        <v>10</v>
      </c>
      <c r="F3897" s="14">
        <f>inventory[[#This Row],[Unit Cost]]*inventory[[#This Row],['# Units]]</f>
        <v>8</v>
      </c>
      <c r="G3897" s="8">
        <f>_xlfn.RANK.EQ(inventory[[#This Row],[Total Cost]],inventory[Total Cost],0)</f>
        <v>3471</v>
      </c>
      <c r="H3897" s="8">
        <f>SUMIFS(inventory['# Units],inventory[Rank],"&lt;="&amp;inventory[[#This Row],['#]])</f>
        <v>79786</v>
      </c>
      <c r="I3897" s="9">
        <f>inventory[[#This Row],[c Units]]/MAX(inventory[c Units])</f>
        <v>0.96853528854791326</v>
      </c>
      <c r="J3897" s="10">
        <f>SUMIFS(inventory[Total Cost],inventory[Rank],"&lt;="&amp;inventory[[#This Row],['#]])</f>
        <v>2645673.8999999994</v>
      </c>
      <c r="K3897" s="9">
        <f>inventory[[#This Row],[c Cost]]/MAX(inventory[c Cost])</f>
        <v>0.99938363746142245</v>
      </c>
      <c r="L3897" s="11" t="str">
        <f>IF(inventory[[#This Row],[c Units %]]&lt;=$O$7,$N$7,IF(inventory[[#This Row],[c Units %]]&lt;=$O$8,$N$8,$N$9))</f>
        <v>C</v>
      </c>
    </row>
    <row r="3898" spans="2:12" x14ac:dyDescent="0.25">
      <c r="B3898" s="1">
        <v>3892</v>
      </c>
      <c r="C3898" t="s">
        <v>3891</v>
      </c>
      <c r="D3898" s="2">
        <v>0.8</v>
      </c>
      <c r="E3898" s="15">
        <v>7</v>
      </c>
      <c r="F3898" s="14">
        <f>inventory[[#This Row],[Unit Cost]]*inventory[[#This Row],['# Units]]</f>
        <v>5.6000000000000005</v>
      </c>
      <c r="G3898" s="8">
        <f>_xlfn.RANK.EQ(inventory[[#This Row],[Total Cost]],inventory[Total Cost],0)</f>
        <v>3687</v>
      </c>
      <c r="H3898" s="8">
        <f>SUMIFS(inventory['# Units],inventory[Rank],"&lt;="&amp;inventory[[#This Row],['#]])</f>
        <v>79786</v>
      </c>
      <c r="I3898" s="9">
        <f>inventory[[#This Row],[c Units]]/MAX(inventory[c Units])</f>
        <v>0.96853528854791326</v>
      </c>
      <c r="J3898" s="10">
        <f>SUMIFS(inventory[Total Cost],inventory[Rank],"&lt;="&amp;inventory[[#This Row],['#]])</f>
        <v>2645673.8999999994</v>
      </c>
      <c r="K3898" s="9">
        <f>inventory[[#This Row],[c Cost]]/MAX(inventory[c Cost])</f>
        <v>0.99938363746142245</v>
      </c>
      <c r="L3898" s="11" t="str">
        <f>IF(inventory[[#This Row],[c Units %]]&lt;=$O$7,$N$7,IF(inventory[[#This Row],[c Units %]]&lt;=$O$8,$N$8,$N$9))</f>
        <v>C</v>
      </c>
    </row>
    <row r="3899" spans="2:12" x14ac:dyDescent="0.25">
      <c r="B3899" s="1">
        <v>3893</v>
      </c>
      <c r="C3899" t="s">
        <v>3892</v>
      </c>
      <c r="D3899" s="2">
        <v>0.9</v>
      </c>
      <c r="E3899" s="15">
        <v>3</v>
      </c>
      <c r="F3899" s="14">
        <f>inventory[[#This Row],[Unit Cost]]*inventory[[#This Row],['# Units]]</f>
        <v>2.7</v>
      </c>
      <c r="G3899" s="8">
        <f>_xlfn.RANK.EQ(inventory[[#This Row],[Total Cost]],inventory[Total Cost],0)</f>
        <v>4161</v>
      </c>
      <c r="H3899" s="8">
        <f>SUMIFS(inventory['# Units],inventory[Rank],"&lt;="&amp;inventory[[#This Row],['#]])</f>
        <v>79786</v>
      </c>
      <c r="I3899" s="9">
        <f>inventory[[#This Row],[c Units]]/MAX(inventory[c Units])</f>
        <v>0.96853528854791326</v>
      </c>
      <c r="J3899" s="10">
        <f>SUMIFS(inventory[Total Cost],inventory[Rank],"&lt;="&amp;inventory[[#This Row],['#]])</f>
        <v>2645673.8999999994</v>
      </c>
      <c r="K3899" s="9">
        <f>inventory[[#This Row],[c Cost]]/MAX(inventory[c Cost])</f>
        <v>0.99938363746142245</v>
      </c>
      <c r="L3899" s="11" t="str">
        <f>IF(inventory[[#This Row],[c Units %]]&lt;=$O$7,$N$7,IF(inventory[[#This Row],[c Units %]]&lt;=$O$8,$N$8,$N$9))</f>
        <v>C</v>
      </c>
    </row>
    <row r="3900" spans="2:12" x14ac:dyDescent="0.25">
      <c r="B3900" s="1">
        <v>3894</v>
      </c>
      <c r="C3900" t="s">
        <v>3893</v>
      </c>
      <c r="D3900" s="2">
        <v>0.8</v>
      </c>
      <c r="E3900" s="15">
        <v>9</v>
      </c>
      <c r="F3900" s="14">
        <f>inventory[[#This Row],[Unit Cost]]*inventory[[#This Row],['# Units]]</f>
        <v>7.2</v>
      </c>
      <c r="G3900" s="8">
        <f>_xlfn.RANK.EQ(inventory[[#This Row],[Total Cost]],inventory[Total Cost],0)</f>
        <v>3537</v>
      </c>
      <c r="H3900" s="8">
        <f>SUMIFS(inventory['# Units],inventory[Rank],"&lt;="&amp;inventory[[#This Row],['#]])</f>
        <v>79786</v>
      </c>
      <c r="I3900" s="9">
        <f>inventory[[#This Row],[c Units]]/MAX(inventory[c Units])</f>
        <v>0.96853528854791326</v>
      </c>
      <c r="J3900" s="10">
        <f>SUMIFS(inventory[Total Cost],inventory[Rank],"&lt;="&amp;inventory[[#This Row],['#]])</f>
        <v>2645673.8999999994</v>
      </c>
      <c r="K3900" s="9">
        <f>inventory[[#This Row],[c Cost]]/MAX(inventory[c Cost])</f>
        <v>0.99938363746142245</v>
      </c>
      <c r="L3900" s="11" t="str">
        <f>IF(inventory[[#This Row],[c Units %]]&lt;=$O$7,$N$7,IF(inventory[[#This Row],[c Units %]]&lt;=$O$8,$N$8,$N$9))</f>
        <v>C</v>
      </c>
    </row>
    <row r="3901" spans="2:12" x14ac:dyDescent="0.25">
      <c r="B3901" s="1">
        <v>3895</v>
      </c>
      <c r="C3901" t="s">
        <v>3894</v>
      </c>
      <c r="D3901" s="2">
        <v>0.9</v>
      </c>
      <c r="E3901" s="15">
        <v>10</v>
      </c>
      <c r="F3901" s="14">
        <f>inventory[[#This Row],[Unit Cost]]*inventory[[#This Row],['# Units]]</f>
        <v>9</v>
      </c>
      <c r="G3901" s="8">
        <f>_xlfn.RANK.EQ(inventory[[#This Row],[Total Cost]],inventory[Total Cost],0)</f>
        <v>3394</v>
      </c>
      <c r="H3901" s="8">
        <f>SUMIFS(inventory['# Units],inventory[Rank],"&lt;="&amp;inventory[[#This Row],['#]])</f>
        <v>79786</v>
      </c>
      <c r="I3901" s="9">
        <f>inventory[[#This Row],[c Units]]/MAX(inventory[c Units])</f>
        <v>0.96853528854791326</v>
      </c>
      <c r="J3901" s="10">
        <f>SUMIFS(inventory[Total Cost],inventory[Rank],"&lt;="&amp;inventory[[#This Row],['#]])</f>
        <v>2645673.8999999994</v>
      </c>
      <c r="K3901" s="9">
        <f>inventory[[#This Row],[c Cost]]/MAX(inventory[c Cost])</f>
        <v>0.99938363746142245</v>
      </c>
      <c r="L3901" s="11" t="str">
        <f>IF(inventory[[#This Row],[c Units %]]&lt;=$O$7,$N$7,IF(inventory[[#This Row],[c Units %]]&lt;=$O$8,$N$8,$N$9))</f>
        <v>C</v>
      </c>
    </row>
    <row r="3902" spans="2:12" x14ac:dyDescent="0.25">
      <c r="B3902" s="1">
        <v>3896</v>
      </c>
      <c r="C3902" t="s">
        <v>3895</v>
      </c>
      <c r="D3902" s="2">
        <v>0.9</v>
      </c>
      <c r="E3902" s="15">
        <v>4</v>
      </c>
      <c r="F3902" s="14">
        <f>inventory[[#This Row],[Unit Cost]]*inventory[[#This Row],['# Units]]</f>
        <v>3.6</v>
      </c>
      <c r="G3902" s="8">
        <f>_xlfn.RANK.EQ(inventory[[#This Row],[Total Cost]],inventory[Total Cost],0)</f>
        <v>3955</v>
      </c>
      <c r="H3902" s="8">
        <f>SUMIFS(inventory['# Units],inventory[Rank],"&lt;="&amp;inventory[[#This Row],['#]])</f>
        <v>79786</v>
      </c>
      <c r="I3902" s="9">
        <f>inventory[[#This Row],[c Units]]/MAX(inventory[c Units])</f>
        <v>0.96853528854791326</v>
      </c>
      <c r="J3902" s="10">
        <f>SUMIFS(inventory[Total Cost],inventory[Rank],"&lt;="&amp;inventory[[#This Row],['#]])</f>
        <v>2645673.8999999994</v>
      </c>
      <c r="K3902" s="9">
        <f>inventory[[#This Row],[c Cost]]/MAX(inventory[c Cost])</f>
        <v>0.99938363746142245</v>
      </c>
      <c r="L3902" s="11" t="str">
        <f>IF(inventory[[#This Row],[c Units %]]&lt;=$O$7,$N$7,IF(inventory[[#This Row],[c Units %]]&lt;=$O$8,$N$8,$N$9))</f>
        <v>C</v>
      </c>
    </row>
    <row r="3903" spans="2:12" x14ac:dyDescent="0.25">
      <c r="B3903" s="1">
        <v>3897</v>
      </c>
      <c r="C3903" t="s">
        <v>3896</v>
      </c>
      <c r="D3903" s="2">
        <v>0.8</v>
      </c>
      <c r="E3903" s="15">
        <v>2</v>
      </c>
      <c r="F3903" s="14">
        <f>inventory[[#This Row],[Unit Cost]]*inventory[[#This Row],['# Units]]</f>
        <v>1.6</v>
      </c>
      <c r="G3903" s="8">
        <f>_xlfn.RANK.EQ(inventory[[#This Row],[Total Cost]],inventory[Total Cost],0)</f>
        <v>4372</v>
      </c>
      <c r="H3903" s="8">
        <f>SUMIFS(inventory['# Units],inventory[Rank],"&lt;="&amp;inventory[[#This Row],['#]])</f>
        <v>79786</v>
      </c>
      <c r="I3903" s="9">
        <f>inventory[[#This Row],[c Units]]/MAX(inventory[c Units])</f>
        <v>0.96853528854791326</v>
      </c>
      <c r="J3903" s="10">
        <f>SUMIFS(inventory[Total Cost],inventory[Rank],"&lt;="&amp;inventory[[#This Row],['#]])</f>
        <v>2645673.8999999994</v>
      </c>
      <c r="K3903" s="9">
        <f>inventory[[#This Row],[c Cost]]/MAX(inventory[c Cost])</f>
        <v>0.99938363746142245</v>
      </c>
      <c r="L3903" s="11" t="str">
        <f>IF(inventory[[#This Row],[c Units %]]&lt;=$O$7,$N$7,IF(inventory[[#This Row],[c Units %]]&lt;=$O$8,$N$8,$N$9))</f>
        <v>C</v>
      </c>
    </row>
    <row r="3904" spans="2:12" x14ac:dyDescent="0.25">
      <c r="B3904" s="1">
        <v>3898</v>
      </c>
      <c r="C3904" t="s">
        <v>3897</v>
      </c>
      <c r="D3904" s="2">
        <v>0.9</v>
      </c>
      <c r="E3904" s="15">
        <v>8</v>
      </c>
      <c r="F3904" s="14">
        <f>inventory[[#This Row],[Unit Cost]]*inventory[[#This Row],['# Units]]</f>
        <v>7.2</v>
      </c>
      <c r="G3904" s="8">
        <f>_xlfn.RANK.EQ(inventory[[#This Row],[Total Cost]],inventory[Total Cost],0)</f>
        <v>3537</v>
      </c>
      <c r="H3904" s="8">
        <f>SUMIFS(inventory['# Units],inventory[Rank],"&lt;="&amp;inventory[[#This Row],['#]])</f>
        <v>79994</v>
      </c>
      <c r="I3904" s="9">
        <f>inventory[[#This Row],[c Units]]/MAX(inventory[c Units])</f>
        <v>0.97106023452863632</v>
      </c>
      <c r="J3904" s="10">
        <f>SUMIFS(inventory[Total Cost],inventory[Rank],"&lt;="&amp;inventory[[#This Row],['#]])</f>
        <v>2645845.8999999994</v>
      </c>
      <c r="K3904" s="9">
        <f>inventory[[#This Row],[c Cost]]/MAX(inventory[c Cost])</f>
        <v>0.99944860918210321</v>
      </c>
      <c r="L3904" s="11" t="str">
        <f>IF(inventory[[#This Row],[c Units %]]&lt;=$O$7,$N$7,IF(inventory[[#This Row],[c Units %]]&lt;=$O$8,$N$8,$N$9))</f>
        <v>C</v>
      </c>
    </row>
    <row r="3905" spans="2:12" x14ac:dyDescent="0.25">
      <c r="B3905" s="1">
        <v>3899</v>
      </c>
      <c r="C3905" t="s">
        <v>3898</v>
      </c>
      <c r="D3905" s="2">
        <v>0.6</v>
      </c>
      <c r="E3905" s="15">
        <v>2</v>
      </c>
      <c r="F3905" s="14">
        <f>inventory[[#This Row],[Unit Cost]]*inventory[[#This Row],['# Units]]</f>
        <v>1.2</v>
      </c>
      <c r="G3905" s="8">
        <f>_xlfn.RANK.EQ(inventory[[#This Row],[Total Cost]],inventory[Total Cost],0)</f>
        <v>4445</v>
      </c>
      <c r="H3905" s="8">
        <f>SUMIFS(inventory['# Units],inventory[Rank],"&lt;="&amp;inventory[[#This Row],['#]])</f>
        <v>79994</v>
      </c>
      <c r="I3905" s="9">
        <f>inventory[[#This Row],[c Units]]/MAX(inventory[c Units])</f>
        <v>0.97106023452863632</v>
      </c>
      <c r="J3905" s="10">
        <f>SUMIFS(inventory[Total Cost],inventory[Rank],"&lt;="&amp;inventory[[#This Row],['#]])</f>
        <v>2645845.8999999994</v>
      </c>
      <c r="K3905" s="9">
        <f>inventory[[#This Row],[c Cost]]/MAX(inventory[c Cost])</f>
        <v>0.99944860918210321</v>
      </c>
      <c r="L3905" s="11" t="str">
        <f>IF(inventory[[#This Row],[c Units %]]&lt;=$O$7,$N$7,IF(inventory[[#This Row],[c Units %]]&lt;=$O$8,$N$8,$N$9))</f>
        <v>C</v>
      </c>
    </row>
    <row r="3906" spans="2:12" x14ac:dyDescent="0.25">
      <c r="B3906" s="1">
        <v>3900</v>
      </c>
      <c r="C3906" t="s">
        <v>3899</v>
      </c>
      <c r="D3906" s="2">
        <v>0.6</v>
      </c>
      <c r="E3906" s="15">
        <v>2</v>
      </c>
      <c r="F3906" s="14">
        <f>inventory[[#This Row],[Unit Cost]]*inventory[[#This Row],['# Units]]</f>
        <v>1.2</v>
      </c>
      <c r="G3906" s="8">
        <f>_xlfn.RANK.EQ(inventory[[#This Row],[Total Cost]],inventory[Total Cost],0)</f>
        <v>4445</v>
      </c>
      <c r="H3906" s="8">
        <f>SUMIFS(inventory['# Units],inventory[Rank],"&lt;="&amp;inventory[[#This Row],['#]])</f>
        <v>79994</v>
      </c>
      <c r="I3906" s="9">
        <f>inventory[[#This Row],[c Units]]/MAX(inventory[c Units])</f>
        <v>0.97106023452863632</v>
      </c>
      <c r="J3906" s="10">
        <f>SUMIFS(inventory[Total Cost],inventory[Rank],"&lt;="&amp;inventory[[#This Row],['#]])</f>
        <v>2645845.8999999994</v>
      </c>
      <c r="K3906" s="9">
        <f>inventory[[#This Row],[c Cost]]/MAX(inventory[c Cost])</f>
        <v>0.99944860918210321</v>
      </c>
      <c r="L3906" s="11" t="str">
        <f>IF(inventory[[#This Row],[c Units %]]&lt;=$O$7,$N$7,IF(inventory[[#This Row],[c Units %]]&lt;=$O$8,$N$8,$N$9))</f>
        <v>C</v>
      </c>
    </row>
    <row r="3907" spans="2:12" x14ac:dyDescent="0.25">
      <c r="B3907" s="1">
        <v>3901</v>
      </c>
      <c r="C3907" t="s">
        <v>3900</v>
      </c>
      <c r="D3907" s="2">
        <v>0.7</v>
      </c>
      <c r="E3907" s="15">
        <v>7</v>
      </c>
      <c r="F3907" s="14">
        <f>inventory[[#This Row],[Unit Cost]]*inventory[[#This Row],['# Units]]</f>
        <v>4.8999999999999995</v>
      </c>
      <c r="G3907" s="8">
        <f>_xlfn.RANK.EQ(inventory[[#This Row],[Total Cost]],inventory[Total Cost],0)</f>
        <v>3779</v>
      </c>
      <c r="H3907" s="8">
        <f>SUMIFS(inventory['# Units],inventory[Rank],"&lt;="&amp;inventory[[#This Row],['#]])</f>
        <v>79994</v>
      </c>
      <c r="I3907" s="9">
        <f>inventory[[#This Row],[c Units]]/MAX(inventory[c Units])</f>
        <v>0.97106023452863632</v>
      </c>
      <c r="J3907" s="10">
        <f>SUMIFS(inventory[Total Cost],inventory[Rank],"&lt;="&amp;inventory[[#This Row],['#]])</f>
        <v>2645845.8999999994</v>
      </c>
      <c r="K3907" s="9">
        <f>inventory[[#This Row],[c Cost]]/MAX(inventory[c Cost])</f>
        <v>0.99944860918210321</v>
      </c>
      <c r="L3907" s="11" t="str">
        <f>IF(inventory[[#This Row],[c Units %]]&lt;=$O$7,$N$7,IF(inventory[[#This Row],[c Units %]]&lt;=$O$8,$N$8,$N$9))</f>
        <v>C</v>
      </c>
    </row>
    <row r="3908" spans="2:12" x14ac:dyDescent="0.25">
      <c r="B3908" s="1">
        <v>3902</v>
      </c>
      <c r="C3908" t="s">
        <v>3901</v>
      </c>
      <c r="D3908" s="2">
        <v>0.9</v>
      </c>
      <c r="E3908" s="15">
        <v>4</v>
      </c>
      <c r="F3908" s="14">
        <f>inventory[[#This Row],[Unit Cost]]*inventory[[#This Row],['# Units]]</f>
        <v>3.6</v>
      </c>
      <c r="G3908" s="8">
        <f>_xlfn.RANK.EQ(inventory[[#This Row],[Total Cost]],inventory[Total Cost],0)</f>
        <v>3955</v>
      </c>
      <c r="H3908" s="8">
        <f>SUMIFS(inventory['# Units],inventory[Rank],"&lt;="&amp;inventory[[#This Row],['#]])</f>
        <v>79994</v>
      </c>
      <c r="I3908" s="9">
        <f>inventory[[#This Row],[c Units]]/MAX(inventory[c Units])</f>
        <v>0.97106023452863632</v>
      </c>
      <c r="J3908" s="10">
        <f>SUMIFS(inventory[Total Cost],inventory[Rank],"&lt;="&amp;inventory[[#This Row],['#]])</f>
        <v>2645845.8999999994</v>
      </c>
      <c r="K3908" s="9">
        <f>inventory[[#This Row],[c Cost]]/MAX(inventory[c Cost])</f>
        <v>0.99944860918210321</v>
      </c>
      <c r="L3908" s="11" t="str">
        <f>IF(inventory[[#This Row],[c Units %]]&lt;=$O$7,$N$7,IF(inventory[[#This Row],[c Units %]]&lt;=$O$8,$N$8,$N$9))</f>
        <v>C</v>
      </c>
    </row>
    <row r="3909" spans="2:12" x14ac:dyDescent="0.25">
      <c r="B3909" s="1">
        <v>3903</v>
      </c>
      <c r="C3909" t="s">
        <v>3902</v>
      </c>
      <c r="D3909" s="2">
        <v>0.9</v>
      </c>
      <c r="E3909" s="15">
        <v>23</v>
      </c>
      <c r="F3909" s="14">
        <f>inventory[[#This Row],[Unit Cost]]*inventory[[#This Row],['# Units]]</f>
        <v>20.7</v>
      </c>
      <c r="G3909" s="8">
        <f>_xlfn.RANK.EQ(inventory[[#This Row],[Total Cost]],inventory[Total Cost],0)</f>
        <v>2661</v>
      </c>
      <c r="H3909" s="8">
        <f>SUMIFS(inventory['# Units],inventory[Rank],"&lt;="&amp;inventory[[#This Row],['#]])</f>
        <v>79994</v>
      </c>
      <c r="I3909" s="9">
        <f>inventory[[#This Row],[c Units]]/MAX(inventory[c Units])</f>
        <v>0.97106023452863632</v>
      </c>
      <c r="J3909" s="10">
        <f>SUMIFS(inventory[Total Cost],inventory[Rank],"&lt;="&amp;inventory[[#This Row],['#]])</f>
        <v>2645845.8999999994</v>
      </c>
      <c r="K3909" s="9">
        <f>inventory[[#This Row],[c Cost]]/MAX(inventory[c Cost])</f>
        <v>0.99944860918210321</v>
      </c>
      <c r="L3909" s="11" t="str">
        <f>IF(inventory[[#This Row],[c Units %]]&lt;=$O$7,$N$7,IF(inventory[[#This Row],[c Units %]]&lt;=$O$8,$N$8,$N$9))</f>
        <v>C</v>
      </c>
    </row>
    <row r="3910" spans="2:12" x14ac:dyDescent="0.25">
      <c r="B3910" s="1">
        <v>3904</v>
      </c>
      <c r="C3910" t="s">
        <v>3903</v>
      </c>
      <c r="D3910" s="2">
        <v>0.8</v>
      </c>
      <c r="E3910" s="15">
        <v>5</v>
      </c>
      <c r="F3910" s="14">
        <f>inventory[[#This Row],[Unit Cost]]*inventory[[#This Row],['# Units]]</f>
        <v>4</v>
      </c>
      <c r="G3910" s="8">
        <f>_xlfn.RANK.EQ(inventory[[#This Row],[Total Cost]],inventory[Total Cost],0)</f>
        <v>3898</v>
      </c>
      <c r="H3910" s="8">
        <f>SUMIFS(inventory['# Units],inventory[Rank],"&lt;="&amp;inventory[[#This Row],['#]])</f>
        <v>79994</v>
      </c>
      <c r="I3910" s="9">
        <f>inventory[[#This Row],[c Units]]/MAX(inventory[c Units])</f>
        <v>0.97106023452863632</v>
      </c>
      <c r="J3910" s="10">
        <f>SUMIFS(inventory[Total Cost],inventory[Rank],"&lt;="&amp;inventory[[#This Row],['#]])</f>
        <v>2645845.8999999994</v>
      </c>
      <c r="K3910" s="9">
        <f>inventory[[#This Row],[c Cost]]/MAX(inventory[c Cost])</f>
        <v>0.99944860918210321</v>
      </c>
      <c r="L3910" s="11" t="str">
        <f>IF(inventory[[#This Row],[c Units %]]&lt;=$O$7,$N$7,IF(inventory[[#This Row],[c Units %]]&lt;=$O$8,$N$8,$N$9))</f>
        <v>C</v>
      </c>
    </row>
    <row r="3911" spans="2:12" x14ac:dyDescent="0.25">
      <c r="B3911" s="1">
        <v>3905</v>
      </c>
      <c r="C3911" t="s">
        <v>3904</v>
      </c>
      <c r="D3911" s="2">
        <v>0.9</v>
      </c>
      <c r="E3911" s="15">
        <v>3</v>
      </c>
      <c r="F3911" s="14">
        <f>inventory[[#This Row],[Unit Cost]]*inventory[[#This Row],['# Units]]</f>
        <v>2.7</v>
      </c>
      <c r="G3911" s="8">
        <f>_xlfn.RANK.EQ(inventory[[#This Row],[Total Cost]],inventory[Total Cost],0)</f>
        <v>4161</v>
      </c>
      <c r="H3911" s="8">
        <f>SUMIFS(inventory['# Units],inventory[Rank],"&lt;="&amp;inventory[[#This Row],['#]])</f>
        <v>79994</v>
      </c>
      <c r="I3911" s="9">
        <f>inventory[[#This Row],[c Units]]/MAX(inventory[c Units])</f>
        <v>0.97106023452863632</v>
      </c>
      <c r="J3911" s="10">
        <f>SUMIFS(inventory[Total Cost],inventory[Rank],"&lt;="&amp;inventory[[#This Row],['#]])</f>
        <v>2645845.8999999994</v>
      </c>
      <c r="K3911" s="9">
        <f>inventory[[#This Row],[c Cost]]/MAX(inventory[c Cost])</f>
        <v>0.99944860918210321</v>
      </c>
      <c r="L3911" s="11" t="str">
        <f>IF(inventory[[#This Row],[c Units %]]&lt;=$O$7,$N$7,IF(inventory[[#This Row],[c Units %]]&lt;=$O$8,$N$8,$N$9))</f>
        <v>C</v>
      </c>
    </row>
    <row r="3912" spans="2:12" x14ac:dyDescent="0.25">
      <c r="B3912" s="1">
        <v>3906</v>
      </c>
      <c r="C3912" t="s">
        <v>3905</v>
      </c>
      <c r="D3912" s="2">
        <v>0.9</v>
      </c>
      <c r="E3912" s="15">
        <v>1</v>
      </c>
      <c r="F3912" s="14">
        <f>inventory[[#This Row],[Unit Cost]]*inventory[[#This Row],['# Units]]</f>
        <v>0.9</v>
      </c>
      <c r="G3912" s="8">
        <f>_xlfn.RANK.EQ(inventory[[#This Row],[Total Cost]],inventory[Total Cost],0)</f>
        <v>4511</v>
      </c>
      <c r="H3912" s="8">
        <f>SUMIFS(inventory['# Units],inventory[Rank],"&lt;="&amp;inventory[[#This Row],['#]])</f>
        <v>79994</v>
      </c>
      <c r="I3912" s="9">
        <f>inventory[[#This Row],[c Units]]/MAX(inventory[c Units])</f>
        <v>0.97106023452863632</v>
      </c>
      <c r="J3912" s="10">
        <f>SUMIFS(inventory[Total Cost],inventory[Rank],"&lt;="&amp;inventory[[#This Row],['#]])</f>
        <v>2645845.8999999994</v>
      </c>
      <c r="K3912" s="9">
        <f>inventory[[#This Row],[c Cost]]/MAX(inventory[c Cost])</f>
        <v>0.99944860918210321</v>
      </c>
      <c r="L3912" s="11" t="str">
        <f>IF(inventory[[#This Row],[c Units %]]&lt;=$O$7,$N$7,IF(inventory[[#This Row],[c Units %]]&lt;=$O$8,$N$8,$N$9))</f>
        <v>C</v>
      </c>
    </row>
    <row r="3913" spans="2:12" x14ac:dyDescent="0.25">
      <c r="B3913" s="1">
        <v>3907</v>
      </c>
      <c r="C3913" t="s">
        <v>3906</v>
      </c>
      <c r="D3913" s="2">
        <v>0.9</v>
      </c>
      <c r="E3913" s="15">
        <v>25</v>
      </c>
      <c r="F3913" s="14">
        <f>inventory[[#This Row],[Unit Cost]]*inventory[[#This Row],['# Units]]</f>
        <v>22.5</v>
      </c>
      <c r="G3913" s="8">
        <f>_xlfn.RANK.EQ(inventory[[#This Row],[Total Cost]],inventory[Total Cost],0)</f>
        <v>2562</v>
      </c>
      <c r="H3913" s="8">
        <f>SUMIFS(inventory['# Units],inventory[Rank],"&lt;="&amp;inventory[[#This Row],['#]])</f>
        <v>79994</v>
      </c>
      <c r="I3913" s="9">
        <f>inventory[[#This Row],[c Units]]/MAX(inventory[c Units])</f>
        <v>0.97106023452863632</v>
      </c>
      <c r="J3913" s="10">
        <f>SUMIFS(inventory[Total Cost],inventory[Rank],"&lt;="&amp;inventory[[#This Row],['#]])</f>
        <v>2645845.8999999994</v>
      </c>
      <c r="K3913" s="9">
        <f>inventory[[#This Row],[c Cost]]/MAX(inventory[c Cost])</f>
        <v>0.99944860918210321</v>
      </c>
      <c r="L3913" s="11" t="str">
        <f>IF(inventory[[#This Row],[c Units %]]&lt;=$O$7,$N$7,IF(inventory[[#This Row],[c Units %]]&lt;=$O$8,$N$8,$N$9))</f>
        <v>C</v>
      </c>
    </row>
    <row r="3914" spans="2:12" x14ac:dyDescent="0.25">
      <c r="B3914" s="1">
        <v>3908</v>
      </c>
      <c r="C3914" t="s">
        <v>3907</v>
      </c>
      <c r="D3914" s="2">
        <v>0.9</v>
      </c>
      <c r="E3914" s="15">
        <v>4</v>
      </c>
      <c r="F3914" s="14">
        <f>inventory[[#This Row],[Unit Cost]]*inventory[[#This Row],['# Units]]</f>
        <v>3.6</v>
      </c>
      <c r="G3914" s="8">
        <f>_xlfn.RANK.EQ(inventory[[#This Row],[Total Cost]],inventory[Total Cost],0)</f>
        <v>3955</v>
      </c>
      <c r="H3914" s="8">
        <f>SUMIFS(inventory['# Units],inventory[Rank],"&lt;="&amp;inventory[[#This Row],['#]])</f>
        <v>79994</v>
      </c>
      <c r="I3914" s="9">
        <f>inventory[[#This Row],[c Units]]/MAX(inventory[c Units])</f>
        <v>0.97106023452863632</v>
      </c>
      <c r="J3914" s="10">
        <f>SUMIFS(inventory[Total Cost],inventory[Rank],"&lt;="&amp;inventory[[#This Row],['#]])</f>
        <v>2645845.8999999994</v>
      </c>
      <c r="K3914" s="9">
        <f>inventory[[#This Row],[c Cost]]/MAX(inventory[c Cost])</f>
        <v>0.99944860918210321</v>
      </c>
      <c r="L3914" s="11" t="str">
        <f>IF(inventory[[#This Row],[c Units %]]&lt;=$O$7,$N$7,IF(inventory[[#This Row],[c Units %]]&lt;=$O$8,$N$8,$N$9))</f>
        <v>C</v>
      </c>
    </row>
    <row r="3915" spans="2:12" x14ac:dyDescent="0.25">
      <c r="B3915" s="1">
        <v>3909</v>
      </c>
      <c r="C3915" t="s">
        <v>3908</v>
      </c>
      <c r="D3915" s="2">
        <v>0.7</v>
      </c>
      <c r="E3915" s="15">
        <v>12</v>
      </c>
      <c r="F3915" s="14">
        <f>inventory[[#This Row],[Unit Cost]]*inventory[[#This Row],['# Units]]</f>
        <v>8.3999999999999986</v>
      </c>
      <c r="G3915" s="8">
        <f>_xlfn.RANK.EQ(inventory[[#This Row],[Total Cost]],inventory[Total Cost],0)</f>
        <v>3450</v>
      </c>
      <c r="H3915" s="8">
        <f>SUMIFS(inventory['# Units],inventory[Rank],"&lt;="&amp;inventory[[#This Row],['#]])</f>
        <v>79994</v>
      </c>
      <c r="I3915" s="9">
        <f>inventory[[#This Row],[c Units]]/MAX(inventory[c Units])</f>
        <v>0.97106023452863632</v>
      </c>
      <c r="J3915" s="10">
        <f>SUMIFS(inventory[Total Cost],inventory[Rank],"&lt;="&amp;inventory[[#This Row],['#]])</f>
        <v>2645845.8999999994</v>
      </c>
      <c r="K3915" s="9">
        <f>inventory[[#This Row],[c Cost]]/MAX(inventory[c Cost])</f>
        <v>0.99944860918210321</v>
      </c>
      <c r="L3915" s="11" t="str">
        <f>IF(inventory[[#This Row],[c Units %]]&lt;=$O$7,$N$7,IF(inventory[[#This Row],[c Units %]]&lt;=$O$8,$N$8,$N$9))</f>
        <v>C</v>
      </c>
    </row>
    <row r="3916" spans="2:12" x14ac:dyDescent="0.25">
      <c r="B3916" s="1">
        <v>3910</v>
      </c>
      <c r="C3916" t="s">
        <v>3909</v>
      </c>
      <c r="D3916" s="2">
        <v>0.9</v>
      </c>
      <c r="E3916" s="15">
        <v>5</v>
      </c>
      <c r="F3916" s="14">
        <f>inventory[[#This Row],[Unit Cost]]*inventory[[#This Row],['# Units]]</f>
        <v>4.5</v>
      </c>
      <c r="G3916" s="8">
        <f>_xlfn.RANK.EQ(inventory[[#This Row],[Total Cost]],inventory[Total Cost],0)</f>
        <v>3832</v>
      </c>
      <c r="H3916" s="8">
        <f>SUMIFS(inventory['# Units],inventory[Rank],"&lt;="&amp;inventory[[#This Row],['#]])</f>
        <v>79994</v>
      </c>
      <c r="I3916" s="9">
        <f>inventory[[#This Row],[c Units]]/MAX(inventory[c Units])</f>
        <v>0.97106023452863632</v>
      </c>
      <c r="J3916" s="10">
        <f>SUMIFS(inventory[Total Cost],inventory[Rank],"&lt;="&amp;inventory[[#This Row],['#]])</f>
        <v>2645845.8999999994</v>
      </c>
      <c r="K3916" s="9">
        <f>inventory[[#This Row],[c Cost]]/MAX(inventory[c Cost])</f>
        <v>0.99944860918210321</v>
      </c>
      <c r="L3916" s="11" t="str">
        <f>IF(inventory[[#This Row],[c Units %]]&lt;=$O$7,$N$7,IF(inventory[[#This Row],[c Units %]]&lt;=$O$8,$N$8,$N$9))</f>
        <v>C</v>
      </c>
    </row>
    <row r="3917" spans="2:12" x14ac:dyDescent="0.25">
      <c r="B3917" s="1">
        <v>3911</v>
      </c>
      <c r="C3917" t="s">
        <v>3910</v>
      </c>
      <c r="D3917" s="2">
        <v>0.8</v>
      </c>
      <c r="E3917" s="15">
        <v>10</v>
      </c>
      <c r="F3917" s="14">
        <f>inventory[[#This Row],[Unit Cost]]*inventory[[#This Row],['# Units]]</f>
        <v>8</v>
      </c>
      <c r="G3917" s="8">
        <f>_xlfn.RANK.EQ(inventory[[#This Row],[Total Cost]],inventory[Total Cost],0)</f>
        <v>3471</v>
      </c>
      <c r="H3917" s="8">
        <f>SUMIFS(inventory['# Units],inventory[Rank],"&lt;="&amp;inventory[[#This Row],['#]])</f>
        <v>79994</v>
      </c>
      <c r="I3917" s="9">
        <f>inventory[[#This Row],[c Units]]/MAX(inventory[c Units])</f>
        <v>0.97106023452863632</v>
      </c>
      <c r="J3917" s="10">
        <f>SUMIFS(inventory[Total Cost],inventory[Rank],"&lt;="&amp;inventory[[#This Row],['#]])</f>
        <v>2645845.8999999994</v>
      </c>
      <c r="K3917" s="9">
        <f>inventory[[#This Row],[c Cost]]/MAX(inventory[c Cost])</f>
        <v>0.99944860918210321</v>
      </c>
      <c r="L3917" s="11" t="str">
        <f>IF(inventory[[#This Row],[c Units %]]&lt;=$O$7,$N$7,IF(inventory[[#This Row],[c Units %]]&lt;=$O$8,$N$8,$N$9))</f>
        <v>C</v>
      </c>
    </row>
    <row r="3918" spans="2:12" x14ac:dyDescent="0.25">
      <c r="B3918" s="1">
        <v>3912</v>
      </c>
      <c r="C3918" t="s">
        <v>3911</v>
      </c>
      <c r="D3918" s="2">
        <v>0.9</v>
      </c>
      <c r="E3918" s="15">
        <v>23</v>
      </c>
      <c r="F3918" s="14">
        <f>inventory[[#This Row],[Unit Cost]]*inventory[[#This Row],['# Units]]</f>
        <v>20.7</v>
      </c>
      <c r="G3918" s="8">
        <f>_xlfn.RANK.EQ(inventory[[#This Row],[Total Cost]],inventory[Total Cost],0)</f>
        <v>2661</v>
      </c>
      <c r="H3918" s="8">
        <f>SUMIFS(inventory['# Units],inventory[Rank],"&lt;="&amp;inventory[[#This Row],['#]])</f>
        <v>79994</v>
      </c>
      <c r="I3918" s="9">
        <f>inventory[[#This Row],[c Units]]/MAX(inventory[c Units])</f>
        <v>0.97106023452863632</v>
      </c>
      <c r="J3918" s="10">
        <f>SUMIFS(inventory[Total Cost],inventory[Rank],"&lt;="&amp;inventory[[#This Row],['#]])</f>
        <v>2645845.8999999994</v>
      </c>
      <c r="K3918" s="9">
        <f>inventory[[#This Row],[c Cost]]/MAX(inventory[c Cost])</f>
        <v>0.99944860918210321</v>
      </c>
      <c r="L3918" s="11" t="str">
        <f>IF(inventory[[#This Row],[c Units %]]&lt;=$O$7,$N$7,IF(inventory[[#This Row],[c Units %]]&lt;=$O$8,$N$8,$N$9))</f>
        <v>C</v>
      </c>
    </row>
    <row r="3919" spans="2:12" x14ac:dyDescent="0.25">
      <c r="B3919" s="1">
        <v>3913</v>
      </c>
      <c r="C3919" t="s">
        <v>3912</v>
      </c>
      <c r="D3919" s="2">
        <v>0.9</v>
      </c>
      <c r="E3919" s="15">
        <v>2</v>
      </c>
      <c r="F3919" s="14">
        <f>inventory[[#This Row],[Unit Cost]]*inventory[[#This Row],['# Units]]</f>
        <v>1.8</v>
      </c>
      <c r="G3919" s="8">
        <f>_xlfn.RANK.EQ(inventory[[#This Row],[Total Cost]],inventory[Total Cost],0)</f>
        <v>4333</v>
      </c>
      <c r="H3919" s="8">
        <f>SUMIFS(inventory['# Units],inventory[Rank],"&lt;="&amp;inventory[[#This Row],['#]])</f>
        <v>79994</v>
      </c>
      <c r="I3919" s="9">
        <f>inventory[[#This Row],[c Units]]/MAX(inventory[c Units])</f>
        <v>0.97106023452863632</v>
      </c>
      <c r="J3919" s="10">
        <f>SUMIFS(inventory[Total Cost],inventory[Rank],"&lt;="&amp;inventory[[#This Row],['#]])</f>
        <v>2645845.8999999994</v>
      </c>
      <c r="K3919" s="9">
        <f>inventory[[#This Row],[c Cost]]/MAX(inventory[c Cost])</f>
        <v>0.99944860918210321</v>
      </c>
      <c r="L3919" s="11" t="str">
        <f>IF(inventory[[#This Row],[c Units %]]&lt;=$O$7,$N$7,IF(inventory[[#This Row],[c Units %]]&lt;=$O$8,$N$8,$N$9))</f>
        <v>C</v>
      </c>
    </row>
    <row r="3920" spans="2:12" x14ac:dyDescent="0.25">
      <c r="B3920" s="1">
        <v>3914</v>
      </c>
      <c r="C3920" t="s">
        <v>3913</v>
      </c>
      <c r="D3920" s="2">
        <v>0.1</v>
      </c>
      <c r="E3920" s="15">
        <v>1</v>
      </c>
      <c r="F3920" s="14">
        <f>inventory[[#This Row],[Unit Cost]]*inventory[[#This Row],['# Units]]</f>
        <v>0.1</v>
      </c>
      <c r="G3920" s="8">
        <f>_xlfn.RANK.EQ(inventory[[#This Row],[Total Cost]],inventory[Total Cost],0)</f>
        <v>4667</v>
      </c>
      <c r="H3920" s="8">
        <f>SUMIFS(inventory['# Units],inventory[Rank],"&lt;="&amp;inventory[[#This Row],['#]])</f>
        <v>79994</v>
      </c>
      <c r="I3920" s="9">
        <f>inventory[[#This Row],[c Units]]/MAX(inventory[c Units])</f>
        <v>0.97106023452863632</v>
      </c>
      <c r="J3920" s="10">
        <f>SUMIFS(inventory[Total Cost],inventory[Rank],"&lt;="&amp;inventory[[#This Row],['#]])</f>
        <v>2645845.8999999994</v>
      </c>
      <c r="K3920" s="9">
        <f>inventory[[#This Row],[c Cost]]/MAX(inventory[c Cost])</f>
        <v>0.99944860918210321</v>
      </c>
      <c r="L3920" s="11" t="str">
        <f>IF(inventory[[#This Row],[c Units %]]&lt;=$O$7,$N$7,IF(inventory[[#This Row],[c Units %]]&lt;=$O$8,$N$8,$N$9))</f>
        <v>C</v>
      </c>
    </row>
    <row r="3921" spans="2:12" x14ac:dyDescent="0.25">
      <c r="B3921" s="1">
        <v>3915</v>
      </c>
      <c r="C3921" t="s">
        <v>3914</v>
      </c>
      <c r="D3921" s="2">
        <v>0.8</v>
      </c>
      <c r="E3921" s="15">
        <v>11</v>
      </c>
      <c r="F3921" s="14">
        <f>inventory[[#This Row],[Unit Cost]]*inventory[[#This Row],['# Units]]</f>
        <v>8.8000000000000007</v>
      </c>
      <c r="G3921" s="8">
        <f>_xlfn.RANK.EQ(inventory[[#This Row],[Total Cost]],inventory[Total Cost],0)</f>
        <v>3423</v>
      </c>
      <c r="H3921" s="8">
        <f>SUMIFS(inventory['# Units],inventory[Rank],"&lt;="&amp;inventory[[#This Row],['#]])</f>
        <v>79994</v>
      </c>
      <c r="I3921" s="9">
        <f>inventory[[#This Row],[c Units]]/MAX(inventory[c Units])</f>
        <v>0.97106023452863632</v>
      </c>
      <c r="J3921" s="10">
        <f>SUMIFS(inventory[Total Cost],inventory[Rank],"&lt;="&amp;inventory[[#This Row],['#]])</f>
        <v>2645845.8999999994</v>
      </c>
      <c r="K3921" s="9">
        <f>inventory[[#This Row],[c Cost]]/MAX(inventory[c Cost])</f>
        <v>0.99944860918210321</v>
      </c>
      <c r="L3921" s="11" t="str">
        <f>IF(inventory[[#This Row],[c Units %]]&lt;=$O$7,$N$7,IF(inventory[[#This Row],[c Units %]]&lt;=$O$8,$N$8,$N$9))</f>
        <v>C</v>
      </c>
    </row>
    <row r="3922" spans="2:12" x14ac:dyDescent="0.25">
      <c r="B3922" s="1">
        <v>3916</v>
      </c>
      <c r="C3922" t="s">
        <v>3915</v>
      </c>
      <c r="D3922" s="2">
        <v>0.9</v>
      </c>
      <c r="E3922" s="15">
        <v>6</v>
      </c>
      <c r="F3922" s="14">
        <f>inventory[[#This Row],[Unit Cost]]*inventory[[#This Row],['# Units]]</f>
        <v>5.4</v>
      </c>
      <c r="G3922" s="8">
        <f>_xlfn.RANK.EQ(inventory[[#This Row],[Total Cost]],inventory[Total Cost],0)</f>
        <v>3730</v>
      </c>
      <c r="H3922" s="8">
        <f>SUMIFS(inventory['# Units],inventory[Rank],"&lt;="&amp;inventory[[#This Row],['#]])</f>
        <v>79994</v>
      </c>
      <c r="I3922" s="9">
        <f>inventory[[#This Row],[c Units]]/MAX(inventory[c Units])</f>
        <v>0.97106023452863632</v>
      </c>
      <c r="J3922" s="10">
        <f>SUMIFS(inventory[Total Cost],inventory[Rank],"&lt;="&amp;inventory[[#This Row],['#]])</f>
        <v>2645845.8999999994</v>
      </c>
      <c r="K3922" s="9">
        <f>inventory[[#This Row],[c Cost]]/MAX(inventory[c Cost])</f>
        <v>0.99944860918210321</v>
      </c>
      <c r="L3922" s="11" t="str">
        <f>IF(inventory[[#This Row],[c Units %]]&lt;=$O$7,$N$7,IF(inventory[[#This Row],[c Units %]]&lt;=$O$8,$N$8,$N$9))</f>
        <v>C</v>
      </c>
    </row>
    <row r="3923" spans="2:12" x14ac:dyDescent="0.25">
      <c r="B3923" s="1">
        <v>3917</v>
      </c>
      <c r="C3923" t="s">
        <v>3916</v>
      </c>
      <c r="D3923" s="2">
        <v>0.9</v>
      </c>
      <c r="E3923" s="15">
        <v>4</v>
      </c>
      <c r="F3923" s="14">
        <f>inventory[[#This Row],[Unit Cost]]*inventory[[#This Row],['# Units]]</f>
        <v>3.6</v>
      </c>
      <c r="G3923" s="8">
        <f>_xlfn.RANK.EQ(inventory[[#This Row],[Total Cost]],inventory[Total Cost],0)</f>
        <v>3955</v>
      </c>
      <c r="H3923" s="8">
        <f>SUMIFS(inventory['# Units],inventory[Rank],"&lt;="&amp;inventory[[#This Row],['#]])</f>
        <v>79994</v>
      </c>
      <c r="I3923" s="9">
        <f>inventory[[#This Row],[c Units]]/MAX(inventory[c Units])</f>
        <v>0.97106023452863632</v>
      </c>
      <c r="J3923" s="10">
        <f>SUMIFS(inventory[Total Cost],inventory[Rank],"&lt;="&amp;inventory[[#This Row],['#]])</f>
        <v>2645845.8999999994</v>
      </c>
      <c r="K3923" s="9">
        <f>inventory[[#This Row],[c Cost]]/MAX(inventory[c Cost])</f>
        <v>0.99944860918210321</v>
      </c>
      <c r="L3923" s="11" t="str">
        <f>IF(inventory[[#This Row],[c Units %]]&lt;=$O$7,$N$7,IF(inventory[[#This Row],[c Units %]]&lt;=$O$8,$N$8,$N$9))</f>
        <v>C</v>
      </c>
    </row>
    <row r="3924" spans="2:12" x14ac:dyDescent="0.25">
      <c r="B3924" s="1">
        <v>3918</v>
      </c>
      <c r="C3924" t="s">
        <v>3917</v>
      </c>
      <c r="D3924" s="2">
        <v>0.9</v>
      </c>
      <c r="E3924" s="15">
        <v>4</v>
      </c>
      <c r="F3924" s="14">
        <f>inventory[[#This Row],[Unit Cost]]*inventory[[#This Row],['# Units]]</f>
        <v>3.6</v>
      </c>
      <c r="G3924" s="8">
        <f>_xlfn.RANK.EQ(inventory[[#This Row],[Total Cost]],inventory[Total Cost],0)</f>
        <v>3955</v>
      </c>
      <c r="H3924" s="8">
        <f>SUMIFS(inventory['# Units],inventory[Rank],"&lt;="&amp;inventory[[#This Row],['#]])</f>
        <v>79994</v>
      </c>
      <c r="I3924" s="9">
        <f>inventory[[#This Row],[c Units]]/MAX(inventory[c Units])</f>
        <v>0.97106023452863632</v>
      </c>
      <c r="J3924" s="10">
        <f>SUMIFS(inventory[Total Cost],inventory[Rank],"&lt;="&amp;inventory[[#This Row],['#]])</f>
        <v>2645845.8999999994</v>
      </c>
      <c r="K3924" s="9">
        <f>inventory[[#This Row],[c Cost]]/MAX(inventory[c Cost])</f>
        <v>0.99944860918210321</v>
      </c>
      <c r="L3924" s="11" t="str">
        <f>IF(inventory[[#This Row],[c Units %]]&lt;=$O$7,$N$7,IF(inventory[[#This Row],[c Units %]]&lt;=$O$8,$N$8,$N$9))</f>
        <v>C</v>
      </c>
    </row>
    <row r="3925" spans="2:12" x14ac:dyDescent="0.25">
      <c r="B3925" s="1">
        <v>3919</v>
      </c>
      <c r="C3925" t="s">
        <v>3918</v>
      </c>
      <c r="D3925" s="2">
        <v>0.9</v>
      </c>
      <c r="E3925" s="15">
        <v>2</v>
      </c>
      <c r="F3925" s="14">
        <f>inventory[[#This Row],[Unit Cost]]*inventory[[#This Row],['# Units]]</f>
        <v>1.8</v>
      </c>
      <c r="G3925" s="8">
        <f>_xlfn.RANK.EQ(inventory[[#This Row],[Total Cost]],inventory[Total Cost],0)</f>
        <v>4333</v>
      </c>
      <c r="H3925" s="8">
        <f>SUMIFS(inventory['# Units],inventory[Rank],"&lt;="&amp;inventory[[#This Row],['#]])</f>
        <v>79994</v>
      </c>
      <c r="I3925" s="9">
        <f>inventory[[#This Row],[c Units]]/MAX(inventory[c Units])</f>
        <v>0.97106023452863632</v>
      </c>
      <c r="J3925" s="10">
        <f>SUMIFS(inventory[Total Cost],inventory[Rank],"&lt;="&amp;inventory[[#This Row],['#]])</f>
        <v>2645845.8999999994</v>
      </c>
      <c r="K3925" s="9">
        <f>inventory[[#This Row],[c Cost]]/MAX(inventory[c Cost])</f>
        <v>0.99944860918210321</v>
      </c>
      <c r="L3925" s="11" t="str">
        <f>IF(inventory[[#This Row],[c Units %]]&lt;=$O$7,$N$7,IF(inventory[[#This Row],[c Units %]]&lt;=$O$8,$N$8,$N$9))</f>
        <v>C</v>
      </c>
    </row>
    <row r="3926" spans="2:12" x14ac:dyDescent="0.25">
      <c r="B3926" s="1">
        <v>3920</v>
      </c>
      <c r="C3926" t="s">
        <v>3919</v>
      </c>
      <c r="D3926" s="2">
        <v>0.9</v>
      </c>
      <c r="E3926" s="15">
        <v>17</v>
      </c>
      <c r="F3926" s="14">
        <f>inventory[[#This Row],[Unit Cost]]*inventory[[#This Row],['# Units]]</f>
        <v>15.3</v>
      </c>
      <c r="G3926" s="8">
        <f>_xlfn.RANK.EQ(inventory[[#This Row],[Total Cost]],inventory[Total Cost],0)</f>
        <v>2959</v>
      </c>
      <c r="H3926" s="8">
        <f>SUMIFS(inventory['# Units],inventory[Rank],"&lt;="&amp;inventory[[#This Row],['#]])</f>
        <v>79994</v>
      </c>
      <c r="I3926" s="9">
        <f>inventory[[#This Row],[c Units]]/MAX(inventory[c Units])</f>
        <v>0.97106023452863632</v>
      </c>
      <c r="J3926" s="10">
        <f>SUMIFS(inventory[Total Cost],inventory[Rank],"&lt;="&amp;inventory[[#This Row],['#]])</f>
        <v>2645845.8999999994</v>
      </c>
      <c r="K3926" s="9">
        <f>inventory[[#This Row],[c Cost]]/MAX(inventory[c Cost])</f>
        <v>0.99944860918210321</v>
      </c>
      <c r="L3926" s="11" t="str">
        <f>IF(inventory[[#This Row],[c Units %]]&lt;=$O$7,$N$7,IF(inventory[[#This Row],[c Units %]]&lt;=$O$8,$N$8,$N$9))</f>
        <v>C</v>
      </c>
    </row>
    <row r="3927" spans="2:12" x14ac:dyDescent="0.25">
      <c r="B3927" s="1">
        <v>3921</v>
      </c>
      <c r="C3927" t="s">
        <v>3920</v>
      </c>
      <c r="D3927" s="2">
        <v>0.9</v>
      </c>
      <c r="E3927" s="15">
        <v>3</v>
      </c>
      <c r="F3927" s="14">
        <f>inventory[[#This Row],[Unit Cost]]*inventory[[#This Row],['# Units]]</f>
        <v>2.7</v>
      </c>
      <c r="G3927" s="8">
        <f>_xlfn.RANK.EQ(inventory[[#This Row],[Total Cost]],inventory[Total Cost],0)</f>
        <v>4161</v>
      </c>
      <c r="H3927" s="8">
        <f>SUMIFS(inventory['# Units],inventory[Rank],"&lt;="&amp;inventory[[#This Row],['#]])</f>
        <v>79994</v>
      </c>
      <c r="I3927" s="9">
        <f>inventory[[#This Row],[c Units]]/MAX(inventory[c Units])</f>
        <v>0.97106023452863632</v>
      </c>
      <c r="J3927" s="10">
        <f>SUMIFS(inventory[Total Cost],inventory[Rank],"&lt;="&amp;inventory[[#This Row],['#]])</f>
        <v>2645845.8999999994</v>
      </c>
      <c r="K3927" s="9">
        <f>inventory[[#This Row],[c Cost]]/MAX(inventory[c Cost])</f>
        <v>0.99944860918210321</v>
      </c>
      <c r="L3927" s="11" t="str">
        <f>IF(inventory[[#This Row],[c Units %]]&lt;=$O$7,$N$7,IF(inventory[[#This Row],[c Units %]]&lt;=$O$8,$N$8,$N$9))</f>
        <v>C</v>
      </c>
    </row>
    <row r="3928" spans="2:12" x14ac:dyDescent="0.25">
      <c r="B3928" s="1">
        <v>3922</v>
      </c>
      <c r="C3928" t="s">
        <v>3921</v>
      </c>
      <c r="D3928" s="2">
        <v>0.9</v>
      </c>
      <c r="E3928" s="15">
        <v>2</v>
      </c>
      <c r="F3928" s="14">
        <f>inventory[[#This Row],[Unit Cost]]*inventory[[#This Row],['# Units]]</f>
        <v>1.8</v>
      </c>
      <c r="G3928" s="8">
        <f>_xlfn.RANK.EQ(inventory[[#This Row],[Total Cost]],inventory[Total Cost],0)</f>
        <v>4333</v>
      </c>
      <c r="H3928" s="8">
        <f>SUMIFS(inventory['# Units],inventory[Rank],"&lt;="&amp;inventory[[#This Row],['#]])</f>
        <v>79994</v>
      </c>
      <c r="I3928" s="9">
        <f>inventory[[#This Row],[c Units]]/MAX(inventory[c Units])</f>
        <v>0.97106023452863632</v>
      </c>
      <c r="J3928" s="10">
        <f>SUMIFS(inventory[Total Cost],inventory[Rank],"&lt;="&amp;inventory[[#This Row],['#]])</f>
        <v>2645845.8999999994</v>
      </c>
      <c r="K3928" s="9">
        <f>inventory[[#This Row],[c Cost]]/MAX(inventory[c Cost])</f>
        <v>0.99944860918210321</v>
      </c>
      <c r="L3928" s="11" t="str">
        <f>IF(inventory[[#This Row],[c Units %]]&lt;=$O$7,$N$7,IF(inventory[[#This Row],[c Units %]]&lt;=$O$8,$N$8,$N$9))</f>
        <v>C</v>
      </c>
    </row>
    <row r="3929" spans="2:12" x14ac:dyDescent="0.25">
      <c r="B3929" s="1">
        <v>3923</v>
      </c>
      <c r="C3929" t="s">
        <v>3922</v>
      </c>
      <c r="D3929" s="2">
        <v>0.9</v>
      </c>
      <c r="E3929" s="15">
        <v>3</v>
      </c>
      <c r="F3929" s="14">
        <f>inventory[[#This Row],[Unit Cost]]*inventory[[#This Row],['# Units]]</f>
        <v>2.7</v>
      </c>
      <c r="G3929" s="8">
        <f>_xlfn.RANK.EQ(inventory[[#This Row],[Total Cost]],inventory[Total Cost],0)</f>
        <v>4161</v>
      </c>
      <c r="H3929" s="8">
        <f>SUMIFS(inventory['# Units],inventory[Rank],"&lt;="&amp;inventory[[#This Row],['#]])</f>
        <v>79994</v>
      </c>
      <c r="I3929" s="9">
        <f>inventory[[#This Row],[c Units]]/MAX(inventory[c Units])</f>
        <v>0.97106023452863632</v>
      </c>
      <c r="J3929" s="10">
        <f>SUMIFS(inventory[Total Cost],inventory[Rank],"&lt;="&amp;inventory[[#This Row],['#]])</f>
        <v>2645845.8999999994</v>
      </c>
      <c r="K3929" s="9">
        <f>inventory[[#This Row],[c Cost]]/MAX(inventory[c Cost])</f>
        <v>0.99944860918210321</v>
      </c>
      <c r="L3929" s="11" t="str">
        <f>IF(inventory[[#This Row],[c Units %]]&lt;=$O$7,$N$7,IF(inventory[[#This Row],[c Units %]]&lt;=$O$8,$N$8,$N$9))</f>
        <v>C</v>
      </c>
    </row>
    <row r="3930" spans="2:12" x14ac:dyDescent="0.25">
      <c r="B3930" s="1">
        <v>3924</v>
      </c>
      <c r="C3930" t="s">
        <v>3923</v>
      </c>
      <c r="D3930" s="2">
        <v>0.7</v>
      </c>
      <c r="E3930" s="15">
        <v>1</v>
      </c>
      <c r="F3930" s="14">
        <f>inventory[[#This Row],[Unit Cost]]*inventory[[#This Row],['# Units]]</f>
        <v>0.7</v>
      </c>
      <c r="G3930" s="8">
        <f>_xlfn.RANK.EQ(inventory[[#This Row],[Total Cost]],inventory[Total Cost],0)</f>
        <v>4553</v>
      </c>
      <c r="H3930" s="8">
        <f>SUMIFS(inventory['# Units],inventory[Rank],"&lt;="&amp;inventory[[#This Row],['#]])</f>
        <v>79994</v>
      </c>
      <c r="I3930" s="9">
        <f>inventory[[#This Row],[c Units]]/MAX(inventory[c Units])</f>
        <v>0.97106023452863632</v>
      </c>
      <c r="J3930" s="10">
        <f>SUMIFS(inventory[Total Cost],inventory[Rank],"&lt;="&amp;inventory[[#This Row],['#]])</f>
        <v>2645845.8999999994</v>
      </c>
      <c r="K3930" s="9">
        <f>inventory[[#This Row],[c Cost]]/MAX(inventory[c Cost])</f>
        <v>0.99944860918210321</v>
      </c>
      <c r="L3930" s="11" t="str">
        <f>IF(inventory[[#This Row],[c Units %]]&lt;=$O$7,$N$7,IF(inventory[[#This Row],[c Units %]]&lt;=$O$8,$N$8,$N$9))</f>
        <v>C</v>
      </c>
    </row>
    <row r="3931" spans="2:12" x14ac:dyDescent="0.25">
      <c r="B3931" s="1">
        <v>3925</v>
      </c>
      <c r="C3931" t="s">
        <v>3924</v>
      </c>
      <c r="D3931" s="2">
        <v>0.9</v>
      </c>
      <c r="E3931" s="15">
        <v>23</v>
      </c>
      <c r="F3931" s="14">
        <f>inventory[[#This Row],[Unit Cost]]*inventory[[#This Row],['# Units]]</f>
        <v>20.7</v>
      </c>
      <c r="G3931" s="8">
        <f>_xlfn.RANK.EQ(inventory[[#This Row],[Total Cost]],inventory[Total Cost],0)</f>
        <v>2661</v>
      </c>
      <c r="H3931" s="8">
        <f>SUMIFS(inventory['# Units],inventory[Rank],"&lt;="&amp;inventory[[#This Row],['#]])</f>
        <v>79994</v>
      </c>
      <c r="I3931" s="9">
        <f>inventory[[#This Row],[c Units]]/MAX(inventory[c Units])</f>
        <v>0.97106023452863632</v>
      </c>
      <c r="J3931" s="10">
        <f>SUMIFS(inventory[Total Cost],inventory[Rank],"&lt;="&amp;inventory[[#This Row],['#]])</f>
        <v>2645845.8999999994</v>
      </c>
      <c r="K3931" s="9">
        <f>inventory[[#This Row],[c Cost]]/MAX(inventory[c Cost])</f>
        <v>0.99944860918210321</v>
      </c>
      <c r="L3931" s="11" t="str">
        <f>IF(inventory[[#This Row],[c Units %]]&lt;=$O$7,$N$7,IF(inventory[[#This Row],[c Units %]]&lt;=$O$8,$N$8,$N$9))</f>
        <v>C</v>
      </c>
    </row>
    <row r="3932" spans="2:12" x14ac:dyDescent="0.25">
      <c r="B3932" s="1">
        <v>3926</v>
      </c>
      <c r="C3932" t="s">
        <v>3925</v>
      </c>
      <c r="D3932" s="2">
        <v>0.9</v>
      </c>
      <c r="E3932" s="15">
        <v>5</v>
      </c>
      <c r="F3932" s="14">
        <f>inventory[[#This Row],[Unit Cost]]*inventory[[#This Row],['# Units]]</f>
        <v>4.5</v>
      </c>
      <c r="G3932" s="8">
        <f>_xlfn.RANK.EQ(inventory[[#This Row],[Total Cost]],inventory[Total Cost],0)</f>
        <v>3832</v>
      </c>
      <c r="H3932" s="8">
        <f>SUMIFS(inventory['# Units],inventory[Rank],"&lt;="&amp;inventory[[#This Row],['#]])</f>
        <v>79994</v>
      </c>
      <c r="I3932" s="9">
        <f>inventory[[#This Row],[c Units]]/MAX(inventory[c Units])</f>
        <v>0.97106023452863632</v>
      </c>
      <c r="J3932" s="10">
        <f>SUMIFS(inventory[Total Cost],inventory[Rank],"&lt;="&amp;inventory[[#This Row],['#]])</f>
        <v>2645845.8999999994</v>
      </c>
      <c r="K3932" s="9">
        <f>inventory[[#This Row],[c Cost]]/MAX(inventory[c Cost])</f>
        <v>0.99944860918210321</v>
      </c>
      <c r="L3932" s="11" t="str">
        <f>IF(inventory[[#This Row],[c Units %]]&lt;=$O$7,$N$7,IF(inventory[[#This Row],[c Units %]]&lt;=$O$8,$N$8,$N$9))</f>
        <v>C</v>
      </c>
    </row>
    <row r="3933" spans="2:12" x14ac:dyDescent="0.25">
      <c r="B3933" s="1">
        <v>3927</v>
      </c>
      <c r="C3933" t="s">
        <v>3926</v>
      </c>
      <c r="D3933" s="2">
        <v>0.4</v>
      </c>
      <c r="E3933" s="15">
        <v>3</v>
      </c>
      <c r="F3933" s="14">
        <f>inventory[[#This Row],[Unit Cost]]*inventory[[#This Row],['# Units]]</f>
        <v>1.2000000000000002</v>
      </c>
      <c r="G3933" s="8">
        <f>_xlfn.RANK.EQ(inventory[[#This Row],[Total Cost]],inventory[Total Cost],0)</f>
        <v>4437</v>
      </c>
      <c r="H3933" s="8">
        <f>SUMIFS(inventory['# Units],inventory[Rank],"&lt;="&amp;inventory[[#This Row],['#]])</f>
        <v>79994</v>
      </c>
      <c r="I3933" s="9">
        <f>inventory[[#This Row],[c Units]]/MAX(inventory[c Units])</f>
        <v>0.97106023452863632</v>
      </c>
      <c r="J3933" s="10">
        <f>SUMIFS(inventory[Total Cost],inventory[Rank],"&lt;="&amp;inventory[[#This Row],['#]])</f>
        <v>2645845.8999999994</v>
      </c>
      <c r="K3933" s="9">
        <f>inventory[[#This Row],[c Cost]]/MAX(inventory[c Cost])</f>
        <v>0.99944860918210321</v>
      </c>
      <c r="L3933" s="11" t="str">
        <f>IF(inventory[[#This Row],[c Units %]]&lt;=$O$7,$N$7,IF(inventory[[#This Row],[c Units %]]&lt;=$O$8,$N$8,$N$9))</f>
        <v>C</v>
      </c>
    </row>
    <row r="3934" spans="2:12" x14ac:dyDescent="0.25">
      <c r="B3934" s="1">
        <v>3928</v>
      </c>
      <c r="C3934" t="s">
        <v>3927</v>
      </c>
      <c r="D3934" s="2">
        <v>0.8</v>
      </c>
      <c r="E3934" s="15">
        <v>22</v>
      </c>
      <c r="F3934" s="14">
        <f>inventory[[#This Row],[Unit Cost]]*inventory[[#This Row],['# Units]]</f>
        <v>17.600000000000001</v>
      </c>
      <c r="G3934" s="8">
        <f>_xlfn.RANK.EQ(inventory[[#This Row],[Total Cost]],inventory[Total Cost],0)</f>
        <v>2818</v>
      </c>
      <c r="H3934" s="8">
        <f>SUMIFS(inventory['# Units],inventory[Rank],"&lt;="&amp;inventory[[#This Row],['#]])</f>
        <v>79994</v>
      </c>
      <c r="I3934" s="9">
        <f>inventory[[#This Row],[c Units]]/MAX(inventory[c Units])</f>
        <v>0.97106023452863632</v>
      </c>
      <c r="J3934" s="10">
        <f>SUMIFS(inventory[Total Cost],inventory[Rank],"&lt;="&amp;inventory[[#This Row],['#]])</f>
        <v>2645845.8999999994</v>
      </c>
      <c r="K3934" s="9">
        <f>inventory[[#This Row],[c Cost]]/MAX(inventory[c Cost])</f>
        <v>0.99944860918210321</v>
      </c>
      <c r="L3934" s="11" t="str">
        <f>IF(inventory[[#This Row],[c Units %]]&lt;=$O$7,$N$7,IF(inventory[[#This Row],[c Units %]]&lt;=$O$8,$N$8,$N$9))</f>
        <v>C</v>
      </c>
    </row>
    <row r="3935" spans="2:12" x14ac:dyDescent="0.25">
      <c r="B3935" s="1">
        <v>3929</v>
      </c>
      <c r="C3935" t="s">
        <v>3928</v>
      </c>
      <c r="D3935" s="2">
        <v>0.9</v>
      </c>
      <c r="E3935" s="15">
        <v>1</v>
      </c>
      <c r="F3935" s="14">
        <f>inventory[[#This Row],[Unit Cost]]*inventory[[#This Row],['# Units]]</f>
        <v>0.9</v>
      </c>
      <c r="G3935" s="8">
        <f>_xlfn.RANK.EQ(inventory[[#This Row],[Total Cost]],inventory[Total Cost],0)</f>
        <v>4511</v>
      </c>
      <c r="H3935" s="8">
        <f>SUMIFS(inventory['# Units],inventory[Rank],"&lt;="&amp;inventory[[#This Row],['#]])</f>
        <v>79994</v>
      </c>
      <c r="I3935" s="9">
        <f>inventory[[#This Row],[c Units]]/MAX(inventory[c Units])</f>
        <v>0.97106023452863632</v>
      </c>
      <c r="J3935" s="10">
        <f>SUMIFS(inventory[Total Cost],inventory[Rank],"&lt;="&amp;inventory[[#This Row],['#]])</f>
        <v>2645845.8999999994</v>
      </c>
      <c r="K3935" s="9">
        <f>inventory[[#This Row],[c Cost]]/MAX(inventory[c Cost])</f>
        <v>0.99944860918210321</v>
      </c>
      <c r="L3935" s="11" t="str">
        <f>IF(inventory[[#This Row],[c Units %]]&lt;=$O$7,$N$7,IF(inventory[[#This Row],[c Units %]]&lt;=$O$8,$N$8,$N$9))</f>
        <v>C</v>
      </c>
    </row>
    <row r="3936" spans="2:12" x14ac:dyDescent="0.25">
      <c r="B3936" s="1">
        <v>3930</v>
      </c>
      <c r="C3936" t="s">
        <v>3929</v>
      </c>
      <c r="D3936" s="2">
        <v>0.8</v>
      </c>
      <c r="E3936" s="15">
        <v>5</v>
      </c>
      <c r="F3936" s="14">
        <f>inventory[[#This Row],[Unit Cost]]*inventory[[#This Row],['# Units]]</f>
        <v>4</v>
      </c>
      <c r="G3936" s="8">
        <f>_xlfn.RANK.EQ(inventory[[#This Row],[Total Cost]],inventory[Total Cost],0)</f>
        <v>3898</v>
      </c>
      <c r="H3936" s="8">
        <f>SUMIFS(inventory['# Units],inventory[Rank],"&lt;="&amp;inventory[[#This Row],['#]])</f>
        <v>79994</v>
      </c>
      <c r="I3936" s="9">
        <f>inventory[[#This Row],[c Units]]/MAX(inventory[c Units])</f>
        <v>0.97106023452863632</v>
      </c>
      <c r="J3936" s="10">
        <f>SUMIFS(inventory[Total Cost],inventory[Rank],"&lt;="&amp;inventory[[#This Row],['#]])</f>
        <v>2645845.8999999994</v>
      </c>
      <c r="K3936" s="9">
        <f>inventory[[#This Row],[c Cost]]/MAX(inventory[c Cost])</f>
        <v>0.99944860918210321</v>
      </c>
      <c r="L3936" s="11" t="str">
        <f>IF(inventory[[#This Row],[c Units %]]&lt;=$O$7,$N$7,IF(inventory[[#This Row],[c Units %]]&lt;=$O$8,$N$8,$N$9))</f>
        <v>C</v>
      </c>
    </row>
    <row r="3937" spans="2:12" x14ac:dyDescent="0.25">
      <c r="B3937" s="1">
        <v>3931</v>
      </c>
      <c r="C3937" t="s">
        <v>3930</v>
      </c>
      <c r="D3937" s="2">
        <v>0.8</v>
      </c>
      <c r="E3937" s="15">
        <v>4</v>
      </c>
      <c r="F3937" s="14">
        <f>inventory[[#This Row],[Unit Cost]]*inventory[[#This Row],['# Units]]</f>
        <v>3.2</v>
      </c>
      <c r="G3937" s="8">
        <f>_xlfn.RANK.EQ(inventory[[#This Row],[Total Cost]],inventory[Total Cost],0)</f>
        <v>4049</v>
      </c>
      <c r="H3937" s="8">
        <f>SUMIFS(inventory['# Units],inventory[Rank],"&lt;="&amp;inventory[[#This Row],['#]])</f>
        <v>79994</v>
      </c>
      <c r="I3937" s="9">
        <f>inventory[[#This Row],[c Units]]/MAX(inventory[c Units])</f>
        <v>0.97106023452863632</v>
      </c>
      <c r="J3937" s="10">
        <f>SUMIFS(inventory[Total Cost],inventory[Rank],"&lt;="&amp;inventory[[#This Row],['#]])</f>
        <v>2645845.8999999994</v>
      </c>
      <c r="K3937" s="9">
        <f>inventory[[#This Row],[c Cost]]/MAX(inventory[c Cost])</f>
        <v>0.99944860918210321</v>
      </c>
      <c r="L3937" s="11" t="str">
        <f>IF(inventory[[#This Row],[c Units %]]&lt;=$O$7,$N$7,IF(inventory[[#This Row],[c Units %]]&lt;=$O$8,$N$8,$N$9))</f>
        <v>C</v>
      </c>
    </row>
    <row r="3938" spans="2:12" x14ac:dyDescent="0.25">
      <c r="B3938" s="1">
        <v>3932</v>
      </c>
      <c r="C3938" t="s">
        <v>3931</v>
      </c>
      <c r="D3938" s="2">
        <v>0.7</v>
      </c>
      <c r="E3938" s="15">
        <v>1</v>
      </c>
      <c r="F3938" s="14">
        <f>inventory[[#This Row],[Unit Cost]]*inventory[[#This Row],['# Units]]</f>
        <v>0.7</v>
      </c>
      <c r="G3938" s="8">
        <f>_xlfn.RANK.EQ(inventory[[#This Row],[Total Cost]],inventory[Total Cost],0)</f>
        <v>4553</v>
      </c>
      <c r="H3938" s="8">
        <f>SUMIFS(inventory['# Units],inventory[Rank],"&lt;="&amp;inventory[[#This Row],['#]])</f>
        <v>79994</v>
      </c>
      <c r="I3938" s="9">
        <f>inventory[[#This Row],[c Units]]/MAX(inventory[c Units])</f>
        <v>0.97106023452863632</v>
      </c>
      <c r="J3938" s="10">
        <f>SUMIFS(inventory[Total Cost],inventory[Rank],"&lt;="&amp;inventory[[#This Row],['#]])</f>
        <v>2645845.8999999994</v>
      </c>
      <c r="K3938" s="9">
        <f>inventory[[#This Row],[c Cost]]/MAX(inventory[c Cost])</f>
        <v>0.99944860918210321</v>
      </c>
      <c r="L3938" s="11" t="str">
        <f>IF(inventory[[#This Row],[c Units %]]&lt;=$O$7,$N$7,IF(inventory[[#This Row],[c Units %]]&lt;=$O$8,$N$8,$N$9))</f>
        <v>C</v>
      </c>
    </row>
    <row r="3939" spans="2:12" x14ac:dyDescent="0.25">
      <c r="B3939" s="1">
        <v>3933</v>
      </c>
      <c r="C3939" t="s">
        <v>3932</v>
      </c>
      <c r="D3939" s="2">
        <v>0.5</v>
      </c>
      <c r="E3939" s="15">
        <v>3</v>
      </c>
      <c r="F3939" s="14">
        <f>inventory[[#This Row],[Unit Cost]]*inventory[[#This Row],['# Units]]</f>
        <v>1.5</v>
      </c>
      <c r="G3939" s="8">
        <f>_xlfn.RANK.EQ(inventory[[#This Row],[Total Cost]],inventory[Total Cost],0)</f>
        <v>4393</v>
      </c>
      <c r="H3939" s="8">
        <f>SUMIFS(inventory['# Units],inventory[Rank],"&lt;="&amp;inventory[[#This Row],['#]])</f>
        <v>79994</v>
      </c>
      <c r="I3939" s="9">
        <f>inventory[[#This Row],[c Units]]/MAX(inventory[c Units])</f>
        <v>0.97106023452863632</v>
      </c>
      <c r="J3939" s="10">
        <f>SUMIFS(inventory[Total Cost],inventory[Rank],"&lt;="&amp;inventory[[#This Row],['#]])</f>
        <v>2645845.8999999994</v>
      </c>
      <c r="K3939" s="9">
        <f>inventory[[#This Row],[c Cost]]/MAX(inventory[c Cost])</f>
        <v>0.99944860918210321</v>
      </c>
      <c r="L3939" s="11" t="str">
        <f>IF(inventory[[#This Row],[c Units %]]&lt;=$O$7,$N$7,IF(inventory[[#This Row],[c Units %]]&lt;=$O$8,$N$8,$N$9))</f>
        <v>C</v>
      </c>
    </row>
    <row r="3940" spans="2:12" x14ac:dyDescent="0.25">
      <c r="B3940" s="1">
        <v>3934</v>
      </c>
      <c r="C3940" t="s">
        <v>3933</v>
      </c>
      <c r="D3940" s="2">
        <v>0.6</v>
      </c>
      <c r="E3940" s="15">
        <v>11</v>
      </c>
      <c r="F3940" s="14">
        <f>inventory[[#This Row],[Unit Cost]]*inventory[[#This Row],['# Units]]</f>
        <v>6.6</v>
      </c>
      <c r="G3940" s="8">
        <f>_xlfn.RANK.EQ(inventory[[#This Row],[Total Cost]],inventory[Total Cost],0)</f>
        <v>3615</v>
      </c>
      <c r="H3940" s="8">
        <f>SUMIFS(inventory['# Units],inventory[Rank],"&lt;="&amp;inventory[[#This Row],['#]])</f>
        <v>79994</v>
      </c>
      <c r="I3940" s="9">
        <f>inventory[[#This Row],[c Units]]/MAX(inventory[c Units])</f>
        <v>0.97106023452863632</v>
      </c>
      <c r="J3940" s="10">
        <f>SUMIFS(inventory[Total Cost],inventory[Rank],"&lt;="&amp;inventory[[#This Row],['#]])</f>
        <v>2645845.8999999994</v>
      </c>
      <c r="K3940" s="9">
        <f>inventory[[#This Row],[c Cost]]/MAX(inventory[c Cost])</f>
        <v>0.99944860918210321</v>
      </c>
      <c r="L3940" s="11" t="str">
        <f>IF(inventory[[#This Row],[c Units %]]&lt;=$O$7,$N$7,IF(inventory[[#This Row],[c Units %]]&lt;=$O$8,$N$8,$N$9))</f>
        <v>C</v>
      </c>
    </row>
    <row r="3941" spans="2:12" x14ac:dyDescent="0.25">
      <c r="B3941" s="1">
        <v>3935</v>
      </c>
      <c r="C3941" t="s">
        <v>3934</v>
      </c>
      <c r="D3941" s="2">
        <v>0.6</v>
      </c>
      <c r="E3941" s="15">
        <v>3</v>
      </c>
      <c r="F3941" s="14">
        <f>inventory[[#This Row],[Unit Cost]]*inventory[[#This Row],['# Units]]</f>
        <v>1.7999999999999998</v>
      </c>
      <c r="G3941" s="8">
        <f>_xlfn.RANK.EQ(inventory[[#This Row],[Total Cost]],inventory[Total Cost],0)</f>
        <v>4350</v>
      </c>
      <c r="H3941" s="8">
        <f>SUMIFS(inventory['# Units],inventory[Rank],"&lt;="&amp;inventory[[#This Row],['#]])</f>
        <v>79994</v>
      </c>
      <c r="I3941" s="9">
        <f>inventory[[#This Row],[c Units]]/MAX(inventory[c Units])</f>
        <v>0.97106023452863632</v>
      </c>
      <c r="J3941" s="10">
        <f>SUMIFS(inventory[Total Cost],inventory[Rank],"&lt;="&amp;inventory[[#This Row],['#]])</f>
        <v>2645845.8999999994</v>
      </c>
      <c r="K3941" s="9">
        <f>inventory[[#This Row],[c Cost]]/MAX(inventory[c Cost])</f>
        <v>0.99944860918210321</v>
      </c>
      <c r="L3941" s="11" t="str">
        <f>IF(inventory[[#This Row],[c Units %]]&lt;=$O$7,$N$7,IF(inventory[[#This Row],[c Units %]]&lt;=$O$8,$N$8,$N$9))</f>
        <v>C</v>
      </c>
    </row>
    <row r="3942" spans="2:12" x14ac:dyDescent="0.25">
      <c r="B3942" s="1">
        <v>3936</v>
      </c>
      <c r="C3942" t="s">
        <v>3935</v>
      </c>
      <c r="D3942" s="2">
        <v>0.7</v>
      </c>
      <c r="E3942" s="15">
        <v>6</v>
      </c>
      <c r="F3942" s="14">
        <f>inventory[[#This Row],[Unit Cost]]*inventory[[#This Row],['# Units]]</f>
        <v>4.1999999999999993</v>
      </c>
      <c r="G3942" s="8">
        <f>_xlfn.RANK.EQ(inventory[[#This Row],[Total Cost]],inventory[Total Cost],0)</f>
        <v>3874</v>
      </c>
      <c r="H3942" s="8">
        <f>SUMIFS(inventory['# Units],inventory[Rank],"&lt;="&amp;inventory[[#This Row],['#]])</f>
        <v>79994</v>
      </c>
      <c r="I3942" s="9">
        <f>inventory[[#This Row],[c Units]]/MAX(inventory[c Units])</f>
        <v>0.97106023452863632</v>
      </c>
      <c r="J3942" s="10">
        <f>SUMIFS(inventory[Total Cost],inventory[Rank],"&lt;="&amp;inventory[[#This Row],['#]])</f>
        <v>2645845.8999999994</v>
      </c>
      <c r="K3942" s="9">
        <f>inventory[[#This Row],[c Cost]]/MAX(inventory[c Cost])</f>
        <v>0.99944860918210321</v>
      </c>
      <c r="L3942" s="11" t="str">
        <f>IF(inventory[[#This Row],[c Units %]]&lt;=$O$7,$N$7,IF(inventory[[#This Row],[c Units %]]&lt;=$O$8,$N$8,$N$9))</f>
        <v>C</v>
      </c>
    </row>
    <row r="3943" spans="2:12" x14ac:dyDescent="0.25">
      <c r="B3943" s="1">
        <v>3937</v>
      </c>
      <c r="C3943" t="s">
        <v>3936</v>
      </c>
      <c r="D3943" s="2">
        <v>0.7</v>
      </c>
      <c r="E3943" s="15">
        <v>5</v>
      </c>
      <c r="F3943" s="14">
        <f>inventory[[#This Row],[Unit Cost]]*inventory[[#This Row],['# Units]]</f>
        <v>3.5</v>
      </c>
      <c r="G3943" s="8">
        <f>_xlfn.RANK.EQ(inventory[[#This Row],[Total Cost]],inventory[Total Cost],0)</f>
        <v>4002</v>
      </c>
      <c r="H3943" s="8">
        <f>SUMIFS(inventory['# Units],inventory[Rank],"&lt;="&amp;inventory[[#This Row],['#]])</f>
        <v>79994</v>
      </c>
      <c r="I3943" s="9">
        <f>inventory[[#This Row],[c Units]]/MAX(inventory[c Units])</f>
        <v>0.97106023452863632</v>
      </c>
      <c r="J3943" s="10">
        <f>SUMIFS(inventory[Total Cost],inventory[Rank],"&lt;="&amp;inventory[[#This Row],['#]])</f>
        <v>2645845.8999999994</v>
      </c>
      <c r="K3943" s="9">
        <f>inventory[[#This Row],[c Cost]]/MAX(inventory[c Cost])</f>
        <v>0.99944860918210321</v>
      </c>
      <c r="L3943" s="11" t="str">
        <f>IF(inventory[[#This Row],[c Units %]]&lt;=$O$7,$N$7,IF(inventory[[#This Row],[c Units %]]&lt;=$O$8,$N$8,$N$9))</f>
        <v>C</v>
      </c>
    </row>
    <row r="3944" spans="2:12" x14ac:dyDescent="0.25">
      <c r="B3944" s="1">
        <v>3938</v>
      </c>
      <c r="C3944" t="s">
        <v>3937</v>
      </c>
      <c r="D3944" s="2">
        <v>0.7</v>
      </c>
      <c r="E3944" s="15">
        <v>3</v>
      </c>
      <c r="F3944" s="14">
        <f>inventory[[#This Row],[Unit Cost]]*inventory[[#This Row],['# Units]]</f>
        <v>2.0999999999999996</v>
      </c>
      <c r="G3944" s="8">
        <f>_xlfn.RANK.EQ(inventory[[#This Row],[Total Cost]],inventory[Total Cost],0)</f>
        <v>4272</v>
      </c>
      <c r="H3944" s="8">
        <f>SUMIFS(inventory['# Units],inventory[Rank],"&lt;="&amp;inventory[[#This Row],['#]])</f>
        <v>79994</v>
      </c>
      <c r="I3944" s="9">
        <f>inventory[[#This Row],[c Units]]/MAX(inventory[c Units])</f>
        <v>0.97106023452863632</v>
      </c>
      <c r="J3944" s="10">
        <f>SUMIFS(inventory[Total Cost],inventory[Rank],"&lt;="&amp;inventory[[#This Row],['#]])</f>
        <v>2645845.8999999994</v>
      </c>
      <c r="K3944" s="9">
        <f>inventory[[#This Row],[c Cost]]/MAX(inventory[c Cost])</f>
        <v>0.99944860918210321</v>
      </c>
      <c r="L3944" s="11" t="str">
        <f>IF(inventory[[#This Row],[c Units %]]&lt;=$O$7,$N$7,IF(inventory[[#This Row],[c Units %]]&lt;=$O$8,$N$8,$N$9))</f>
        <v>C</v>
      </c>
    </row>
    <row r="3945" spans="2:12" x14ac:dyDescent="0.25">
      <c r="B3945" s="1">
        <v>3939</v>
      </c>
      <c r="C3945" t="s">
        <v>3938</v>
      </c>
      <c r="D3945" s="2">
        <v>0.9</v>
      </c>
      <c r="E3945" s="15">
        <v>4</v>
      </c>
      <c r="F3945" s="14">
        <f>inventory[[#This Row],[Unit Cost]]*inventory[[#This Row],['# Units]]</f>
        <v>3.6</v>
      </c>
      <c r="G3945" s="8">
        <f>_xlfn.RANK.EQ(inventory[[#This Row],[Total Cost]],inventory[Total Cost],0)</f>
        <v>3955</v>
      </c>
      <c r="H3945" s="8">
        <f>SUMIFS(inventory['# Units],inventory[Rank],"&lt;="&amp;inventory[[#This Row],['#]])</f>
        <v>79994</v>
      </c>
      <c r="I3945" s="9">
        <f>inventory[[#This Row],[c Units]]/MAX(inventory[c Units])</f>
        <v>0.97106023452863632</v>
      </c>
      <c r="J3945" s="10">
        <f>SUMIFS(inventory[Total Cost],inventory[Rank],"&lt;="&amp;inventory[[#This Row],['#]])</f>
        <v>2645845.8999999994</v>
      </c>
      <c r="K3945" s="9">
        <f>inventory[[#This Row],[c Cost]]/MAX(inventory[c Cost])</f>
        <v>0.99944860918210321</v>
      </c>
      <c r="L3945" s="11" t="str">
        <f>IF(inventory[[#This Row],[c Units %]]&lt;=$O$7,$N$7,IF(inventory[[#This Row],[c Units %]]&lt;=$O$8,$N$8,$N$9))</f>
        <v>C</v>
      </c>
    </row>
    <row r="3946" spans="2:12" x14ac:dyDescent="0.25">
      <c r="B3946" s="1">
        <v>3940</v>
      </c>
      <c r="C3946" t="s">
        <v>3939</v>
      </c>
      <c r="D3946" s="2">
        <v>0.9</v>
      </c>
      <c r="E3946" s="15">
        <v>18</v>
      </c>
      <c r="F3946" s="14">
        <f>inventory[[#This Row],[Unit Cost]]*inventory[[#This Row],['# Units]]</f>
        <v>16.2</v>
      </c>
      <c r="G3946" s="8">
        <f>_xlfn.RANK.EQ(inventory[[#This Row],[Total Cost]],inventory[Total Cost],0)</f>
        <v>2893</v>
      </c>
      <c r="H3946" s="8">
        <f>SUMIFS(inventory['# Units],inventory[Rank],"&lt;="&amp;inventory[[#This Row],['#]])</f>
        <v>79994</v>
      </c>
      <c r="I3946" s="9">
        <f>inventory[[#This Row],[c Units]]/MAX(inventory[c Units])</f>
        <v>0.97106023452863632</v>
      </c>
      <c r="J3946" s="10">
        <f>SUMIFS(inventory[Total Cost],inventory[Rank],"&lt;="&amp;inventory[[#This Row],['#]])</f>
        <v>2645845.8999999994</v>
      </c>
      <c r="K3946" s="9">
        <f>inventory[[#This Row],[c Cost]]/MAX(inventory[c Cost])</f>
        <v>0.99944860918210321</v>
      </c>
      <c r="L3946" s="11" t="str">
        <f>IF(inventory[[#This Row],[c Units %]]&lt;=$O$7,$N$7,IF(inventory[[#This Row],[c Units %]]&lt;=$O$8,$N$8,$N$9))</f>
        <v>C</v>
      </c>
    </row>
    <row r="3947" spans="2:12" x14ac:dyDescent="0.25">
      <c r="B3947" s="1">
        <v>3941</v>
      </c>
      <c r="C3947" t="s">
        <v>3940</v>
      </c>
      <c r="D3947" s="2">
        <v>0.8</v>
      </c>
      <c r="E3947" s="15">
        <v>4</v>
      </c>
      <c r="F3947" s="14">
        <f>inventory[[#This Row],[Unit Cost]]*inventory[[#This Row],['# Units]]</f>
        <v>3.2</v>
      </c>
      <c r="G3947" s="8">
        <f>_xlfn.RANK.EQ(inventory[[#This Row],[Total Cost]],inventory[Total Cost],0)</f>
        <v>4049</v>
      </c>
      <c r="H3947" s="8">
        <f>SUMIFS(inventory['# Units],inventory[Rank],"&lt;="&amp;inventory[[#This Row],['#]])</f>
        <v>80024</v>
      </c>
      <c r="I3947" s="9">
        <f>inventory[[#This Row],[c Units]]/MAX(inventory[c Units])</f>
        <v>0.9714244094297021</v>
      </c>
      <c r="J3947" s="10">
        <f>SUMIFS(inventory[Total Cost],inventory[Rank],"&lt;="&amp;inventory[[#This Row],['#]])</f>
        <v>2645884.8999999985</v>
      </c>
      <c r="K3947" s="9">
        <f>inventory[[#This Row],[c Cost]]/MAX(inventory[c Cost])</f>
        <v>0.99946334114202473</v>
      </c>
      <c r="L3947" s="11" t="str">
        <f>IF(inventory[[#This Row],[c Units %]]&lt;=$O$7,$N$7,IF(inventory[[#This Row],[c Units %]]&lt;=$O$8,$N$8,$N$9))</f>
        <v>C</v>
      </c>
    </row>
    <row r="3948" spans="2:12" x14ac:dyDescent="0.25">
      <c r="B3948" s="1">
        <v>3942</v>
      </c>
      <c r="C3948" t="s">
        <v>3941</v>
      </c>
      <c r="D3948" s="2">
        <v>0.8</v>
      </c>
      <c r="E3948" s="15">
        <v>5</v>
      </c>
      <c r="F3948" s="14">
        <f>inventory[[#This Row],[Unit Cost]]*inventory[[#This Row],['# Units]]</f>
        <v>4</v>
      </c>
      <c r="G3948" s="8">
        <f>_xlfn.RANK.EQ(inventory[[#This Row],[Total Cost]],inventory[Total Cost],0)</f>
        <v>3898</v>
      </c>
      <c r="H3948" s="8">
        <f>SUMIFS(inventory['# Units],inventory[Rank],"&lt;="&amp;inventory[[#This Row],['#]])</f>
        <v>80024</v>
      </c>
      <c r="I3948" s="9">
        <f>inventory[[#This Row],[c Units]]/MAX(inventory[c Units])</f>
        <v>0.9714244094297021</v>
      </c>
      <c r="J3948" s="10">
        <f>SUMIFS(inventory[Total Cost],inventory[Rank],"&lt;="&amp;inventory[[#This Row],['#]])</f>
        <v>2645884.8999999985</v>
      </c>
      <c r="K3948" s="9">
        <f>inventory[[#This Row],[c Cost]]/MAX(inventory[c Cost])</f>
        <v>0.99946334114202473</v>
      </c>
      <c r="L3948" s="11" t="str">
        <f>IF(inventory[[#This Row],[c Units %]]&lt;=$O$7,$N$7,IF(inventory[[#This Row],[c Units %]]&lt;=$O$8,$N$8,$N$9))</f>
        <v>C</v>
      </c>
    </row>
    <row r="3949" spans="2:12" x14ac:dyDescent="0.25">
      <c r="B3949" s="1">
        <v>3943</v>
      </c>
      <c r="C3949" t="s">
        <v>3942</v>
      </c>
      <c r="D3949" s="2">
        <v>0.8</v>
      </c>
      <c r="E3949" s="15">
        <v>6</v>
      </c>
      <c r="F3949" s="14">
        <f>inventory[[#This Row],[Unit Cost]]*inventory[[#This Row],['# Units]]</f>
        <v>4.8000000000000007</v>
      </c>
      <c r="G3949" s="8">
        <f>_xlfn.RANK.EQ(inventory[[#This Row],[Total Cost]],inventory[Total Cost],0)</f>
        <v>3792</v>
      </c>
      <c r="H3949" s="8">
        <f>SUMIFS(inventory['# Units],inventory[Rank],"&lt;="&amp;inventory[[#This Row],['#]])</f>
        <v>80024</v>
      </c>
      <c r="I3949" s="9">
        <f>inventory[[#This Row],[c Units]]/MAX(inventory[c Units])</f>
        <v>0.9714244094297021</v>
      </c>
      <c r="J3949" s="10">
        <f>SUMIFS(inventory[Total Cost],inventory[Rank],"&lt;="&amp;inventory[[#This Row],['#]])</f>
        <v>2645884.8999999985</v>
      </c>
      <c r="K3949" s="9">
        <f>inventory[[#This Row],[c Cost]]/MAX(inventory[c Cost])</f>
        <v>0.99946334114202473</v>
      </c>
      <c r="L3949" s="11" t="str">
        <f>IF(inventory[[#This Row],[c Units %]]&lt;=$O$7,$N$7,IF(inventory[[#This Row],[c Units %]]&lt;=$O$8,$N$8,$N$9))</f>
        <v>C</v>
      </c>
    </row>
    <row r="3950" spans="2:12" x14ac:dyDescent="0.25">
      <c r="B3950" s="1">
        <v>3944</v>
      </c>
      <c r="C3950" t="s">
        <v>3943</v>
      </c>
      <c r="D3950" s="2">
        <v>0.8</v>
      </c>
      <c r="E3950" s="15">
        <v>6</v>
      </c>
      <c r="F3950" s="14">
        <f>inventory[[#This Row],[Unit Cost]]*inventory[[#This Row],['# Units]]</f>
        <v>4.8000000000000007</v>
      </c>
      <c r="G3950" s="8">
        <f>_xlfn.RANK.EQ(inventory[[#This Row],[Total Cost]],inventory[Total Cost],0)</f>
        <v>3792</v>
      </c>
      <c r="H3950" s="8">
        <f>SUMIFS(inventory['# Units],inventory[Rank],"&lt;="&amp;inventory[[#This Row],['#]])</f>
        <v>80024</v>
      </c>
      <c r="I3950" s="9">
        <f>inventory[[#This Row],[c Units]]/MAX(inventory[c Units])</f>
        <v>0.9714244094297021</v>
      </c>
      <c r="J3950" s="10">
        <f>SUMIFS(inventory[Total Cost],inventory[Rank],"&lt;="&amp;inventory[[#This Row],['#]])</f>
        <v>2645884.8999999985</v>
      </c>
      <c r="K3950" s="9">
        <f>inventory[[#This Row],[c Cost]]/MAX(inventory[c Cost])</f>
        <v>0.99946334114202473</v>
      </c>
      <c r="L3950" s="11" t="str">
        <f>IF(inventory[[#This Row],[c Units %]]&lt;=$O$7,$N$7,IF(inventory[[#This Row],[c Units %]]&lt;=$O$8,$N$8,$N$9))</f>
        <v>C</v>
      </c>
    </row>
    <row r="3951" spans="2:12" x14ac:dyDescent="0.25">
      <c r="B3951" s="1">
        <v>3945</v>
      </c>
      <c r="C3951" t="s">
        <v>3944</v>
      </c>
      <c r="D3951" s="2">
        <v>0.8</v>
      </c>
      <c r="E3951" s="15">
        <v>10</v>
      </c>
      <c r="F3951" s="14">
        <f>inventory[[#This Row],[Unit Cost]]*inventory[[#This Row],['# Units]]</f>
        <v>8</v>
      </c>
      <c r="G3951" s="8">
        <f>_xlfn.RANK.EQ(inventory[[#This Row],[Total Cost]],inventory[Total Cost],0)</f>
        <v>3471</v>
      </c>
      <c r="H3951" s="8">
        <f>SUMIFS(inventory['# Units],inventory[Rank],"&lt;="&amp;inventory[[#This Row],['#]])</f>
        <v>80024</v>
      </c>
      <c r="I3951" s="9">
        <f>inventory[[#This Row],[c Units]]/MAX(inventory[c Units])</f>
        <v>0.9714244094297021</v>
      </c>
      <c r="J3951" s="10">
        <f>SUMIFS(inventory[Total Cost],inventory[Rank],"&lt;="&amp;inventory[[#This Row],['#]])</f>
        <v>2645884.8999999985</v>
      </c>
      <c r="K3951" s="9">
        <f>inventory[[#This Row],[c Cost]]/MAX(inventory[c Cost])</f>
        <v>0.99946334114202473</v>
      </c>
      <c r="L3951" s="11" t="str">
        <f>IF(inventory[[#This Row],[c Units %]]&lt;=$O$7,$N$7,IF(inventory[[#This Row],[c Units %]]&lt;=$O$8,$N$8,$N$9))</f>
        <v>C</v>
      </c>
    </row>
    <row r="3952" spans="2:12" x14ac:dyDescent="0.25">
      <c r="B3952" s="1">
        <v>3946</v>
      </c>
      <c r="C3952" t="s">
        <v>3945</v>
      </c>
      <c r="D3952" s="2">
        <v>0.8</v>
      </c>
      <c r="E3952" s="15">
        <v>3</v>
      </c>
      <c r="F3952" s="14">
        <f>inventory[[#This Row],[Unit Cost]]*inventory[[#This Row],['# Units]]</f>
        <v>2.4000000000000004</v>
      </c>
      <c r="G3952" s="8">
        <f>_xlfn.RANK.EQ(inventory[[#This Row],[Total Cost]],inventory[Total Cost],0)</f>
        <v>4197</v>
      </c>
      <c r="H3952" s="8">
        <f>SUMIFS(inventory['# Units],inventory[Rank],"&lt;="&amp;inventory[[#This Row],['#]])</f>
        <v>80024</v>
      </c>
      <c r="I3952" s="9">
        <f>inventory[[#This Row],[c Units]]/MAX(inventory[c Units])</f>
        <v>0.9714244094297021</v>
      </c>
      <c r="J3952" s="10">
        <f>SUMIFS(inventory[Total Cost],inventory[Rank],"&lt;="&amp;inventory[[#This Row],['#]])</f>
        <v>2645884.8999999985</v>
      </c>
      <c r="K3952" s="9">
        <f>inventory[[#This Row],[c Cost]]/MAX(inventory[c Cost])</f>
        <v>0.99946334114202473</v>
      </c>
      <c r="L3952" s="11" t="str">
        <f>IF(inventory[[#This Row],[c Units %]]&lt;=$O$7,$N$7,IF(inventory[[#This Row],[c Units %]]&lt;=$O$8,$N$8,$N$9))</f>
        <v>C</v>
      </c>
    </row>
    <row r="3953" spans="2:12" x14ac:dyDescent="0.25">
      <c r="B3953" s="1">
        <v>3947</v>
      </c>
      <c r="C3953" t="s">
        <v>3946</v>
      </c>
      <c r="D3953" s="2">
        <v>0.6</v>
      </c>
      <c r="E3953" s="15">
        <v>13</v>
      </c>
      <c r="F3953" s="14">
        <f>inventory[[#This Row],[Unit Cost]]*inventory[[#This Row],['# Units]]</f>
        <v>7.8</v>
      </c>
      <c r="G3953" s="8">
        <f>_xlfn.RANK.EQ(inventory[[#This Row],[Total Cost]],inventory[Total Cost],0)</f>
        <v>3497</v>
      </c>
      <c r="H3953" s="8">
        <f>SUMIFS(inventory['# Units],inventory[Rank],"&lt;="&amp;inventory[[#This Row],['#]])</f>
        <v>80024</v>
      </c>
      <c r="I3953" s="9">
        <f>inventory[[#This Row],[c Units]]/MAX(inventory[c Units])</f>
        <v>0.9714244094297021</v>
      </c>
      <c r="J3953" s="10">
        <f>SUMIFS(inventory[Total Cost],inventory[Rank],"&lt;="&amp;inventory[[#This Row],['#]])</f>
        <v>2645884.8999999985</v>
      </c>
      <c r="K3953" s="9">
        <f>inventory[[#This Row],[c Cost]]/MAX(inventory[c Cost])</f>
        <v>0.99946334114202473</v>
      </c>
      <c r="L3953" s="11" t="str">
        <f>IF(inventory[[#This Row],[c Units %]]&lt;=$O$7,$N$7,IF(inventory[[#This Row],[c Units %]]&lt;=$O$8,$N$8,$N$9))</f>
        <v>C</v>
      </c>
    </row>
    <row r="3954" spans="2:12" x14ac:dyDescent="0.25">
      <c r="B3954" s="1">
        <v>3948</v>
      </c>
      <c r="C3954" t="s">
        <v>3947</v>
      </c>
      <c r="D3954" s="2">
        <v>0.8</v>
      </c>
      <c r="E3954" s="15">
        <v>7</v>
      </c>
      <c r="F3954" s="14">
        <f>inventory[[#This Row],[Unit Cost]]*inventory[[#This Row],['# Units]]</f>
        <v>5.6000000000000005</v>
      </c>
      <c r="G3954" s="8">
        <f>_xlfn.RANK.EQ(inventory[[#This Row],[Total Cost]],inventory[Total Cost],0)</f>
        <v>3687</v>
      </c>
      <c r="H3954" s="8">
        <f>SUMIFS(inventory['# Units],inventory[Rank],"&lt;="&amp;inventory[[#This Row],['#]])</f>
        <v>80024</v>
      </c>
      <c r="I3954" s="9">
        <f>inventory[[#This Row],[c Units]]/MAX(inventory[c Units])</f>
        <v>0.9714244094297021</v>
      </c>
      <c r="J3954" s="10">
        <f>SUMIFS(inventory[Total Cost],inventory[Rank],"&lt;="&amp;inventory[[#This Row],['#]])</f>
        <v>2645884.8999999985</v>
      </c>
      <c r="K3954" s="9">
        <f>inventory[[#This Row],[c Cost]]/MAX(inventory[c Cost])</f>
        <v>0.99946334114202473</v>
      </c>
      <c r="L3954" s="11" t="str">
        <f>IF(inventory[[#This Row],[c Units %]]&lt;=$O$7,$N$7,IF(inventory[[#This Row],[c Units %]]&lt;=$O$8,$N$8,$N$9))</f>
        <v>C</v>
      </c>
    </row>
    <row r="3955" spans="2:12" x14ac:dyDescent="0.25">
      <c r="B3955" s="1">
        <v>3949</v>
      </c>
      <c r="C3955" t="s">
        <v>3948</v>
      </c>
      <c r="D3955" s="2">
        <v>0.7</v>
      </c>
      <c r="E3955" s="15">
        <v>4</v>
      </c>
      <c r="F3955" s="14">
        <f>inventory[[#This Row],[Unit Cost]]*inventory[[#This Row],['# Units]]</f>
        <v>2.8</v>
      </c>
      <c r="G3955" s="8">
        <f>_xlfn.RANK.EQ(inventory[[#This Row],[Total Cost]],inventory[Total Cost],0)</f>
        <v>4130</v>
      </c>
      <c r="H3955" s="8">
        <f>SUMIFS(inventory['# Units],inventory[Rank],"&lt;="&amp;inventory[[#This Row],['#]])</f>
        <v>80024</v>
      </c>
      <c r="I3955" s="9">
        <f>inventory[[#This Row],[c Units]]/MAX(inventory[c Units])</f>
        <v>0.9714244094297021</v>
      </c>
      <c r="J3955" s="10">
        <f>SUMIFS(inventory[Total Cost],inventory[Rank],"&lt;="&amp;inventory[[#This Row],['#]])</f>
        <v>2645884.8999999985</v>
      </c>
      <c r="K3955" s="9">
        <f>inventory[[#This Row],[c Cost]]/MAX(inventory[c Cost])</f>
        <v>0.99946334114202473</v>
      </c>
      <c r="L3955" s="11" t="str">
        <f>IF(inventory[[#This Row],[c Units %]]&lt;=$O$7,$N$7,IF(inventory[[#This Row],[c Units %]]&lt;=$O$8,$N$8,$N$9))</f>
        <v>C</v>
      </c>
    </row>
    <row r="3956" spans="2:12" x14ac:dyDescent="0.25">
      <c r="B3956" s="1">
        <v>3950</v>
      </c>
      <c r="C3956" t="s">
        <v>3949</v>
      </c>
      <c r="D3956" s="2">
        <v>0.2</v>
      </c>
      <c r="E3956" s="15">
        <v>8</v>
      </c>
      <c r="F3956" s="14">
        <f>inventory[[#This Row],[Unit Cost]]*inventory[[#This Row],['# Units]]</f>
        <v>1.6</v>
      </c>
      <c r="G3956" s="8">
        <f>_xlfn.RANK.EQ(inventory[[#This Row],[Total Cost]],inventory[Total Cost],0)</f>
        <v>4372</v>
      </c>
      <c r="H3956" s="8">
        <f>SUMIFS(inventory['# Units],inventory[Rank],"&lt;="&amp;inventory[[#This Row],['#]])</f>
        <v>80024</v>
      </c>
      <c r="I3956" s="9">
        <f>inventory[[#This Row],[c Units]]/MAX(inventory[c Units])</f>
        <v>0.9714244094297021</v>
      </c>
      <c r="J3956" s="10">
        <f>SUMIFS(inventory[Total Cost],inventory[Rank],"&lt;="&amp;inventory[[#This Row],['#]])</f>
        <v>2645884.8999999985</v>
      </c>
      <c r="K3956" s="9">
        <f>inventory[[#This Row],[c Cost]]/MAX(inventory[c Cost])</f>
        <v>0.99946334114202473</v>
      </c>
      <c r="L3956" s="11" t="str">
        <f>IF(inventory[[#This Row],[c Units %]]&lt;=$O$7,$N$7,IF(inventory[[#This Row],[c Units %]]&lt;=$O$8,$N$8,$N$9))</f>
        <v>C</v>
      </c>
    </row>
    <row r="3957" spans="2:12" x14ac:dyDescent="0.25">
      <c r="B3957" s="1">
        <v>3951</v>
      </c>
      <c r="C3957" t="s">
        <v>3950</v>
      </c>
      <c r="D3957" s="2">
        <v>0.8</v>
      </c>
      <c r="E3957" s="15">
        <v>4</v>
      </c>
      <c r="F3957" s="14">
        <f>inventory[[#This Row],[Unit Cost]]*inventory[[#This Row],['# Units]]</f>
        <v>3.2</v>
      </c>
      <c r="G3957" s="8">
        <f>_xlfn.RANK.EQ(inventory[[#This Row],[Total Cost]],inventory[Total Cost],0)</f>
        <v>4049</v>
      </c>
      <c r="H3957" s="8">
        <f>SUMIFS(inventory['# Units],inventory[Rank],"&lt;="&amp;inventory[[#This Row],['#]])</f>
        <v>80043</v>
      </c>
      <c r="I3957" s="9">
        <f>inventory[[#This Row],[c Units]]/MAX(inventory[c Units])</f>
        <v>0.97165505353371051</v>
      </c>
      <c r="J3957" s="10">
        <f>SUMIFS(inventory[Total Cost],inventory[Rank],"&lt;="&amp;inventory[[#This Row],['#]])</f>
        <v>2645888.6999999983</v>
      </c>
      <c r="K3957" s="9">
        <f>inventory[[#This Row],[c Cost]]/MAX(inventory[c Cost])</f>
        <v>0.99946477656376065</v>
      </c>
      <c r="L3957" s="11" t="str">
        <f>IF(inventory[[#This Row],[c Units %]]&lt;=$O$7,$N$7,IF(inventory[[#This Row],[c Units %]]&lt;=$O$8,$N$8,$N$9))</f>
        <v>C</v>
      </c>
    </row>
    <row r="3958" spans="2:12" x14ac:dyDescent="0.25">
      <c r="B3958" s="1">
        <v>3952</v>
      </c>
      <c r="C3958" t="s">
        <v>3951</v>
      </c>
      <c r="D3958" s="2">
        <v>0.8</v>
      </c>
      <c r="E3958" s="15">
        <v>23</v>
      </c>
      <c r="F3958" s="14">
        <f>inventory[[#This Row],[Unit Cost]]*inventory[[#This Row],['# Units]]</f>
        <v>18.400000000000002</v>
      </c>
      <c r="G3958" s="8">
        <f>_xlfn.RANK.EQ(inventory[[#This Row],[Total Cost]],inventory[Total Cost],0)</f>
        <v>2782</v>
      </c>
      <c r="H3958" s="8">
        <f>SUMIFS(inventory['# Units],inventory[Rank],"&lt;="&amp;inventory[[#This Row],['#]])</f>
        <v>80047</v>
      </c>
      <c r="I3958" s="9">
        <f>inventory[[#This Row],[c Units]]/MAX(inventory[c Units])</f>
        <v>0.97170361018718587</v>
      </c>
      <c r="J3958" s="10">
        <f>SUMIFS(inventory[Total Cost],inventory[Rank],"&lt;="&amp;inventory[[#This Row],['#]])</f>
        <v>2645896.299999998</v>
      </c>
      <c r="K3958" s="9">
        <f>inventory[[#This Row],[c Cost]]/MAX(inventory[c Cost])</f>
        <v>0.99946764740723237</v>
      </c>
      <c r="L3958" s="11" t="str">
        <f>IF(inventory[[#This Row],[c Units %]]&lt;=$O$7,$N$7,IF(inventory[[#This Row],[c Units %]]&lt;=$O$8,$N$8,$N$9))</f>
        <v>C</v>
      </c>
    </row>
    <row r="3959" spans="2:12" x14ac:dyDescent="0.25">
      <c r="B3959" s="1">
        <v>3953</v>
      </c>
      <c r="C3959" t="s">
        <v>3952</v>
      </c>
      <c r="D3959" s="2">
        <v>0.8</v>
      </c>
      <c r="E3959" s="15">
        <v>6</v>
      </c>
      <c r="F3959" s="14">
        <f>inventory[[#This Row],[Unit Cost]]*inventory[[#This Row],['# Units]]</f>
        <v>4.8000000000000007</v>
      </c>
      <c r="G3959" s="8">
        <f>_xlfn.RANK.EQ(inventory[[#This Row],[Total Cost]],inventory[Total Cost],0)</f>
        <v>3792</v>
      </c>
      <c r="H3959" s="8">
        <f>SUMIFS(inventory['# Units],inventory[Rank],"&lt;="&amp;inventory[[#This Row],['#]])</f>
        <v>80047</v>
      </c>
      <c r="I3959" s="9">
        <f>inventory[[#This Row],[c Units]]/MAX(inventory[c Units])</f>
        <v>0.97170361018718587</v>
      </c>
      <c r="J3959" s="10">
        <f>SUMIFS(inventory[Total Cost],inventory[Rank],"&lt;="&amp;inventory[[#This Row],['#]])</f>
        <v>2645896.299999998</v>
      </c>
      <c r="K3959" s="9">
        <f>inventory[[#This Row],[c Cost]]/MAX(inventory[c Cost])</f>
        <v>0.99946764740723237</v>
      </c>
      <c r="L3959" s="11" t="str">
        <f>IF(inventory[[#This Row],[c Units %]]&lt;=$O$7,$N$7,IF(inventory[[#This Row],[c Units %]]&lt;=$O$8,$N$8,$N$9))</f>
        <v>C</v>
      </c>
    </row>
    <row r="3960" spans="2:12" x14ac:dyDescent="0.25">
      <c r="B3960" s="1">
        <v>3954</v>
      </c>
      <c r="C3960" t="s">
        <v>3953</v>
      </c>
      <c r="D3960" s="2">
        <v>0.8</v>
      </c>
      <c r="E3960" s="15">
        <v>13</v>
      </c>
      <c r="F3960" s="14">
        <f>inventory[[#This Row],[Unit Cost]]*inventory[[#This Row],['# Units]]</f>
        <v>10.4</v>
      </c>
      <c r="G3960" s="8">
        <f>_xlfn.RANK.EQ(inventory[[#This Row],[Total Cost]],inventory[Total Cost],0)</f>
        <v>3281</v>
      </c>
      <c r="H3960" s="8">
        <f>SUMIFS(inventory['# Units],inventory[Rank],"&lt;="&amp;inventory[[#This Row],['#]])</f>
        <v>80048</v>
      </c>
      <c r="I3960" s="9">
        <f>inventory[[#This Row],[c Units]]/MAX(inventory[c Units])</f>
        <v>0.97171574935055471</v>
      </c>
      <c r="J3960" s="10">
        <f>SUMIFS(inventory[Total Cost],inventory[Rank],"&lt;="&amp;inventory[[#This Row],['#]])</f>
        <v>2645899.9999999981</v>
      </c>
      <c r="K3960" s="9">
        <f>inventory[[#This Row],[c Cost]]/MAX(inventory[c Cost])</f>
        <v>0.99946904505471224</v>
      </c>
      <c r="L3960" s="11" t="str">
        <f>IF(inventory[[#This Row],[c Units %]]&lt;=$O$7,$N$7,IF(inventory[[#This Row],[c Units %]]&lt;=$O$8,$N$8,$N$9))</f>
        <v>C</v>
      </c>
    </row>
    <row r="3961" spans="2:12" x14ac:dyDescent="0.25">
      <c r="B3961" s="1">
        <v>3955</v>
      </c>
      <c r="C3961" t="s">
        <v>3954</v>
      </c>
      <c r="D3961" s="2">
        <v>0.5</v>
      </c>
      <c r="E3961" s="15">
        <v>5</v>
      </c>
      <c r="F3961" s="14">
        <f>inventory[[#This Row],[Unit Cost]]*inventory[[#This Row],['# Units]]</f>
        <v>2.5</v>
      </c>
      <c r="G3961" s="8">
        <f>_xlfn.RANK.EQ(inventory[[#This Row],[Total Cost]],inventory[Total Cost],0)</f>
        <v>4190</v>
      </c>
      <c r="H3961" s="8">
        <f>SUMIFS(inventory['# Units],inventory[Rank],"&lt;="&amp;inventory[[#This Row],['#]])</f>
        <v>80171</v>
      </c>
      <c r="I3961" s="9">
        <f>inventory[[#This Row],[c Units]]/MAX(inventory[c Units])</f>
        <v>0.97320886644492466</v>
      </c>
      <c r="J3961" s="10">
        <f>SUMIFS(inventory[Total Cost],inventory[Rank],"&lt;="&amp;inventory[[#This Row],['#]])</f>
        <v>2645990.0000000005</v>
      </c>
      <c r="K3961" s="9">
        <f>inventory[[#This Row],[c Cost]]/MAX(inventory[c Cost])</f>
        <v>0.99950304188530192</v>
      </c>
      <c r="L3961" s="11" t="str">
        <f>IF(inventory[[#This Row],[c Units %]]&lt;=$O$7,$N$7,IF(inventory[[#This Row],[c Units %]]&lt;=$O$8,$N$8,$N$9))</f>
        <v>C</v>
      </c>
    </row>
    <row r="3962" spans="2:12" x14ac:dyDescent="0.25">
      <c r="B3962" s="1">
        <v>3956</v>
      </c>
      <c r="C3962" t="s">
        <v>3955</v>
      </c>
      <c r="D3962" s="2">
        <v>0.8</v>
      </c>
      <c r="E3962" s="15">
        <v>2</v>
      </c>
      <c r="F3962" s="14">
        <f>inventory[[#This Row],[Unit Cost]]*inventory[[#This Row],['# Units]]</f>
        <v>1.6</v>
      </c>
      <c r="G3962" s="8">
        <f>_xlfn.RANK.EQ(inventory[[#This Row],[Total Cost]],inventory[Total Cost],0)</f>
        <v>4372</v>
      </c>
      <c r="H3962" s="8">
        <f>SUMIFS(inventory['# Units],inventory[Rank],"&lt;="&amp;inventory[[#This Row],['#]])</f>
        <v>80171</v>
      </c>
      <c r="I3962" s="9">
        <f>inventory[[#This Row],[c Units]]/MAX(inventory[c Units])</f>
        <v>0.97320886644492466</v>
      </c>
      <c r="J3962" s="10">
        <f>SUMIFS(inventory[Total Cost],inventory[Rank],"&lt;="&amp;inventory[[#This Row],['#]])</f>
        <v>2645990.0000000005</v>
      </c>
      <c r="K3962" s="9">
        <f>inventory[[#This Row],[c Cost]]/MAX(inventory[c Cost])</f>
        <v>0.99950304188530192</v>
      </c>
      <c r="L3962" s="11" t="str">
        <f>IF(inventory[[#This Row],[c Units %]]&lt;=$O$7,$N$7,IF(inventory[[#This Row],[c Units %]]&lt;=$O$8,$N$8,$N$9))</f>
        <v>C</v>
      </c>
    </row>
    <row r="3963" spans="2:12" x14ac:dyDescent="0.25">
      <c r="B3963" s="1">
        <v>3957</v>
      </c>
      <c r="C3963" t="s">
        <v>3956</v>
      </c>
      <c r="D3963" s="2">
        <v>0.4</v>
      </c>
      <c r="E3963" s="15">
        <v>2</v>
      </c>
      <c r="F3963" s="14">
        <f>inventory[[#This Row],[Unit Cost]]*inventory[[#This Row],['# Units]]</f>
        <v>0.8</v>
      </c>
      <c r="G3963" s="8">
        <f>_xlfn.RANK.EQ(inventory[[#This Row],[Total Cost]],inventory[Total Cost],0)</f>
        <v>4532</v>
      </c>
      <c r="H3963" s="8">
        <f>SUMIFS(inventory['# Units],inventory[Rank],"&lt;="&amp;inventory[[#This Row],['#]])</f>
        <v>80171</v>
      </c>
      <c r="I3963" s="9">
        <f>inventory[[#This Row],[c Units]]/MAX(inventory[c Units])</f>
        <v>0.97320886644492466</v>
      </c>
      <c r="J3963" s="10">
        <f>SUMIFS(inventory[Total Cost],inventory[Rank],"&lt;="&amp;inventory[[#This Row],['#]])</f>
        <v>2645990.0000000005</v>
      </c>
      <c r="K3963" s="9">
        <f>inventory[[#This Row],[c Cost]]/MAX(inventory[c Cost])</f>
        <v>0.99950304188530192</v>
      </c>
      <c r="L3963" s="11" t="str">
        <f>IF(inventory[[#This Row],[c Units %]]&lt;=$O$7,$N$7,IF(inventory[[#This Row],[c Units %]]&lt;=$O$8,$N$8,$N$9))</f>
        <v>C</v>
      </c>
    </row>
    <row r="3964" spans="2:12" x14ac:dyDescent="0.25">
      <c r="B3964" s="1">
        <v>3958</v>
      </c>
      <c r="C3964" t="s">
        <v>3957</v>
      </c>
      <c r="D3964" s="2">
        <v>0.4</v>
      </c>
      <c r="E3964" s="15">
        <v>6</v>
      </c>
      <c r="F3964" s="14">
        <f>inventory[[#This Row],[Unit Cost]]*inventory[[#This Row],['# Units]]</f>
        <v>2.4000000000000004</v>
      </c>
      <c r="G3964" s="8">
        <f>_xlfn.RANK.EQ(inventory[[#This Row],[Total Cost]],inventory[Total Cost],0)</f>
        <v>4197</v>
      </c>
      <c r="H3964" s="8">
        <f>SUMIFS(inventory['# Units],inventory[Rank],"&lt;="&amp;inventory[[#This Row],['#]])</f>
        <v>80171</v>
      </c>
      <c r="I3964" s="9">
        <f>inventory[[#This Row],[c Units]]/MAX(inventory[c Units])</f>
        <v>0.97320886644492466</v>
      </c>
      <c r="J3964" s="10">
        <f>SUMIFS(inventory[Total Cost],inventory[Rank],"&lt;="&amp;inventory[[#This Row],['#]])</f>
        <v>2645990.0000000005</v>
      </c>
      <c r="K3964" s="9">
        <f>inventory[[#This Row],[c Cost]]/MAX(inventory[c Cost])</f>
        <v>0.99950304188530192</v>
      </c>
      <c r="L3964" s="11" t="str">
        <f>IF(inventory[[#This Row],[c Units %]]&lt;=$O$7,$N$7,IF(inventory[[#This Row],[c Units %]]&lt;=$O$8,$N$8,$N$9))</f>
        <v>C</v>
      </c>
    </row>
    <row r="3965" spans="2:12" x14ac:dyDescent="0.25">
      <c r="B3965" s="1">
        <v>3959</v>
      </c>
      <c r="C3965" t="s">
        <v>3958</v>
      </c>
      <c r="D3965" s="2">
        <v>0.6</v>
      </c>
      <c r="E3965" s="15">
        <v>49</v>
      </c>
      <c r="F3965" s="14">
        <f>inventory[[#This Row],[Unit Cost]]*inventory[[#This Row],['# Units]]</f>
        <v>29.4</v>
      </c>
      <c r="G3965" s="8">
        <f>_xlfn.RANK.EQ(inventory[[#This Row],[Total Cost]],inventory[Total Cost],0)</f>
        <v>2323</v>
      </c>
      <c r="H3965" s="8">
        <f>SUMIFS(inventory['# Units],inventory[Rank],"&lt;="&amp;inventory[[#This Row],['#]])</f>
        <v>80171</v>
      </c>
      <c r="I3965" s="9">
        <f>inventory[[#This Row],[c Units]]/MAX(inventory[c Units])</f>
        <v>0.97320886644492466</v>
      </c>
      <c r="J3965" s="10">
        <f>SUMIFS(inventory[Total Cost],inventory[Rank],"&lt;="&amp;inventory[[#This Row],['#]])</f>
        <v>2645990.0000000005</v>
      </c>
      <c r="K3965" s="9">
        <f>inventory[[#This Row],[c Cost]]/MAX(inventory[c Cost])</f>
        <v>0.99950304188530192</v>
      </c>
      <c r="L3965" s="11" t="str">
        <f>IF(inventory[[#This Row],[c Units %]]&lt;=$O$7,$N$7,IF(inventory[[#This Row],[c Units %]]&lt;=$O$8,$N$8,$N$9))</f>
        <v>C</v>
      </c>
    </row>
    <row r="3966" spans="2:12" x14ac:dyDescent="0.25">
      <c r="B3966" s="1">
        <v>3960</v>
      </c>
      <c r="C3966" t="s">
        <v>3959</v>
      </c>
      <c r="D3966" s="2">
        <v>0.8</v>
      </c>
      <c r="E3966" s="15">
        <v>1</v>
      </c>
      <c r="F3966" s="14">
        <f>inventory[[#This Row],[Unit Cost]]*inventory[[#This Row],['# Units]]</f>
        <v>0.8</v>
      </c>
      <c r="G3966" s="8">
        <f>_xlfn.RANK.EQ(inventory[[#This Row],[Total Cost]],inventory[Total Cost],0)</f>
        <v>4532</v>
      </c>
      <c r="H3966" s="8">
        <f>SUMIFS(inventory['# Units],inventory[Rank],"&lt;="&amp;inventory[[#This Row],['#]])</f>
        <v>80171</v>
      </c>
      <c r="I3966" s="9">
        <f>inventory[[#This Row],[c Units]]/MAX(inventory[c Units])</f>
        <v>0.97320886644492466</v>
      </c>
      <c r="J3966" s="10">
        <f>SUMIFS(inventory[Total Cost],inventory[Rank],"&lt;="&amp;inventory[[#This Row],['#]])</f>
        <v>2645990.0000000005</v>
      </c>
      <c r="K3966" s="9">
        <f>inventory[[#This Row],[c Cost]]/MAX(inventory[c Cost])</f>
        <v>0.99950304188530192</v>
      </c>
      <c r="L3966" s="11" t="str">
        <f>IF(inventory[[#This Row],[c Units %]]&lt;=$O$7,$N$7,IF(inventory[[#This Row],[c Units %]]&lt;=$O$8,$N$8,$N$9))</f>
        <v>C</v>
      </c>
    </row>
    <row r="3967" spans="2:12" x14ac:dyDescent="0.25">
      <c r="B3967" s="1">
        <v>3961</v>
      </c>
      <c r="C3967" t="s">
        <v>3960</v>
      </c>
      <c r="D3967" s="2">
        <v>0.7</v>
      </c>
      <c r="E3967" s="15">
        <v>1</v>
      </c>
      <c r="F3967" s="14">
        <f>inventory[[#This Row],[Unit Cost]]*inventory[[#This Row],['# Units]]</f>
        <v>0.7</v>
      </c>
      <c r="G3967" s="8">
        <f>_xlfn.RANK.EQ(inventory[[#This Row],[Total Cost]],inventory[Total Cost],0)</f>
        <v>4553</v>
      </c>
      <c r="H3967" s="8">
        <f>SUMIFS(inventory['# Units],inventory[Rank],"&lt;="&amp;inventory[[#This Row],['#]])</f>
        <v>80171</v>
      </c>
      <c r="I3967" s="9">
        <f>inventory[[#This Row],[c Units]]/MAX(inventory[c Units])</f>
        <v>0.97320886644492466</v>
      </c>
      <c r="J3967" s="10">
        <f>SUMIFS(inventory[Total Cost],inventory[Rank],"&lt;="&amp;inventory[[#This Row],['#]])</f>
        <v>2645990.0000000005</v>
      </c>
      <c r="K3967" s="9">
        <f>inventory[[#This Row],[c Cost]]/MAX(inventory[c Cost])</f>
        <v>0.99950304188530192</v>
      </c>
      <c r="L3967" s="11" t="str">
        <f>IF(inventory[[#This Row],[c Units %]]&lt;=$O$7,$N$7,IF(inventory[[#This Row],[c Units %]]&lt;=$O$8,$N$8,$N$9))</f>
        <v>C</v>
      </c>
    </row>
    <row r="3968" spans="2:12" x14ac:dyDescent="0.25">
      <c r="B3968" s="1">
        <v>3962</v>
      </c>
      <c r="C3968" t="s">
        <v>3961</v>
      </c>
      <c r="D3968" s="2">
        <v>0.3</v>
      </c>
      <c r="E3968" s="15">
        <v>4</v>
      </c>
      <c r="F3968" s="14">
        <f>inventory[[#This Row],[Unit Cost]]*inventory[[#This Row],['# Units]]</f>
        <v>1.2</v>
      </c>
      <c r="G3968" s="8">
        <f>_xlfn.RANK.EQ(inventory[[#This Row],[Total Cost]],inventory[Total Cost],0)</f>
        <v>4445</v>
      </c>
      <c r="H3968" s="8">
        <f>SUMIFS(inventory['# Units],inventory[Rank],"&lt;="&amp;inventory[[#This Row],['#]])</f>
        <v>80171</v>
      </c>
      <c r="I3968" s="9">
        <f>inventory[[#This Row],[c Units]]/MAX(inventory[c Units])</f>
        <v>0.97320886644492466</v>
      </c>
      <c r="J3968" s="10">
        <f>SUMIFS(inventory[Total Cost],inventory[Rank],"&lt;="&amp;inventory[[#This Row],['#]])</f>
        <v>2645990.0000000005</v>
      </c>
      <c r="K3968" s="9">
        <f>inventory[[#This Row],[c Cost]]/MAX(inventory[c Cost])</f>
        <v>0.99950304188530192</v>
      </c>
      <c r="L3968" s="11" t="str">
        <f>IF(inventory[[#This Row],[c Units %]]&lt;=$O$7,$N$7,IF(inventory[[#This Row],[c Units %]]&lt;=$O$8,$N$8,$N$9))</f>
        <v>C</v>
      </c>
    </row>
    <row r="3969" spans="2:12" x14ac:dyDescent="0.25">
      <c r="B3969" s="1">
        <v>3963</v>
      </c>
      <c r="C3969" t="s">
        <v>3962</v>
      </c>
      <c r="D3969" s="2">
        <v>0.4</v>
      </c>
      <c r="E3969" s="15">
        <v>12</v>
      </c>
      <c r="F3969" s="14">
        <f>inventory[[#This Row],[Unit Cost]]*inventory[[#This Row],['# Units]]</f>
        <v>4.8000000000000007</v>
      </c>
      <c r="G3969" s="8">
        <f>_xlfn.RANK.EQ(inventory[[#This Row],[Total Cost]],inventory[Total Cost],0)</f>
        <v>3792</v>
      </c>
      <c r="H3969" s="8">
        <f>SUMIFS(inventory['# Units],inventory[Rank],"&lt;="&amp;inventory[[#This Row],['#]])</f>
        <v>80171</v>
      </c>
      <c r="I3969" s="9">
        <f>inventory[[#This Row],[c Units]]/MAX(inventory[c Units])</f>
        <v>0.97320886644492466</v>
      </c>
      <c r="J3969" s="10">
        <f>SUMIFS(inventory[Total Cost],inventory[Rank],"&lt;="&amp;inventory[[#This Row],['#]])</f>
        <v>2645990.0000000005</v>
      </c>
      <c r="K3969" s="9">
        <f>inventory[[#This Row],[c Cost]]/MAX(inventory[c Cost])</f>
        <v>0.99950304188530192</v>
      </c>
      <c r="L3969" s="11" t="str">
        <f>IF(inventory[[#This Row],[c Units %]]&lt;=$O$7,$N$7,IF(inventory[[#This Row],[c Units %]]&lt;=$O$8,$N$8,$N$9))</f>
        <v>C</v>
      </c>
    </row>
    <row r="3970" spans="2:12" x14ac:dyDescent="0.25">
      <c r="B3970" s="1">
        <v>3964</v>
      </c>
      <c r="C3970" t="s">
        <v>3963</v>
      </c>
      <c r="D3970" s="2">
        <v>0.7</v>
      </c>
      <c r="E3970" s="15">
        <v>2</v>
      </c>
      <c r="F3970" s="14">
        <f>inventory[[#This Row],[Unit Cost]]*inventory[[#This Row],['# Units]]</f>
        <v>1.4</v>
      </c>
      <c r="G3970" s="8">
        <f>_xlfn.RANK.EQ(inventory[[#This Row],[Total Cost]],inventory[Total Cost],0)</f>
        <v>4407</v>
      </c>
      <c r="H3970" s="8">
        <f>SUMIFS(inventory['# Units],inventory[Rank],"&lt;="&amp;inventory[[#This Row],['#]])</f>
        <v>80171</v>
      </c>
      <c r="I3970" s="9">
        <f>inventory[[#This Row],[c Units]]/MAX(inventory[c Units])</f>
        <v>0.97320886644492466</v>
      </c>
      <c r="J3970" s="10">
        <f>SUMIFS(inventory[Total Cost],inventory[Rank],"&lt;="&amp;inventory[[#This Row],['#]])</f>
        <v>2645990.0000000005</v>
      </c>
      <c r="K3970" s="9">
        <f>inventory[[#This Row],[c Cost]]/MAX(inventory[c Cost])</f>
        <v>0.99950304188530192</v>
      </c>
      <c r="L3970" s="11" t="str">
        <f>IF(inventory[[#This Row],[c Units %]]&lt;=$O$7,$N$7,IF(inventory[[#This Row],[c Units %]]&lt;=$O$8,$N$8,$N$9))</f>
        <v>C</v>
      </c>
    </row>
    <row r="3971" spans="2:12" x14ac:dyDescent="0.25">
      <c r="B3971" s="1">
        <v>3965</v>
      </c>
      <c r="C3971" t="s">
        <v>3964</v>
      </c>
      <c r="D3971" s="2">
        <v>0.5</v>
      </c>
      <c r="E3971" s="15">
        <v>10</v>
      </c>
      <c r="F3971" s="14">
        <f>inventory[[#This Row],[Unit Cost]]*inventory[[#This Row],['# Units]]</f>
        <v>5</v>
      </c>
      <c r="G3971" s="8">
        <f>_xlfn.RANK.EQ(inventory[[#This Row],[Total Cost]],inventory[Total Cost],0)</f>
        <v>3764</v>
      </c>
      <c r="H3971" s="8">
        <f>SUMIFS(inventory['# Units],inventory[Rank],"&lt;="&amp;inventory[[#This Row],['#]])</f>
        <v>80171</v>
      </c>
      <c r="I3971" s="9">
        <f>inventory[[#This Row],[c Units]]/MAX(inventory[c Units])</f>
        <v>0.97320886644492466</v>
      </c>
      <c r="J3971" s="10">
        <f>SUMIFS(inventory[Total Cost],inventory[Rank],"&lt;="&amp;inventory[[#This Row],['#]])</f>
        <v>2645990.0000000005</v>
      </c>
      <c r="K3971" s="9">
        <f>inventory[[#This Row],[c Cost]]/MAX(inventory[c Cost])</f>
        <v>0.99950304188530192</v>
      </c>
      <c r="L3971" s="11" t="str">
        <f>IF(inventory[[#This Row],[c Units %]]&lt;=$O$7,$N$7,IF(inventory[[#This Row],[c Units %]]&lt;=$O$8,$N$8,$N$9))</f>
        <v>C</v>
      </c>
    </row>
    <row r="3972" spans="2:12" x14ac:dyDescent="0.25">
      <c r="B3972" s="1">
        <v>3966</v>
      </c>
      <c r="C3972" t="s">
        <v>3965</v>
      </c>
      <c r="D3972" s="2">
        <v>0.7</v>
      </c>
      <c r="E3972" s="15">
        <v>5</v>
      </c>
      <c r="F3972" s="14">
        <f>inventory[[#This Row],[Unit Cost]]*inventory[[#This Row],['# Units]]</f>
        <v>3.5</v>
      </c>
      <c r="G3972" s="8">
        <f>_xlfn.RANK.EQ(inventory[[#This Row],[Total Cost]],inventory[Total Cost],0)</f>
        <v>4002</v>
      </c>
      <c r="H3972" s="8">
        <f>SUMIFS(inventory['# Units],inventory[Rank],"&lt;="&amp;inventory[[#This Row],['#]])</f>
        <v>80171</v>
      </c>
      <c r="I3972" s="9">
        <f>inventory[[#This Row],[c Units]]/MAX(inventory[c Units])</f>
        <v>0.97320886644492466</v>
      </c>
      <c r="J3972" s="10">
        <f>SUMIFS(inventory[Total Cost],inventory[Rank],"&lt;="&amp;inventory[[#This Row],['#]])</f>
        <v>2645990.0000000005</v>
      </c>
      <c r="K3972" s="9">
        <f>inventory[[#This Row],[c Cost]]/MAX(inventory[c Cost])</f>
        <v>0.99950304188530192</v>
      </c>
      <c r="L3972" s="11" t="str">
        <f>IF(inventory[[#This Row],[c Units %]]&lt;=$O$7,$N$7,IF(inventory[[#This Row],[c Units %]]&lt;=$O$8,$N$8,$N$9))</f>
        <v>C</v>
      </c>
    </row>
    <row r="3973" spans="2:12" x14ac:dyDescent="0.25">
      <c r="B3973" s="1">
        <v>3967</v>
      </c>
      <c r="C3973" t="s">
        <v>3966</v>
      </c>
      <c r="D3973" s="2">
        <v>0.7</v>
      </c>
      <c r="E3973" s="15">
        <v>19</v>
      </c>
      <c r="F3973" s="14">
        <f>inventory[[#This Row],[Unit Cost]]*inventory[[#This Row],['# Units]]</f>
        <v>13.299999999999999</v>
      </c>
      <c r="G3973" s="8">
        <f>_xlfn.RANK.EQ(inventory[[#This Row],[Total Cost]],inventory[Total Cost],0)</f>
        <v>3065</v>
      </c>
      <c r="H3973" s="8">
        <f>SUMIFS(inventory['# Units],inventory[Rank],"&lt;="&amp;inventory[[#This Row],['#]])</f>
        <v>80171</v>
      </c>
      <c r="I3973" s="9">
        <f>inventory[[#This Row],[c Units]]/MAX(inventory[c Units])</f>
        <v>0.97320886644492466</v>
      </c>
      <c r="J3973" s="10">
        <f>SUMIFS(inventory[Total Cost],inventory[Rank],"&lt;="&amp;inventory[[#This Row],['#]])</f>
        <v>2645990.0000000005</v>
      </c>
      <c r="K3973" s="9">
        <f>inventory[[#This Row],[c Cost]]/MAX(inventory[c Cost])</f>
        <v>0.99950304188530192</v>
      </c>
      <c r="L3973" s="11" t="str">
        <f>IF(inventory[[#This Row],[c Units %]]&lt;=$O$7,$N$7,IF(inventory[[#This Row],[c Units %]]&lt;=$O$8,$N$8,$N$9))</f>
        <v>C</v>
      </c>
    </row>
    <row r="3974" spans="2:12" x14ac:dyDescent="0.25">
      <c r="B3974" s="1">
        <v>3968</v>
      </c>
      <c r="C3974" t="s">
        <v>3967</v>
      </c>
      <c r="D3974" s="2">
        <v>0.4</v>
      </c>
      <c r="E3974" s="15">
        <v>8</v>
      </c>
      <c r="F3974" s="14">
        <f>inventory[[#This Row],[Unit Cost]]*inventory[[#This Row],['# Units]]</f>
        <v>3.2</v>
      </c>
      <c r="G3974" s="8">
        <f>_xlfn.RANK.EQ(inventory[[#This Row],[Total Cost]],inventory[Total Cost],0)</f>
        <v>4049</v>
      </c>
      <c r="H3974" s="8">
        <f>SUMIFS(inventory['# Units],inventory[Rank],"&lt;="&amp;inventory[[#This Row],['#]])</f>
        <v>80171</v>
      </c>
      <c r="I3974" s="9">
        <f>inventory[[#This Row],[c Units]]/MAX(inventory[c Units])</f>
        <v>0.97320886644492466</v>
      </c>
      <c r="J3974" s="10">
        <f>SUMIFS(inventory[Total Cost],inventory[Rank],"&lt;="&amp;inventory[[#This Row],['#]])</f>
        <v>2645990.0000000005</v>
      </c>
      <c r="K3974" s="9">
        <f>inventory[[#This Row],[c Cost]]/MAX(inventory[c Cost])</f>
        <v>0.99950304188530192</v>
      </c>
      <c r="L3974" s="11" t="str">
        <f>IF(inventory[[#This Row],[c Units %]]&lt;=$O$7,$N$7,IF(inventory[[#This Row],[c Units %]]&lt;=$O$8,$N$8,$N$9))</f>
        <v>C</v>
      </c>
    </row>
    <row r="3975" spans="2:12" x14ac:dyDescent="0.25">
      <c r="B3975" s="1">
        <v>3969</v>
      </c>
      <c r="C3975" t="s">
        <v>3968</v>
      </c>
      <c r="D3975" s="2">
        <v>0.2</v>
      </c>
      <c r="E3975" s="15">
        <v>1</v>
      </c>
      <c r="F3975" s="14">
        <f>inventory[[#This Row],[Unit Cost]]*inventory[[#This Row],['# Units]]</f>
        <v>0.2</v>
      </c>
      <c r="G3975" s="8">
        <f>_xlfn.RANK.EQ(inventory[[#This Row],[Total Cost]],inventory[Total Cost],0)</f>
        <v>4654</v>
      </c>
      <c r="H3975" s="8">
        <f>SUMIFS(inventory['# Units],inventory[Rank],"&lt;="&amp;inventory[[#This Row],['#]])</f>
        <v>80171</v>
      </c>
      <c r="I3975" s="9">
        <f>inventory[[#This Row],[c Units]]/MAX(inventory[c Units])</f>
        <v>0.97320886644492466</v>
      </c>
      <c r="J3975" s="10">
        <f>SUMIFS(inventory[Total Cost],inventory[Rank],"&lt;="&amp;inventory[[#This Row],['#]])</f>
        <v>2645990.0000000005</v>
      </c>
      <c r="K3975" s="9">
        <f>inventory[[#This Row],[c Cost]]/MAX(inventory[c Cost])</f>
        <v>0.99950304188530192</v>
      </c>
      <c r="L3975" s="11" t="str">
        <f>IF(inventory[[#This Row],[c Units %]]&lt;=$O$7,$N$7,IF(inventory[[#This Row],[c Units %]]&lt;=$O$8,$N$8,$N$9))</f>
        <v>C</v>
      </c>
    </row>
    <row r="3976" spans="2:12" x14ac:dyDescent="0.25">
      <c r="B3976" s="1">
        <v>3970</v>
      </c>
      <c r="C3976" t="s">
        <v>3969</v>
      </c>
      <c r="D3976" s="2">
        <v>0.1</v>
      </c>
      <c r="E3976" s="15">
        <v>2</v>
      </c>
      <c r="F3976" s="14">
        <f>inventory[[#This Row],[Unit Cost]]*inventory[[#This Row],['# Units]]</f>
        <v>0.2</v>
      </c>
      <c r="G3976" s="8">
        <f>_xlfn.RANK.EQ(inventory[[#This Row],[Total Cost]],inventory[Total Cost],0)</f>
        <v>4654</v>
      </c>
      <c r="H3976" s="8">
        <f>SUMIFS(inventory['# Units],inventory[Rank],"&lt;="&amp;inventory[[#This Row],['#]])</f>
        <v>80171</v>
      </c>
      <c r="I3976" s="9">
        <f>inventory[[#This Row],[c Units]]/MAX(inventory[c Units])</f>
        <v>0.97320886644492466</v>
      </c>
      <c r="J3976" s="10">
        <f>SUMIFS(inventory[Total Cost],inventory[Rank],"&lt;="&amp;inventory[[#This Row],['#]])</f>
        <v>2645990.0000000005</v>
      </c>
      <c r="K3976" s="9">
        <f>inventory[[#This Row],[c Cost]]/MAX(inventory[c Cost])</f>
        <v>0.99950304188530192</v>
      </c>
      <c r="L3976" s="11" t="str">
        <f>IF(inventory[[#This Row],[c Units %]]&lt;=$O$7,$N$7,IF(inventory[[#This Row],[c Units %]]&lt;=$O$8,$N$8,$N$9))</f>
        <v>C</v>
      </c>
    </row>
    <row r="3977" spans="2:12" x14ac:dyDescent="0.25">
      <c r="B3977" s="1">
        <v>3971</v>
      </c>
      <c r="C3977" t="s">
        <v>3970</v>
      </c>
      <c r="D3977" s="2">
        <v>0.1</v>
      </c>
      <c r="E3977" s="15">
        <v>1</v>
      </c>
      <c r="F3977" s="14">
        <f>inventory[[#This Row],[Unit Cost]]*inventory[[#This Row],['# Units]]</f>
        <v>0.1</v>
      </c>
      <c r="G3977" s="8">
        <f>_xlfn.RANK.EQ(inventory[[#This Row],[Total Cost]],inventory[Total Cost],0)</f>
        <v>4667</v>
      </c>
      <c r="H3977" s="8">
        <f>SUMIFS(inventory['# Units],inventory[Rank],"&lt;="&amp;inventory[[#This Row],['#]])</f>
        <v>80171</v>
      </c>
      <c r="I3977" s="9">
        <f>inventory[[#This Row],[c Units]]/MAX(inventory[c Units])</f>
        <v>0.97320886644492466</v>
      </c>
      <c r="J3977" s="10">
        <f>SUMIFS(inventory[Total Cost],inventory[Rank],"&lt;="&amp;inventory[[#This Row],['#]])</f>
        <v>2645990.0000000005</v>
      </c>
      <c r="K3977" s="9">
        <f>inventory[[#This Row],[c Cost]]/MAX(inventory[c Cost])</f>
        <v>0.99950304188530192</v>
      </c>
      <c r="L3977" s="11" t="str">
        <f>IF(inventory[[#This Row],[c Units %]]&lt;=$O$7,$N$7,IF(inventory[[#This Row],[c Units %]]&lt;=$O$8,$N$8,$N$9))</f>
        <v>C</v>
      </c>
    </row>
    <row r="3978" spans="2:12" x14ac:dyDescent="0.25">
      <c r="B3978" s="1">
        <v>3972</v>
      </c>
      <c r="C3978" t="s">
        <v>3971</v>
      </c>
      <c r="D3978" s="2">
        <v>0.2</v>
      </c>
      <c r="E3978" s="15">
        <v>1</v>
      </c>
      <c r="F3978" s="14">
        <f>inventory[[#This Row],[Unit Cost]]*inventory[[#This Row],['# Units]]</f>
        <v>0.2</v>
      </c>
      <c r="G3978" s="8">
        <f>_xlfn.RANK.EQ(inventory[[#This Row],[Total Cost]],inventory[Total Cost],0)</f>
        <v>4654</v>
      </c>
      <c r="H3978" s="8">
        <f>SUMIFS(inventory['# Units],inventory[Rank],"&lt;="&amp;inventory[[#This Row],['#]])</f>
        <v>80171</v>
      </c>
      <c r="I3978" s="9">
        <f>inventory[[#This Row],[c Units]]/MAX(inventory[c Units])</f>
        <v>0.97320886644492466</v>
      </c>
      <c r="J3978" s="10">
        <f>SUMIFS(inventory[Total Cost],inventory[Rank],"&lt;="&amp;inventory[[#This Row],['#]])</f>
        <v>2645990.0000000005</v>
      </c>
      <c r="K3978" s="9">
        <f>inventory[[#This Row],[c Cost]]/MAX(inventory[c Cost])</f>
        <v>0.99950304188530192</v>
      </c>
      <c r="L3978" s="11" t="str">
        <f>IF(inventory[[#This Row],[c Units %]]&lt;=$O$7,$N$7,IF(inventory[[#This Row],[c Units %]]&lt;=$O$8,$N$8,$N$9))</f>
        <v>C</v>
      </c>
    </row>
    <row r="3979" spans="2:12" x14ac:dyDescent="0.25">
      <c r="B3979" s="1">
        <v>3973</v>
      </c>
      <c r="C3979" t="s">
        <v>3972</v>
      </c>
      <c r="D3979" s="2">
        <v>0.1</v>
      </c>
      <c r="E3979" s="15">
        <v>1</v>
      </c>
      <c r="F3979" s="14">
        <f>inventory[[#This Row],[Unit Cost]]*inventory[[#This Row],['# Units]]</f>
        <v>0.1</v>
      </c>
      <c r="G3979" s="8">
        <f>_xlfn.RANK.EQ(inventory[[#This Row],[Total Cost]],inventory[Total Cost],0)</f>
        <v>4667</v>
      </c>
      <c r="H3979" s="8">
        <f>SUMIFS(inventory['# Units],inventory[Rank],"&lt;="&amp;inventory[[#This Row],['#]])</f>
        <v>80171</v>
      </c>
      <c r="I3979" s="9">
        <f>inventory[[#This Row],[c Units]]/MAX(inventory[c Units])</f>
        <v>0.97320886644492466</v>
      </c>
      <c r="J3979" s="10">
        <f>SUMIFS(inventory[Total Cost],inventory[Rank],"&lt;="&amp;inventory[[#This Row],['#]])</f>
        <v>2645990.0000000005</v>
      </c>
      <c r="K3979" s="9">
        <f>inventory[[#This Row],[c Cost]]/MAX(inventory[c Cost])</f>
        <v>0.99950304188530192</v>
      </c>
      <c r="L3979" s="11" t="str">
        <f>IF(inventory[[#This Row],[c Units %]]&lt;=$O$7,$N$7,IF(inventory[[#This Row],[c Units %]]&lt;=$O$8,$N$8,$N$9))</f>
        <v>C</v>
      </c>
    </row>
    <row r="3980" spans="2:12" x14ac:dyDescent="0.25">
      <c r="B3980" s="1">
        <v>3974</v>
      </c>
      <c r="C3980" t="s">
        <v>3973</v>
      </c>
      <c r="D3980" s="2">
        <v>0.1</v>
      </c>
      <c r="E3980" s="15">
        <v>1</v>
      </c>
      <c r="F3980" s="14">
        <f>inventory[[#This Row],[Unit Cost]]*inventory[[#This Row],['# Units]]</f>
        <v>0.1</v>
      </c>
      <c r="G3980" s="8">
        <f>_xlfn.RANK.EQ(inventory[[#This Row],[Total Cost]],inventory[Total Cost],0)</f>
        <v>4667</v>
      </c>
      <c r="H3980" s="8">
        <f>SUMIFS(inventory['# Units],inventory[Rank],"&lt;="&amp;inventory[[#This Row],['#]])</f>
        <v>80171</v>
      </c>
      <c r="I3980" s="9">
        <f>inventory[[#This Row],[c Units]]/MAX(inventory[c Units])</f>
        <v>0.97320886644492466</v>
      </c>
      <c r="J3980" s="10">
        <f>SUMIFS(inventory[Total Cost],inventory[Rank],"&lt;="&amp;inventory[[#This Row],['#]])</f>
        <v>2645990.0000000005</v>
      </c>
      <c r="K3980" s="9">
        <f>inventory[[#This Row],[c Cost]]/MAX(inventory[c Cost])</f>
        <v>0.99950304188530192</v>
      </c>
      <c r="L3980" s="11" t="str">
        <f>IF(inventory[[#This Row],[c Units %]]&lt;=$O$7,$N$7,IF(inventory[[#This Row],[c Units %]]&lt;=$O$8,$N$8,$N$9))</f>
        <v>C</v>
      </c>
    </row>
    <row r="3981" spans="2:12" x14ac:dyDescent="0.25">
      <c r="B3981" s="1">
        <v>3975</v>
      </c>
      <c r="C3981" t="s">
        <v>3974</v>
      </c>
      <c r="D3981" s="2">
        <v>0.1</v>
      </c>
      <c r="E3981" s="15">
        <v>1</v>
      </c>
      <c r="F3981" s="14">
        <f>inventory[[#This Row],[Unit Cost]]*inventory[[#This Row],['# Units]]</f>
        <v>0.1</v>
      </c>
      <c r="G3981" s="8">
        <f>_xlfn.RANK.EQ(inventory[[#This Row],[Total Cost]],inventory[Total Cost],0)</f>
        <v>4667</v>
      </c>
      <c r="H3981" s="8">
        <f>SUMIFS(inventory['# Units],inventory[Rank],"&lt;="&amp;inventory[[#This Row],['#]])</f>
        <v>80171</v>
      </c>
      <c r="I3981" s="9">
        <f>inventory[[#This Row],[c Units]]/MAX(inventory[c Units])</f>
        <v>0.97320886644492466</v>
      </c>
      <c r="J3981" s="10">
        <f>SUMIFS(inventory[Total Cost],inventory[Rank],"&lt;="&amp;inventory[[#This Row],['#]])</f>
        <v>2645990.0000000005</v>
      </c>
      <c r="K3981" s="9">
        <f>inventory[[#This Row],[c Cost]]/MAX(inventory[c Cost])</f>
        <v>0.99950304188530192</v>
      </c>
      <c r="L3981" s="11" t="str">
        <f>IF(inventory[[#This Row],[c Units %]]&lt;=$O$7,$N$7,IF(inventory[[#This Row],[c Units %]]&lt;=$O$8,$N$8,$N$9))</f>
        <v>C</v>
      </c>
    </row>
    <row r="3982" spans="2:12" x14ac:dyDescent="0.25">
      <c r="B3982" s="1">
        <v>3976</v>
      </c>
      <c r="C3982" t="s">
        <v>3975</v>
      </c>
      <c r="D3982" s="2">
        <v>0.4</v>
      </c>
      <c r="E3982" s="15">
        <v>1</v>
      </c>
      <c r="F3982" s="14">
        <f>inventory[[#This Row],[Unit Cost]]*inventory[[#This Row],['# Units]]</f>
        <v>0.4</v>
      </c>
      <c r="G3982" s="8">
        <f>_xlfn.RANK.EQ(inventory[[#This Row],[Total Cost]],inventory[Total Cost],0)</f>
        <v>4637</v>
      </c>
      <c r="H3982" s="8">
        <f>SUMIFS(inventory['# Units],inventory[Rank],"&lt;="&amp;inventory[[#This Row],['#]])</f>
        <v>80171</v>
      </c>
      <c r="I3982" s="9">
        <f>inventory[[#This Row],[c Units]]/MAX(inventory[c Units])</f>
        <v>0.97320886644492466</v>
      </c>
      <c r="J3982" s="10">
        <f>SUMIFS(inventory[Total Cost],inventory[Rank],"&lt;="&amp;inventory[[#This Row],['#]])</f>
        <v>2645990.0000000005</v>
      </c>
      <c r="K3982" s="9">
        <f>inventory[[#This Row],[c Cost]]/MAX(inventory[c Cost])</f>
        <v>0.99950304188530192</v>
      </c>
      <c r="L3982" s="11" t="str">
        <f>IF(inventory[[#This Row],[c Units %]]&lt;=$O$7,$N$7,IF(inventory[[#This Row],[c Units %]]&lt;=$O$8,$N$8,$N$9))</f>
        <v>C</v>
      </c>
    </row>
    <row r="3983" spans="2:12" x14ac:dyDescent="0.25">
      <c r="B3983" s="1">
        <v>3977</v>
      </c>
      <c r="C3983" t="s">
        <v>3976</v>
      </c>
      <c r="D3983" s="2">
        <v>0.8</v>
      </c>
      <c r="E3983" s="15">
        <v>1</v>
      </c>
      <c r="F3983" s="14">
        <f>inventory[[#This Row],[Unit Cost]]*inventory[[#This Row],['# Units]]</f>
        <v>0.8</v>
      </c>
      <c r="G3983" s="8">
        <f>_xlfn.RANK.EQ(inventory[[#This Row],[Total Cost]],inventory[Total Cost],0)</f>
        <v>4532</v>
      </c>
      <c r="H3983" s="8">
        <f>SUMIFS(inventory['# Units],inventory[Rank],"&lt;="&amp;inventory[[#This Row],['#]])</f>
        <v>80171</v>
      </c>
      <c r="I3983" s="9">
        <f>inventory[[#This Row],[c Units]]/MAX(inventory[c Units])</f>
        <v>0.97320886644492466</v>
      </c>
      <c r="J3983" s="10">
        <f>SUMIFS(inventory[Total Cost],inventory[Rank],"&lt;="&amp;inventory[[#This Row],['#]])</f>
        <v>2645990.0000000005</v>
      </c>
      <c r="K3983" s="9">
        <f>inventory[[#This Row],[c Cost]]/MAX(inventory[c Cost])</f>
        <v>0.99950304188530192</v>
      </c>
      <c r="L3983" s="11" t="str">
        <f>IF(inventory[[#This Row],[c Units %]]&lt;=$O$7,$N$7,IF(inventory[[#This Row],[c Units %]]&lt;=$O$8,$N$8,$N$9))</f>
        <v>C</v>
      </c>
    </row>
    <row r="3984" spans="2:12" x14ac:dyDescent="0.25">
      <c r="B3984" s="1">
        <v>3978</v>
      </c>
      <c r="C3984" t="s">
        <v>3977</v>
      </c>
      <c r="D3984" s="2">
        <v>0.7</v>
      </c>
      <c r="E3984" s="15">
        <v>1</v>
      </c>
      <c r="F3984" s="14">
        <f>inventory[[#This Row],[Unit Cost]]*inventory[[#This Row],['# Units]]</f>
        <v>0.7</v>
      </c>
      <c r="G3984" s="8">
        <f>_xlfn.RANK.EQ(inventory[[#This Row],[Total Cost]],inventory[Total Cost],0)</f>
        <v>4553</v>
      </c>
      <c r="H3984" s="8">
        <f>SUMIFS(inventory['# Units],inventory[Rank],"&lt;="&amp;inventory[[#This Row],['#]])</f>
        <v>80171</v>
      </c>
      <c r="I3984" s="9">
        <f>inventory[[#This Row],[c Units]]/MAX(inventory[c Units])</f>
        <v>0.97320886644492466</v>
      </c>
      <c r="J3984" s="10">
        <f>SUMIFS(inventory[Total Cost],inventory[Rank],"&lt;="&amp;inventory[[#This Row],['#]])</f>
        <v>2645990.0000000005</v>
      </c>
      <c r="K3984" s="9">
        <f>inventory[[#This Row],[c Cost]]/MAX(inventory[c Cost])</f>
        <v>0.99950304188530192</v>
      </c>
      <c r="L3984" s="11" t="str">
        <f>IF(inventory[[#This Row],[c Units %]]&lt;=$O$7,$N$7,IF(inventory[[#This Row],[c Units %]]&lt;=$O$8,$N$8,$N$9))</f>
        <v>C</v>
      </c>
    </row>
    <row r="3985" spans="2:12" x14ac:dyDescent="0.25">
      <c r="B3985" s="1">
        <v>3979</v>
      </c>
      <c r="C3985" t="s">
        <v>3978</v>
      </c>
      <c r="D3985" s="2">
        <v>0.7</v>
      </c>
      <c r="E3985" s="15">
        <v>4</v>
      </c>
      <c r="F3985" s="14">
        <f>inventory[[#This Row],[Unit Cost]]*inventory[[#This Row],['# Units]]</f>
        <v>2.8</v>
      </c>
      <c r="G3985" s="8">
        <f>_xlfn.RANK.EQ(inventory[[#This Row],[Total Cost]],inventory[Total Cost],0)</f>
        <v>4130</v>
      </c>
      <c r="H3985" s="8">
        <f>SUMIFS(inventory['# Units],inventory[Rank],"&lt;="&amp;inventory[[#This Row],['#]])</f>
        <v>80171</v>
      </c>
      <c r="I3985" s="9">
        <f>inventory[[#This Row],[c Units]]/MAX(inventory[c Units])</f>
        <v>0.97320886644492466</v>
      </c>
      <c r="J3985" s="10">
        <f>SUMIFS(inventory[Total Cost],inventory[Rank],"&lt;="&amp;inventory[[#This Row],['#]])</f>
        <v>2645990.0000000005</v>
      </c>
      <c r="K3985" s="9">
        <f>inventory[[#This Row],[c Cost]]/MAX(inventory[c Cost])</f>
        <v>0.99950304188530192</v>
      </c>
      <c r="L3985" s="11" t="str">
        <f>IF(inventory[[#This Row],[c Units %]]&lt;=$O$7,$N$7,IF(inventory[[#This Row],[c Units %]]&lt;=$O$8,$N$8,$N$9))</f>
        <v>C</v>
      </c>
    </row>
    <row r="3986" spans="2:12" x14ac:dyDescent="0.25">
      <c r="B3986" s="1">
        <v>3980</v>
      </c>
      <c r="C3986" t="s">
        <v>3979</v>
      </c>
      <c r="D3986" s="2">
        <v>0.4</v>
      </c>
      <c r="E3986" s="15">
        <v>4</v>
      </c>
      <c r="F3986" s="14">
        <f>inventory[[#This Row],[Unit Cost]]*inventory[[#This Row],['# Units]]</f>
        <v>1.6</v>
      </c>
      <c r="G3986" s="8">
        <f>_xlfn.RANK.EQ(inventory[[#This Row],[Total Cost]],inventory[Total Cost],0)</f>
        <v>4372</v>
      </c>
      <c r="H3986" s="8">
        <f>SUMIFS(inventory['# Units],inventory[Rank],"&lt;="&amp;inventory[[#This Row],['#]])</f>
        <v>80273</v>
      </c>
      <c r="I3986" s="9">
        <f>inventory[[#This Row],[c Units]]/MAX(inventory[c Units])</f>
        <v>0.9744470611085484</v>
      </c>
      <c r="J3986" s="10">
        <f>SUMIFS(inventory[Total Cost],inventory[Rank],"&lt;="&amp;inventory[[#This Row],['#]])</f>
        <v>2646069.2000000025</v>
      </c>
      <c r="K3986" s="9">
        <f>inventory[[#This Row],[c Cost]]/MAX(inventory[c Cost])</f>
        <v>0.99953295909622086</v>
      </c>
      <c r="L3986" s="11" t="str">
        <f>IF(inventory[[#This Row],[c Units %]]&lt;=$O$7,$N$7,IF(inventory[[#This Row],[c Units %]]&lt;=$O$8,$N$8,$N$9))</f>
        <v>C</v>
      </c>
    </row>
    <row r="3987" spans="2:12" x14ac:dyDescent="0.25">
      <c r="B3987" s="1">
        <v>3981</v>
      </c>
      <c r="C3987" t="s">
        <v>3980</v>
      </c>
      <c r="D3987" s="2">
        <v>0.1</v>
      </c>
      <c r="E3987" s="15">
        <v>1</v>
      </c>
      <c r="F3987" s="14">
        <f>inventory[[#This Row],[Unit Cost]]*inventory[[#This Row],['# Units]]</f>
        <v>0.1</v>
      </c>
      <c r="G3987" s="8">
        <f>_xlfn.RANK.EQ(inventory[[#This Row],[Total Cost]],inventory[Total Cost],0)</f>
        <v>4667</v>
      </c>
      <c r="H3987" s="8">
        <f>SUMIFS(inventory['# Units],inventory[Rank],"&lt;="&amp;inventory[[#This Row],['#]])</f>
        <v>80273</v>
      </c>
      <c r="I3987" s="9">
        <f>inventory[[#This Row],[c Units]]/MAX(inventory[c Units])</f>
        <v>0.9744470611085484</v>
      </c>
      <c r="J3987" s="10">
        <f>SUMIFS(inventory[Total Cost],inventory[Rank],"&lt;="&amp;inventory[[#This Row],['#]])</f>
        <v>2646069.2000000025</v>
      </c>
      <c r="K3987" s="9">
        <f>inventory[[#This Row],[c Cost]]/MAX(inventory[c Cost])</f>
        <v>0.99953295909622086</v>
      </c>
      <c r="L3987" s="11" t="str">
        <f>IF(inventory[[#This Row],[c Units %]]&lt;=$O$7,$N$7,IF(inventory[[#This Row],[c Units %]]&lt;=$O$8,$N$8,$N$9))</f>
        <v>C</v>
      </c>
    </row>
    <row r="3988" spans="2:12" x14ac:dyDescent="0.25">
      <c r="B3988" s="1">
        <v>3982</v>
      </c>
      <c r="C3988" t="s">
        <v>3981</v>
      </c>
      <c r="D3988" s="2">
        <v>0.7</v>
      </c>
      <c r="E3988" s="15">
        <v>19</v>
      </c>
      <c r="F3988" s="14">
        <f>inventory[[#This Row],[Unit Cost]]*inventory[[#This Row],['# Units]]</f>
        <v>13.299999999999999</v>
      </c>
      <c r="G3988" s="8">
        <f>_xlfn.RANK.EQ(inventory[[#This Row],[Total Cost]],inventory[Total Cost],0)</f>
        <v>3065</v>
      </c>
      <c r="H3988" s="8">
        <f>SUMIFS(inventory['# Units],inventory[Rank],"&lt;="&amp;inventory[[#This Row],['#]])</f>
        <v>80273</v>
      </c>
      <c r="I3988" s="9">
        <f>inventory[[#This Row],[c Units]]/MAX(inventory[c Units])</f>
        <v>0.9744470611085484</v>
      </c>
      <c r="J3988" s="10">
        <f>SUMIFS(inventory[Total Cost],inventory[Rank],"&lt;="&amp;inventory[[#This Row],['#]])</f>
        <v>2646069.2000000025</v>
      </c>
      <c r="K3988" s="9">
        <f>inventory[[#This Row],[c Cost]]/MAX(inventory[c Cost])</f>
        <v>0.99953295909622086</v>
      </c>
      <c r="L3988" s="11" t="str">
        <f>IF(inventory[[#This Row],[c Units %]]&lt;=$O$7,$N$7,IF(inventory[[#This Row],[c Units %]]&lt;=$O$8,$N$8,$N$9))</f>
        <v>C</v>
      </c>
    </row>
    <row r="3989" spans="2:12" x14ac:dyDescent="0.25">
      <c r="B3989" s="1">
        <v>3983</v>
      </c>
      <c r="C3989" t="s">
        <v>3982</v>
      </c>
      <c r="D3989" s="2">
        <v>0.8</v>
      </c>
      <c r="E3989" s="15">
        <v>6</v>
      </c>
      <c r="F3989" s="14">
        <f>inventory[[#This Row],[Unit Cost]]*inventory[[#This Row],['# Units]]</f>
        <v>4.8000000000000007</v>
      </c>
      <c r="G3989" s="8">
        <f>_xlfn.RANK.EQ(inventory[[#This Row],[Total Cost]],inventory[Total Cost],0)</f>
        <v>3792</v>
      </c>
      <c r="H3989" s="8">
        <f>SUMIFS(inventory['# Units],inventory[Rank],"&lt;="&amp;inventory[[#This Row],['#]])</f>
        <v>80273</v>
      </c>
      <c r="I3989" s="9">
        <f>inventory[[#This Row],[c Units]]/MAX(inventory[c Units])</f>
        <v>0.9744470611085484</v>
      </c>
      <c r="J3989" s="10">
        <f>SUMIFS(inventory[Total Cost],inventory[Rank],"&lt;="&amp;inventory[[#This Row],['#]])</f>
        <v>2646069.2000000025</v>
      </c>
      <c r="K3989" s="9">
        <f>inventory[[#This Row],[c Cost]]/MAX(inventory[c Cost])</f>
        <v>0.99953295909622086</v>
      </c>
      <c r="L3989" s="11" t="str">
        <f>IF(inventory[[#This Row],[c Units %]]&lt;=$O$7,$N$7,IF(inventory[[#This Row],[c Units %]]&lt;=$O$8,$N$8,$N$9))</f>
        <v>C</v>
      </c>
    </row>
    <row r="3990" spans="2:12" x14ac:dyDescent="0.25">
      <c r="B3990" s="1">
        <v>3984</v>
      </c>
      <c r="C3990" t="s">
        <v>3983</v>
      </c>
      <c r="D3990" s="2">
        <v>0.8</v>
      </c>
      <c r="E3990" s="15">
        <v>14</v>
      </c>
      <c r="F3990" s="14">
        <f>inventory[[#This Row],[Unit Cost]]*inventory[[#This Row],['# Units]]</f>
        <v>11.200000000000001</v>
      </c>
      <c r="G3990" s="8">
        <f>_xlfn.RANK.EQ(inventory[[#This Row],[Total Cost]],inventory[Total Cost],0)</f>
        <v>3217</v>
      </c>
      <c r="H3990" s="8">
        <f>SUMIFS(inventory['# Units],inventory[Rank],"&lt;="&amp;inventory[[#This Row],['#]])</f>
        <v>80273</v>
      </c>
      <c r="I3990" s="9">
        <f>inventory[[#This Row],[c Units]]/MAX(inventory[c Units])</f>
        <v>0.9744470611085484</v>
      </c>
      <c r="J3990" s="10">
        <f>SUMIFS(inventory[Total Cost],inventory[Rank],"&lt;="&amp;inventory[[#This Row],['#]])</f>
        <v>2646069.2000000025</v>
      </c>
      <c r="K3990" s="9">
        <f>inventory[[#This Row],[c Cost]]/MAX(inventory[c Cost])</f>
        <v>0.99953295909622086</v>
      </c>
      <c r="L3990" s="11" t="str">
        <f>IF(inventory[[#This Row],[c Units %]]&lt;=$O$7,$N$7,IF(inventory[[#This Row],[c Units %]]&lt;=$O$8,$N$8,$N$9))</f>
        <v>C</v>
      </c>
    </row>
    <row r="3991" spans="2:12" x14ac:dyDescent="0.25">
      <c r="B3991" s="1">
        <v>3985</v>
      </c>
      <c r="C3991" t="s">
        <v>3984</v>
      </c>
      <c r="D3991" s="2">
        <v>0.8</v>
      </c>
      <c r="E3991" s="15">
        <v>6</v>
      </c>
      <c r="F3991" s="14">
        <f>inventory[[#This Row],[Unit Cost]]*inventory[[#This Row],['# Units]]</f>
        <v>4.8000000000000007</v>
      </c>
      <c r="G3991" s="8">
        <f>_xlfn.RANK.EQ(inventory[[#This Row],[Total Cost]],inventory[Total Cost],0)</f>
        <v>3792</v>
      </c>
      <c r="H3991" s="8">
        <f>SUMIFS(inventory['# Units],inventory[Rank],"&lt;="&amp;inventory[[#This Row],['#]])</f>
        <v>80273</v>
      </c>
      <c r="I3991" s="9">
        <f>inventory[[#This Row],[c Units]]/MAX(inventory[c Units])</f>
        <v>0.9744470611085484</v>
      </c>
      <c r="J3991" s="10">
        <f>SUMIFS(inventory[Total Cost],inventory[Rank],"&lt;="&amp;inventory[[#This Row],['#]])</f>
        <v>2646069.2000000025</v>
      </c>
      <c r="K3991" s="9">
        <f>inventory[[#This Row],[c Cost]]/MAX(inventory[c Cost])</f>
        <v>0.99953295909622086</v>
      </c>
      <c r="L3991" s="11" t="str">
        <f>IF(inventory[[#This Row],[c Units %]]&lt;=$O$7,$N$7,IF(inventory[[#This Row],[c Units %]]&lt;=$O$8,$N$8,$N$9))</f>
        <v>C</v>
      </c>
    </row>
    <row r="3992" spans="2:12" x14ac:dyDescent="0.25">
      <c r="B3992" s="1">
        <v>3986</v>
      </c>
      <c r="C3992" t="s">
        <v>3985</v>
      </c>
      <c r="D3992" s="2">
        <v>0.8</v>
      </c>
      <c r="E3992" s="15">
        <v>3</v>
      </c>
      <c r="F3992" s="14">
        <f>inventory[[#This Row],[Unit Cost]]*inventory[[#This Row],['# Units]]</f>
        <v>2.4000000000000004</v>
      </c>
      <c r="G3992" s="8">
        <f>_xlfn.RANK.EQ(inventory[[#This Row],[Total Cost]],inventory[Total Cost],0)</f>
        <v>4197</v>
      </c>
      <c r="H3992" s="8">
        <f>SUMIFS(inventory['# Units],inventory[Rank],"&lt;="&amp;inventory[[#This Row],['#]])</f>
        <v>80273</v>
      </c>
      <c r="I3992" s="9">
        <f>inventory[[#This Row],[c Units]]/MAX(inventory[c Units])</f>
        <v>0.9744470611085484</v>
      </c>
      <c r="J3992" s="10">
        <f>SUMIFS(inventory[Total Cost],inventory[Rank],"&lt;="&amp;inventory[[#This Row],['#]])</f>
        <v>2646069.2000000025</v>
      </c>
      <c r="K3992" s="9">
        <f>inventory[[#This Row],[c Cost]]/MAX(inventory[c Cost])</f>
        <v>0.99953295909622086</v>
      </c>
      <c r="L3992" s="11" t="str">
        <f>IF(inventory[[#This Row],[c Units %]]&lt;=$O$7,$N$7,IF(inventory[[#This Row],[c Units %]]&lt;=$O$8,$N$8,$N$9))</f>
        <v>C</v>
      </c>
    </row>
    <row r="3993" spans="2:12" x14ac:dyDescent="0.25">
      <c r="B3993" s="1">
        <v>3987</v>
      </c>
      <c r="C3993" t="s">
        <v>3986</v>
      </c>
      <c r="D3993" s="2">
        <v>0.8</v>
      </c>
      <c r="E3993" s="15">
        <v>3</v>
      </c>
      <c r="F3993" s="14">
        <f>inventory[[#This Row],[Unit Cost]]*inventory[[#This Row],['# Units]]</f>
        <v>2.4000000000000004</v>
      </c>
      <c r="G3993" s="8">
        <f>_xlfn.RANK.EQ(inventory[[#This Row],[Total Cost]],inventory[Total Cost],0)</f>
        <v>4197</v>
      </c>
      <c r="H3993" s="8">
        <f>SUMIFS(inventory['# Units],inventory[Rank],"&lt;="&amp;inventory[[#This Row],['#]])</f>
        <v>80273</v>
      </c>
      <c r="I3993" s="9">
        <f>inventory[[#This Row],[c Units]]/MAX(inventory[c Units])</f>
        <v>0.9744470611085484</v>
      </c>
      <c r="J3993" s="10">
        <f>SUMIFS(inventory[Total Cost],inventory[Rank],"&lt;="&amp;inventory[[#This Row],['#]])</f>
        <v>2646069.2000000025</v>
      </c>
      <c r="K3993" s="9">
        <f>inventory[[#This Row],[c Cost]]/MAX(inventory[c Cost])</f>
        <v>0.99953295909622086</v>
      </c>
      <c r="L3993" s="11" t="str">
        <f>IF(inventory[[#This Row],[c Units %]]&lt;=$O$7,$N$7,IF(inventory[[#This Row],[c Units %]]&lt;=$O$8,$N$8,$N$9))</f>
        <v>C</v>
      </c>
    </row>
    <row r="3994" spans="2:12" x14ac:dyDescent="0.25">
      <c r="B3994" s="1">
        <v>3988</v>
      </c>
      <c r="C3994" t="s">
        <v>3987</v>
      </c>
      <c r="D3994" s="2">
        <v>0.8</v>
      </c>
      <c r="E3994" s="15">
        <v>21</v>
      </c>
      <c r="F3994" s="14">
        <f>inventory[[#This Row],[Unit Cost]]*inventory[[#This Row],['# Units]]</f>
        <v>16.8</v>
      </c>
      <c r="G3994" s="8">
        <f>_xlfn.RANK.EQ(inventory[[#This Row],[Total Cost]],inventory[Total Cost],0)</f>
        <v>2858</v>
      </c>
      <c r="H3994" s="8">
        <f>SUMIFS(inventory['# Units],inventory[Rank],"&lt;="&amp;inventory[[#This Row],['#]])</f>
        <v>80273</v>
      </c>
      <c r="I3994" s="9">
        <f>inventory[[#This Row],[c Units]]/MAX(inventory[c Units])</f>
        <v>0.9744470611085484</v>
      </c>
      <c r="J3994" s="10">
        <f>SUMIFS(inventory[Total Cost],inventory[Rank],"&lt;="&amp;inventory[[#This Row],['#]])</f>
        <v>2646069.2000000025</v>
      </c>
      <c r="K3994" s="9">
        <f>inventory[[#This Row],[c Cost]]/MAX(inventory[c Cost])</f>
        <v>0.99953295909622086</v>
      </c>
      <c r="L3994" s="11" t="str">
        <f>IF(inventory[[#This Row],[c Units %]]&lt;=$O$7,$N$7,IF(inventory[[#This Row],[c Units %]]&lt;=$O$8,$N$8,$N$9))</f>
        <v>C</v>
      </c>
    </row>
    <row r="3995" spans="2:12" x14ac:dyDescent="0.25">
      <c r="B3995" s="1">
        <v>3989</v>
      </c>
      <c r="C3995" t="s">
        <v>3988</v>
      </c>
      <c r="D3995" s="2">
        <v>0.8</v>
      </c>
      <c r="E3995" s="15">
        <v>3</v>
      </c>
      <c r="F3995" s="14">
        <f>inventory[[#This Row],[Unit Cost]]*inventory[[#This Row],['# Units]]</f>
        <v>2.4000000000000004</v>
      </c>
      <c r="G3995" s="8">
        <f>_xlfn.RANK.EQ(inventory[[#This Row],[Total Cost]],inventory[Total Cost],0)</f>
        <v>4197</v>
      </c>
      <c r="H3995" s="8">
        <f>SUMIFS(inventory['# Units],inventory[Rank],"&lt;="&amp;inventory[[#This Row],['#]])</f>
        <v>80273</v>
      </c>
      <c r="I3995" s="9">
        <f>inventory[[#This Row],[c Units]]/MAX(inventory[c Units])</f>
        <v>0.9744470611085484</v>
      </c>
      <c r="J3995" s="10">
        <f>SUMIFS(inventory[Total Cost],inventory[Rank],"&lt;="&amp;inventory[[#This Row],['#]])</f>
        <v>2646069.2000000025</v>
      </c>
      <c r="K3995" s="9">
        <f>inventory[[#This Row],[c Cost]]/MAX(inventory[c Cost])</f>
        <v>0.99953295909622086</v>
      </c>
      <c r="L3995" s="11" t="str">
        <f>IF(inventory[[#This Row],[c Units %]]&lt;=$O$7,$N$7,IF(inventory[[#This Row],[c Units %]]&lt;=$O$8,$N$8,$N$9))</f>
        <v>C</v>
      </c>
    </row>
    <row r="3996" spans="2:12" x14ac:dyDescent="0.25">
      <c r="B3996" s="1">
        <v>3990</v>
      </c>
      <c r="C3996" t="s">
        <v>3989</v>
      </c>
      <c r="D3996" s="2">
        <v>0.8</v>
      </c>
      <c r="E3996" s="15">
        <v>26</v>
      </c>
      <c r="F3996" s="14">
        <f>inventory[[#This Row],[Unit Cost]]*inventory[[#This Row],['# Units]]</f>
        <v>20.8</v>
      </c>
      <c r="G3996" s="8">
        <f>_xlfn.RANK.EQ(inventory[[#This Row],[Total Cost]],inventory[Total Cost],0)</f>
        <v>2652</v>
      </c>
      <c r="H3996" s="8">
        <f>SUMIFS(inventory['# Units],inventory[Rank],"&lt;="&amp;inventory[[#This Row],['#]])</f>
        <v>80273</v>
      </c>
      <c r="I3996" s="9">
        <f>inventory[[#This Row],[c Units]]/MAX(inventory[c Units])</f>
        <v>0.9744470611085484</v>
      </c>
      <c r="J3996" s="10">
        <f>SUMIFS(inventory[Total Cost],inventory[Rank],"&lt;="&amp;inventory[[#This Row],['#]])</f>
        <v>2646069.2000000025</v>
      </c>
      <c r="K3996" s="9">
        <f>inventory[[#This Row],[c Cost]]/MAX(inventory[c Cost])</f>
        <v>0.99953295909622086</v>
      </c>
      <c r="L3996" s="11" t="str">
        <f>IF(inventory[[#This Row],[c Units %]]&lt;=$O$7,$N$7,IF(inventory[[#This Row],[c Units %]]&lt;=$O$8,$N$8,$N$9))</f>
        <v>C</v>
      </c>
    </row>
    <row r="3997" spans="2:12" x14ac:dyDescent="0.25">
      <c r="B3997" s="1">
        <v>3991</v>
      </c>
      <c r="C3997" t="s">
        <v>3990</v>
      </c>
      <c r="D3997" s="2">
        <v>0.6</v>
      </c>
      <c r="E3997" s="15">
        <v>30</v>
      </c>
      <c r="F3997" s="14">
        <f>inventory[[#This Row],[Unit Cost]]*inventory[[#This Row],['# Units]]</f>
        <v>18</v>
      </c>
      <c r="G3997" s="8">
        <f>_xlfn.RANK.EQ(inventory[[#This Row],[Total Cost]],inventory[Total Cost],0)</f>
        <v>2803</v>
      </c>
      <c r="H3997" s="8">
        <f>SUMIFS(inventory['# Units],inventory[Rank],"&lt;="&amp;inventory[[#This Row],['#]])</f>
        <v>80273</v>
      </c>
      <c r="I3997" s="9">
        <f>inventory[[#This Row],[c Units]]/MAX(inventory[c Units])</f>
        <v>0.9744470611085484</v>
      </c>
      <c r="J3997" s="10">
        <f>SUMIFS(inventory[Total Cost],inventory[Rank],"&lt;="&amp;inventory[[#This Row],['#]])</f>
        <v>2646069.2000000025</v>
      </c>
      <c r="K3997" s="9">
        <f>inventory[[#This Row],[c Cost]]/MAX(inventory[c Cost])</f>
        <v>0.99953295909622086</v>
      </c>
      <c r="L3997" s="11" t="str">
        <f>IF(inventory[[#This Row],[c Units %]]&lt;=$O$7,$N$7,IF(inventory[[#This Row],[c Units %]]&lt;=$O$8,$N$8,$N$9))</f>
        <v>C</v>
      </c>
    </row>
    <row r="3998" spans="2:12" x14ac:dyDescent="0.25">
      <c r="B3998" s="1">
        <v>3992</v>
      </c>
      <c r="C3998" t="s">
        <v>3991</v>
      </c>
      <c r="D3998" s="2">
        <v>0.7</v>
      </c>
      <c r="E3998" s="15">
        <v>40</v>
      </c>
      <c r="F3998" s="14">
        <f>inventory[[#This Row],[Unit Cost]]*inventory[[#This Row],['# Units]]</f>
        <v>28</v>
      </c>
      <c r="G3998" s="8">
        <f>_xlfn.RANK.EQ(inventory[[#This Row],[Total Cost]],inventory[Total Cost],0)</f>
        <v>2357</v>
      </c>
      <c r="H3998" s="8">
        <f>SUMIFS(inventory['# Units],inventory[Rank],"&lt;="&amp;inventory[[#This Row],['#]])</f>
        <v>80273</v>
      </c>
      <c r="I3998" s="9">
        <f>inventory[[#This Row],[c Units]]/MAX(inventory[c Units])</f>
        <v>0.9744470611085484</v>
      </c>
      <c r="J3998" s="10">
        <f>SUMIFS(inventory[Total Cost],inventory[Rank],"&lt;="&amp;inventory[[#This Row],['#]])</f>
        <v>2646069.2000000025</v>
      </c>
      <c r="K3998" s="9">
        <f>inventory[[#This Row],[c Cost]]/MAX(inventory[c Cost])</f>
        <v>0.99953295909622086</v>
      </c>
      <c r="L3998" s="11" t="str">
        <f>IF(inventory[[#This Row],[c Units %]]&lt;=$O$7,$N$7,IF(inventory[[#This Row],[c Units %]]&lt;=$O$8,$N$8,$N$9))</f>
        <v>C</v>
      </c>
    </row>
    <row r="3999" spans="2:12" x14ac:dyDescent="0.25">
      <c r="B3999" s="1">
        <v>3993</v>
      </c>
      <c r="C3999" t="s">
        <v>3992</v>
      </c>
      <c r="D3999" s="2">
        <v>0.8</v>
      </c>
      <c r="E3999" s="15">
        <v>6</v>
      </c>
      <c r="F3999" s="14">
        <f>inventory[[#This Row],[Unit Cost]]*inventory[[#This Row],['# Units]]</f>
        <v>4.8000000000000007</v>
      </c>
      <c r="G3999" s="8">
        <f>_xlfn.RANK.EQ(inventory[[#This Row],[Total Cost]],inventory[Total Cost],0)</f>
        <v>3792</v>
      </c>
      <c r="H3999" s="8">
        <f>SUMIFS(inventory['# Units],inventory[Rank],"&lt;="&amp;inventory[[#This Row],['#]])</f>
        <v>80273</v>
      </c>
      <c r="I3999" s="9">
        <f>inventory[[#This Row],[c Units]]/MAX(inventory[c Units])</f>
        <v>0.9744470611085484</v>
      </c>
      <c r="J3999" s="10">
        <f>SUMIFS(inventory[Total Cost],inventory[Rank],"&lt;="&amp;inventory[[#This Row],['#]])</f>
        <v>2646069.2000000025</v>
      </c>
      <c r="K3999" s="9">
        <f>inventory[[#This Row],[c Cost]]/MAX(inventory[c Cost])</f>
        <v>0.99953295909622086</v>
      </c>
      <c r="L3999" s="11" t="str">
        <f>IF(inventory[[#This Row],[c Units %]]&lt;=$O$7,$N$7,IF(inventory[[#This Row],[c Units %]]&lt;=$O$8,$N$8,$N$9))</f>
        <v>C</v>
      </c>
    </row>
    <row r="4000" spans="2:12" x14ac:dyDescent="0.25">
      <c r="B4000" s="1">
        <v>3994</v>
      </c>
      <c r="C4000" t="s">
        <v>3993</v>
      </c>
      <c r="D4000" s="2">
        <v>0.7</v>
      </c>
      <c r="E4000" s="15">
        <v>16</v>
      </c>
      <c r="F4000" s="14">
        <f>inventory[[#This Row],[Unit Cost]]*inventory[[#This Row],['# Units]]</f>
        <v>11.2</v>
      </c>
      <c r="G4000" s="8">
        <f>_xlfn.RANK.EQ(inventory[[#This Row],[Total Cost]],inventory[Total Cost],0)</f>
        <v>3225</v>
      </c>
      <c r="H4000" s="8">
        <f>SUMIFS(inventory['# Units],inventory[Rank],"&lt;="&amp;inventory[[#This Row],['#]])</f>
        <v>80273</v>
      </c>
      <c r="I4000" s="9">
        <f>inventory[[#This Row],[c Units]]/MAX(inventory[c Units])</f>
        <v>0.9744470611085484</v>
      </c>
      <c r="J4000" s="10">
        <f>SUMIFS(inventory[Total Cost],inventory[Rank],"&lt;="&amp;inventory[[#This Row],['#]])</f>
        <v>2646069.2000000025</v>
      </c>
      <c r="K4000" s="9">
        <f>inventory[[#This Row],[c Cost]]/MAX(inventory[c Cost])</f>
        <v>0.99953295909622086</v>
      </c>
      <c r="L4000" s="11" t="str">
        <f>IF(inventory[[#This Row],[c Units %]]&lt;=$O$7,$N$7,IF(inventory[[#This Row],[c Units %]]&lt;=$O$8,$N$8,$N$9))</f>
        <v>C</v>
      </c>
    </row>
    <row r="4001" spans="2:12" x14ac:dyDescent="0.25">
      <c r="B4001" s="1">
        <v>3995</v>
      </c>
      <c r="C4001" t="s">
        <v>3994</v>
      </c>
      <c r="D4001" s="2">
        <v>0.6</v>
      </c>
      <c r="E4001" s="15">
        <v>9</v>
      </c>
      <c r="F4001" s="14">
        <f>inventory[[#This Row],[Unit Cost]]*inventory[[#This Row],['# Units]]</f>
        <v>5.3999999999999995</v>
      </c>
      <c r="G4001" s="8">
        <f>_xlfn.RANK.EQ(inventory[[#This Row],[Total Cost]],inventory[Total Cost],0)</f>
        <v>3748</v>
      </c>
      <c r="H4001" s="8">
        <f>SUMIFS(inventory['# Units],inventory[Rank],"&lt;="&amp;inventory[[#This Row],['#]])</f>
        <v>80273</v>
      </c>
      <c r="I4001" s="9">
        <f>inventory[[#This Row],[c Units]]/MAX(inventory[c Units])</f>
        <v>0.9744470611085484</v>
      </c>
      <c r="J4001" s="10">
        <f>SUMIFS(inventory[Total Cost],inventory[Rank],"&lt;="&amp;inventory[[#This Row],['#]])</f>
        <v>2646069.2000000025</v>
      </c>
      <c r="K4001" s="9">
        <f>inventory[[#This Row],[c Cost]]/MAX(inventory[c Cost])</f>
        <v>0.99953295909622086</v>
      </c>
      <c r="L4001" s="11" t="str">
        <f>IF(inventory[[#This Row],[c Units %]]&lt;=$O$7,$N$7,IF(inventory[[#This Row],[c Units %]]&lt;=$O$8,$N$8,$N$9))</f>
        <v>C</v>
      </c>
    </row>
    <row r="4002" spans="2:12" x14ac:dyDescent="0.25">
      <c r="B4002" s="1">
        <v>3996</v>
      </c>
      <c r="C4002" t="s">
        <v>3995</v>
      </c>
      <c r="D4002" s="2">
        <v>0.7</v>
      </c>
      <c r="E4002" s="15">
        <v>2</v>
      </c>
      <c r="F4002" s="14">
        <f>inventory[[#This Row],[Unit Cost]]*inventory[[#This Row],['# Units]]</f>
        <v>1.4</v>
      </c>
      <c r="G4002" s="8">
        <f>_xlfn.RANK.EQ(inventory[[#This Row],[Total Cost]],inventory[Total Cost],0)</f>
        <v>4407</v>
      </c>
      <c r="H4002" s="8">
        <f>SUMIFS(inventory['# Units],inventory[Rank],"&lt;="&amp;inventory[[#This Row],['#]])</f>
        <v>80273</v>
      </c>
      <c r="I4002" s="9">
        <f>inventory[[#This Row],[c Units]]/MAX(inventory[c Units])</f>
        <v>0.9744470611085484</v>
      </c>
      <c r="J4002" s="10">
        <f>SUMIFS(inventory[Total Cost],inventory[Rank],"&lt;="&amp;inventory[[#This Row],['#]])</f>
        <v>2646069.2000000025</v>
      </c>
      <c r="K4002" s="9">
        <f>inventory[[#This Row],[c Cost]]/MAX(inventory[c Cost])</f>
        <v>0.99953295909622086</v>
      </c>
      <c r="L4002" s="11" t="str">
        <f>IF(inventory[[#This Row],[c Units %]]&lt;=$O$7,$N$7,IF(inventory[[#This Row],[c Units %]]&lt;=$O$8,$N$8,$N$9))</f>
        <v>C</v>
      </c>
    </row>
    <row r="4003" spans="2:12" x14ac:dyDescent="0.25">
      <c r="B4003" s="1">
        <v>3997</v>
      </c>
      <c r="C4003" t="s">
        <v>3996</v>
      </c>
      <c r="D4003" s="2">
        <v>0.7</v>
      </c>
      <c r="E4003" s="15">
        <v>2</v>
      </c>
      <c r="F4003" s="14">
        <f>inventory[[#This Row],[Unit Cost]]*inventory[[#This Row],['# Units]]</f>
        <v>1.4</v>
      </c>
      <c r="G4003" s="8">
        <f>_xlfn.RANK.EQ(inventory[[#This Row],[Total Cost]],inventory[Total Cost],0)</f>
        <v>4407</v>
      </c>
      <c r="H4003" s="8">
        <f>SUMIFS(inventory['# Units],inventory[Rank],"&lt;="&amp;inventory[[#This Row],['#]])</f>
        <v>80273</v>
      </c>
      <c r="I4003" s="9">
        <f>inventory[[#This Row],[c Units]]/MAX(inventory[c Units])</f>
        <v>0.9744470611085484</v>
      </c>
      <c r="J4003" s="10">
        <f>SUMIFS(inventory[Total Cost],inventory[Rank],"&lt;="&amp;inventory[[#This Row],['#]])</f>
        <v>2646069.2000000025</v>
      </c>
      <c r="K4003" s="9">
        <f>inventory[[#This Row],[c Cost]]/MAX(inventory[c Cost])</f>
        <v>0.99953295909622086</v>
      </c>
      <c r="L4003" s="11" t="str">
        <f>IF(inventory[[#This Row],[c Units %]]&lt;=$O$7,$N$7,IF(inventory[[#This Row],[c Units %]]&lt;=$O$8,$N$8,$N$9))</f>
        <v>C</v>
      </c>
    </row>
    <row r="4004" spans="2:12" x14ac:dyDescent="0.25">
      <c r="B4004" s="1">
        <v>3998</v>
      </c>
      <c r="C4004" t="s">
        <v>3997</v>
      </c>
      <c r="D4004" s="2">
        <v>0.7</v>
      </c>
      <c r="E4004" s="15">
        <v>19</v>
      </c>
      <c r="F4004" s="14">
        <f>inventory[[#This Row],[Unit Cost]]*inventory[[#This Row],['# Units]]</f>
        <v>13.299999999999999</v>
      </c>
      <c r="G4004" s="8">
        <f>_xlfn.RANK.EQ(inventory[[#This Row],[Total Cost]],inventory[Total Cost],0)</f>
        <v>3065</v>
      </c>
      <c r="H4004" s="8">
        <f>SUMIFS(inventory['# Units],inventory[Rank],"&lt;="&amp;inventory[[#This Row],['#]])</f>
        <v>80273</v>
      </c>
      <c r="I4004" s="9">
        <f>inventory[[#This Row],[c Units]]/MAX(inventory[c Units])</f>
        <v>0.9744470611085484</v>
      </c>
      <c r="J4004" s="10">
        <f>SUMIFS(inventory[Total Cost],inventory[Rank],"&lt;="&amp;inventory[[#This Row],['#]])</f>
        <v>2646069.2000000025</v>
      </c>
      <c r="K4004" s="9">
        <f>inventory[[#This Row],[c Cost]]/MAX(inventory[c Cost])</f>
        <v>0.99953295909622086</v>
      </c>
      <c r="L4004" s="11" t="str">
        <f>IF(inventory[[#This Row],[c Units %]]&lt;=$O$7,$N$7,IF(inventory[[#This Row],[c Units %]]&lt;=$O$8,$N$8,$N$9))</f>
        <v>C</v>
      </c>
    </row>
    <row r="4005" spans="2:12" x14ac:dyDescent="0.25">
      <c r="B4005" s="1">
        <v>3999</v>
      </c>
      <c r="C4005" t="s">
        <v>3998</v>
      </c>
      <c r="D4005" s="2">
        <v>0.7</v>
      </c>
      <c r="E4005" s="15">
        <v>3</v>
      </c>
      <c r="F4005" s="14">
        <f>inventory[[#This Row],[Unit Cost]]*inventory[[#This Row],['# Units]]</f>
        <v>2.0999999999999996</v>
      </c>
      <c r="G4005" s="8">
        <f>_xlfn.RANK.EQ(inventory[[#This Row],[Total Cost]],inventory[Total Cost],0)</f>
        <v>4272</v>
      </c>
      <c r="H4005" s="8">
        <f>SUMIFS(inventory['# Units],inventory[Rank],"&lt;="&amp;inventory[[#This Row],['#]])</f>
        <v>80273</v>
      </c>
      <c r="I4005" s="9">
        <f>inventory[[#This Row],[c Units]]/MAX(inventory[c Units])</f>
        <v>0.9744470611085484</v>
      </c>
      <c r="J4005" s="10">
        <f>SUMIFS(inventory[Total Cost],inventory[Rank],"&lt;="&amp;inventory[[#This Row],['#]])</f>
        <v>2646069.2000000025</v>
      </c>
      <c r="K4005" s="9">
        <f>inventory[[#This Row],[c Cost]]/MAX(inventory[c Cost])</f>
        <v>0.99953295909622086</v>
      </c>
      <c r="L4005" s="11" t="str">
        <f>IF(inventory[[#This Row],[c Units %]]&lt;=$O$7,$N$7,IF(inventory[[#This Row],[c Units %]]&lt;=$O$8,$N$8,$N$9))</f>
        <v>C</v>
      </c>
    </row>
    <row r="4006" spans="2:12" x14ac:dyDescent="0.25">
      <c r="B4006" s="1">
        <v>4000</v>
      </c>
      <c r="C4006" t="s">
        <v>3999</v>
      </c>
      <c r="D4006" s="2">
        <v>0.3</v>
      </c>
      <c r="E4006" s="15">
        <v>4</v>
      </c>
      <c r="F4006" s="14">
        <f>inventory[[#This Row],[Unit Cost]]*inventory[[#This Row],['# Units]]</f>
        <v>1.2</v>
      </c>
      <c r="G4006" s="8">
        <f>_xlfn.RANK.EQ(inventory[[#This Row],[Total Cost]],inventory[Total Cost],0)</f>
        <v>4445</v>
      </c>
      <c r="H4006" s="8">
        <f>SUMIFS(inventory['# Units],inventory[Rank],"&lt;="&amp;inventory[[#This Row],['#]])</f>
        <v>80273</v>
      </c>
      <c r="I4006" s="9">
        <f>inventory[[#This Row],[c Units]]/MAX(inventory[c Units])</f>
        <v>0.9744470611085484</v>
      </c>
      <c r="J4006" s="10">
        <f>SUMIFS(inventory[Total Cost],inventory[Rank],"&lt;="&amp;inventory[[#This Row],['#]])</f>
        <v>2646069.2000000025</v>
      </c>
      <c r="K4006" s="9">
        <f>inventory[[#This Row],[c Cost]]/MAX(inventory[c Cost])</f>
        <v>0.99953295909622086</v>
      </c>
      <c r="L4006" s="11" t="str">
        <f>IF(inventory[[#This Row],[c Units %]]&lt;=$O$7,$N$7,IF(inventory[[#This Row],[c Units %]]&lt;=$O$8,$N$8,$N$9))</f>
        <v>C</v>
      </c>
    </row>
    <row r="4007" spans="2:12" x14ac:dyDescent="0.25">
      <c r="B4007" s="1">
        <v>4001</v>
      </c>
      <c r="C4007" t="s">
        <v>4000</v>
      </c>
      <c r="D4007" s="2">
        <v>0.6</v>
      </c>
      <c r="E4007" s="15">
        <v>2</v>
      </c>
      <c r="F4007" s="14">
        <f>inventory[[#This Row],[Unit Cost]]*inventory[[#This Row],['# Units]]</f>
        <v>1.2</v>
      </c>
      <c r="G4007" s="8">
        <f>_xlfn.RANK.EQ(inventory[[#This Row],[Total Cost]],inventory[Total Cost],0)</f>
        <v>4445</v>
      </c>
      <c r="H4007" s="8">
        <f>SUMIFS(inventory['# Units],inventory[Rank],"&lt;="&amp;inventory[[#This Row],['#]])</f>
        <v>80273</v>
      </c>
      <c r="I4007" s="9">
        <f>inventory[[#This Row],[c Units]]/MAX(inventory[c Units])</f>
        <v>0.9744470611085484</v>
      </c>
      <c r="J4007" s="10">
        <f>SUMIFS(inventory[Total Cost],inventory[Rank],"&lt;="&amp;inventory[[#This Row],['#]])</f>
        <v>2646069.2000000025</v>
      </c>
      <c r="K4007" s="9">
        <f>inventory[[#This Row],[c Cost]]/MAX(inventory[c Cost])</f>
        <v>0.99953295909622086</v>
      </c>
      <c r="L4007" s="11" t="str">
        <f>IF(inventory[[#This Row],[c Units %]]&lt;=$O$7,$N$7,IF(inventory[[#This Row],[c Units %]]&lt;=$O$8,$N$8,$N$9))</f>
        <v>C</v>
      </c>
    </row>
    <row r="4008" spans="2:12" x14ac:dyDescent="0.25">
      <c r="B4008" s="1">
        <v>4002</v>
      </c>
      <c r="C4008" t="s">
        <v>4001</v>
      </c>
      <c r="D4008" s="2">
        <v>0.6</v>
      </c>
      <c r="E4008" s="15">
        <v>1</v>
      </c>
      <c r="F4008" s="14">
        <f>inventory[[#This Row],[Unit Cost]]*inventory[[#This Row],['# Units]]</f>
        <v>0.6</v>
      </c>
      <c r="G4008" s="8">
        <f>_xlfn.RANK.EQ(inventory[[#This Row],[Total Cost]],inventory[Total Cost],0)</f>
        <v>4592</v>
      </c>
      <c r="H4008" s="8">
        <f>SUMIFS(inventory['# Units],inventory[Rank],"&lt;="&amp;inventory[[#This Row],['#]])</f>
        <v>80383</v>
      </c>
      <c r="I4008" s="9">
        <f>inventory[[#This Row],[c Units]]/MAX(inventory[c Units])</f>
        <v>0.97578236907912308</v>
      </c>
      <c r="J4008" s="10">
        <f>SUMIFS(inventory[Total Cost],inventory[Rank],"&lt;="&amp;inventory[[#This Row],['#]])</f>
        <v>2646146.2000000025</v>
      </c>
      <c r="K4008" s="9">
        <f>inventory[[#This Row],[c Cost]]/MAX(inventory[c Cost])</f>
        <v>0.99956204527350234</v>
      </c>
      <c r="L4008" s="11" t="str">
        <f>IF(inventory[[#This Row],[c Units %]]&lt;=$O$7,$N$7,IF(inventory[[#This Row],[c Units %]]&lt;=$O$8,$N$8,$N$9))</f>
        <v>C</v>
      </c>
    </row>
    <row r="4009" spans="2:12" x14ac:dyDescent="0.25">
      <c r="B4009" s="1">
        <v>4003</v>
      </c>
      <c r="C4009" t="s">
        <v>4002</v>
      </c>
      <c r="D4009" s="2">
        <v>0.8</v>
      </c>
      <c r="E4009" s="15">
        <v>3</v>
      </c>
      <c r="F4009" s="14">
        <f>inventory[[#This Row],[Unit Cost]]*inventory[[#This Row],['# Units]]</f>
        <v>2.4000000000000004</v>
      </c>
      <c r="G4009" s="8">
        <f>_xlfn.RANK.EQ(inventory[[#This Row],[Total Cost]],inventory[Total Cost],0)</f>
        <v>4197</v>
      </c>
      <c r="H4009" s="8">
        <f>SUMIFS(inventory['# Units],inventory[Rank],"&lt;="&amp;inventory[[#This Row],['#]])</f>
        <v>80383</v>
      </c>
      <c r="I4009" s="9">
        <f>inventory[[#This Row],[c Units]]/MAX(inventory[c Units])</f>
        <v>0.97578236907912308</v>
      </c>
      <c r="J4009" s="10">
        <f>SUMIFS(inventory[Total Cost],inventory[Rank],"&lt;="&amp;inventory[[#This Row],['#]])</f>
        <v>2646146.2000000025</v>
      </c>
      <c r="K4009" s="9">
        <f>inventory[[#This Row],[c Cost]]/MAX(inventory[c Cost])</f>
        <v>0.99956204527350234</v>
      </c>
      <c r="L4009" s="11" t="str">
        <f>IF(inventory[[#This Row],[c Units %]]&lt;=$O$7,$N$7,IF(inventory[[#This Row],[c Units %]]&lt;=$O$8,$N$8,$N$9))</f>
        <v>C</v>
      </c>
    </row>
    <row r="4010" spans="2:12" x14ac:dyDescent="0.25">
      <c r="B4010" s="1">
        <v>4004</v>
      </c>
      <c r="C4010" t="s">
        <v>4003</v>
      </c>
      <c r="D4010" s="2">
        <v>0.8</v>
      </c>
      <c r="E4010" s="15">
        <v>13</v>
      </c>
      <c r="F4010" s="14">
        <f>inventory[[#This Row],[Unit Cost]]*inventory[[#This Row],['# Units]]</f>
        <v>10.4</v>
      </c>
      <c r="G4010" s="8">
        <f>_xlfn.RANK.EQ(inventory[[#This Row],[Total Cost]],inventory[Total Cost],0)</f>
        <v>3281</v>
      </c>
      <c r="H4010" s="8">
        <f>SUMIFS(inventory['# Units],inventory[Rank],"&lt;="&amp;inventory[[#This Row],['#]])</f>
        <v>80383</v>
      </c>
      <c r="I4010" s="9">
        <f>inventory[[#This Row],[c Units]]/MAX(inventory[c Units])</f>
        <v>0.97578236907912308</v>
      </c>
      <c r="J4010" s="10">
        <f>SUMIFS(inventory[Total Cost],inventory[Rank],"&lt;="&amp;inventory[[#This Row],['#]])</f>
        <v>2646146.2000000025</v>
      </c>
      <c r="K4010" s="9">
        <f>inventory[[#This Row],[c Cost]]/MAX(inventory[c Cost])</f>
        <v>0.99956204527350234</v>
      </c>
      <c r="L4010" s="11" t="str">
        <f>IF(inventory[[#This Row],[c Units %]]&lt;=$O$7,$N$7,IF(inventory[[#This Row],[c Units %]]&lt;=$O$8,$N$8,$N$9))</f>
        <v>C</v>
      </c>
    </row>
    <row r="4011" spans="2:12" x14ac:dyDescent="0.25">
      <c r="B4011" s="1">
        <v>4005</v>
      </c>
      <c r="C4011" t="s">
        <v>4004</v>
      </c>
      <c r="D4011" s="2">
        <v>0.8</v>
      </c>
      <c r="E4011" s="15">
        <v>143</v>
      </c>
      <c r="F4011" s="14">
        <f>inventory[[#This Row],[Unit Cost]]*inventory[[#This Row],['# Units]]</f>
        <v>114.4</v>
      </c>
      <c r="G4011" s="8">
        <f>_xlfn.RANK.EQ(inventory[[#This Row],[Total Cost]],inventory[Total Cost],0)</f>
        <v>1274</v>
      </c>
      <c r="H4011" s="8">
        <f>SUMIFS(inventory['# Units],inventory[Rank],"&lt;="&amp;inventory[[#This Row],['#]])</f>
        <v>80383</v>
      </c>
      <c r="I4011" s="9">
        <f>inventory[[#This Row],[c Units]]/MAX(inventory[c Units])</f>
        <v>0.97578236907912308</v>
      </c>
      <c r="J4011" s="10">
        <f>SUMIFS(inventory[Total Cost],inventory[Rank],"&lt;="&amp;inventory[[#This Row],['#]])</f>
        <v>2646146.2000000025</v>
      </c>
      <c r="K4011" s="9">
        <f>inventory[[#This Row],[c Cost]]/MAX(inventory[c Cost])</f>
        <v>0.99956204527350234</v>
      </c>
      <c r="L4011" s="11" t="str">
        <f>IF(inventory[[#This Row],[c Units %]]&lt;=$O$7,$N$7,IF(inventory[[#This Row],[c Units %]]&lt;=$O$8,$N$8,$N$9))</f>
        <v>C</v>
      </c>
    </row>
    <row r="4012" spans="2:12" x14ac:dyDescent="0.25">
      <c r="B4012" s="1">
        <v>4006</v>
      </c>
      <c r="C4012" t="s">
        <v>4005</v>
      </c>
      <c r="D4012" s="2">
        <v>0.7</v>
      </c>
      <c r="E4012" s="15">
        <v>6</v>
      </c>
      <c r="F4012" s="14">
        <f>inventory[[#This Row],[Unit Cost]]*inventory[[#This Row],['# Units]]</f>
        <v>4.1999999999999993</v>
      </c>
      <c r="G4012" s="8">
        <f>_xlfn.RANK.EQ(inventory[[#This Row],[Total Cost]],inventory[Total Cost],0)</f>
        <v>3874</v>
      </c>
      <c r="H4012" s="8">
        <f>SUMIFS(inventory['# Units],inventory[Rank],"&lt;="&amp;inventory[[#This Row],['#]])</f>
        <v>80383</v>
      </c>
      <c r="I4012" s="9">
        <f>inventory[[#This Row],[c Units]]/MAX(inventory[c Units])</f>
        <v>0.97578236907912308</v>
      </c>
      <c r="J4012" s="10">
        <f>SUMIFS(inventory[Total Cost],inventory[Rank],"&lt;="&amp;inventory[[#This Row],['#]])</f>
        <v>2646146.2000000025</v>
      </c>
      <c r="K4012" s="9">
        <f>inventory[[#This Row],[c Cost]]/MAX(inventory[c Cost])</f>
        <v>0.99956204527350234</v>
      </c>
      <c r="L4012" s="11" t="str">
        <f>IF(inventory[[#This Row],[c Units %]]&lt;=$O$7,$N$7,IF(inventory[[#This Row],[c Units %]]&lt;=$O$8,$N$8,$N$9))</f>
        <v>C</v>
      </c>
    </row>
    <row r="4013" spans="2:12" x14ac:dyDescent="0.25">
      <c r="B4013" s="1">
        <v>4007</v>
      </c>
      <c r="C4013" t="s">
        <v>4006</v>
      </c>
      <c r="D4013" s="2">
        <v>0.8</v>
      </c>
      <c r="E4013" s="15">
        <v>3</v>
      </c>
      <c r="F4013" s="14">
        <f>inventory[[#This Row],[Unit Cost]]*inventory[[#This Row],['# Units]]</f>
        <v>2.4000000000000004</v>
      </c>
      <c r="G4013" s="8">
        <f>_xlfn.RANK.EQ(inventory[[#This Row],[Total Cost]],inventory[Total Cost],0)</f>
        <v>4197</v>
      </c>
      <c r="H4013" s="8">
        <f>SUMIFS(inventory['# Units],inventory[Rank],"&lt;="&amp;inventory[[#This Row],['#]])</f>
        <v>80383</v>
      </c>
      <c r="I4013" s="9">
        <f>inventory[[#This Row],[c Units]]/MAX(inventory[c Units])</f>
        <v>0.97578236907912308</v>
      </c>
      <c r="J4013" s="10">
        <f>SUMIFS(inventory[Total Cost],inventory[Rank],"&lt;="&amp;inventory[[#This Row],['#]])</f>
        <v>2646146.2000000025</v>
      </c>
      <c r="K4013" s="9">
        <f>inventory[[#This Row],[c Cost]]/MAX(inventory[c Cost])</f>
        <v>0.99956204527350234</v>
      </c>
      <c r="L4013" s="11" t="str">
        <f>IF(inventory[[#This Row],[c Units %]]&lt;=$O$7,$N$7,IF(inventory[[#This Row],[c Units %]]&lt;=$O$8,$N$8,$N$9))</f>
        <v>C</v>
      </c>
    </row>
    <row r="4014" spans="2:12" x14ac:dyDescent="0.25">
      <c r="B4014" s="1">
        <v>4008</v>
      </c>
      <c r="C4014" t="s">
        <v>4007</v>
      </c>
      <c r="D4014" s="2">
        <v>0.6</v>
      </c>
      <c r="E4014" s="15">
        <v>9</v>
      </c>
      <c r="F4014" s="14">
        <f>inventory[[#This Row],[Unit Cost]]*inventory[[#This Row],['# Units]]</f>
        <v>5.3999999999999995</v>
      </c>
      <c r="G4014" s="8">
        <f>_xlfn.RANK.EQ(inventory[[#This Row],[Total Cost]],inventory[Total Cost],0)</f>
        <v>3748</v>
      </c>
      <c r="H4014" s="8">
        <f>SUMIFS(inventory['# Units],inventory[Rank],"&lt;="&amp;inventory[[#This Row],['#]])</f>
        <v>80383</v>
      </c>
      <c r="I4014" s="9">
        <f>inventory[[#This Row],[c Units]]/MAX(inventory[c Units])</f>
        <v>0.97578236907912308</v>
      </c>
      <c r="J4014" s="10">
        <f>SUMIFS(inventory[Total Cost],inventory[Rank],"&lt;="&amp;inventory[[#This Row],['#]])</f>
        <v>2646146.2000000025</v>
      </c>
      <c r="K4014" s="9">
        <f>inventory[[#This Row],[c Cost]]/MAX(inventory[c Cost])</f>
        <v>0.99956204527350234</v>
      </c>
      <c r="L4014" s="11" t="str">
        <f>IF(inventory[[#This Row],[c Units %]]&lt;=$O$7,$N$7,IF(inventory[[#This Row],[c Units %]]&lt;=$O$8,$N$8,$N$9))</f>
        <v>C</v>
      </c>
    </row>
    <row r="4015" spans="2:12" x14ac:dyDescent="0.25">
      <c r="B4015" s="1">
        <v>4009</v>
      </c>
      <c r="C4015" t="s">
        <v>4008</v>
      </c>
      <c r="D4015" s="2">
        <v>0.8</v>
      </c>
      <c r="E4015" s="15">
        <v>13</v>
      </c>
      <c r="F4015" s="14">
        <f>inventory[[#This Row],[Unit Cost]]*inventory[[#This Row],['# Units]]</f>
        <v>10.4</v>
      </c>
      <c r="G4015" s="8">
        <f>_xlfn.RANK.EQ(inventory[[#This Row],[Total Cost]],inventory[Total Cost],0)</f>
        <v>3281</v>
      </c>
      <c r="H4015" s="8">
        <f>SUMIFS(inventory['# Units],inventory[Rank],"&lt;="&amp;inventory[[#This Row],['#]])</f>
        <v>80383</v>
      </c>
      <c r="I4015" s="9">
        <f>inventory[[#This Row],[c Units]]/MAX(inventory[c Units])</f>
        <v>0.97578236907912308</v>
      </c>
      <c r="J4015" s="10">
        <f>SUMIFS(inventory[Total Cost],inventory[Rank],"&lt;="&amp;inventory[[#This Row],['#]])</f>
        <v>2646146.2000000025</v>
      </c>
      <c r="K4015" s="9">
        <f>inventory[[#This Row],[c Cost]]/MAX(inventory[c Cost])</f>
        <v>0.99956204527350234</v>
      </c>
      <c r="L4015" s="11" t="str">
        <f>IF(inventory[[#This Row],[c Units %]]&lt;=$O$7,$N$7,IF(inventory[[#This Row],[c Units %]]&lt;=$O$8,$N$8,$N$9))</f>
        <v>C</v>
      </c>
    </row>
    <row r="4016" spans="2:12" x14ac:dyDescent="0.25">
      <c r="B4016" s="1">
        <v>4010</v>
      </c>
      <c r="C4016" t="s">
        <v>4009</v>
      </c>
      <c r="D4016" s="2">
        <v>0.7</v>
      </c>
      <c r="E4016" s="15">
        <v>7</v>
      </c>
      <c r="F4016" s="14">
        <f>inventory[[#This Row],[Unit Cost]]*inventory[[#This Row],['# Units]]</f>
        <v>4.8999999999999995</v>
      </c>
      <c r="G4016" s="8">
        <f>_xlfn.RANK.EQ(inventory[[#This Row],[Total Cost]],inventory[Total Cost],0)</f>
        <v>3779</v>
      </c>
      <c r="H4016" s="8">
        <f>SUMIFS(inventory['# Units],inventory[Rank],"&lt;="&amp;inventory[[#This Row],['#]])</f>
        <v>80383</v>
      </c>
      <c r="I4016" s="9">
        <f>inventory[[#This Row],[c Units]]/MAX(inventory[c Units])</f>
        <v>0.97578236907912308</v>
      </c>
      <c r="J4016" s="10">
        <f>SUMIFS(inventory[Total Cost],inventory[Rank],"&lt;="&amp;inventory[[#This Row],['#]])</f>
        <v>2646146.2000000025</v>
      </c>
      <c r="K4016" s="9">
        <f>inventory[[#This Row],[c Cost]]/MAX(inventory[c Cost])</f>
        <v>0.99956204527350234</v>
      </c>
      <c r="L4016" s="11" t="str">
        <f>IF(inventory[[#This Row],[c Units %]]&lt;=$O$7,$N$7,IF(inventory[[#This Row],[c Units %]]&lt;=$O$8,$N$8,$N$9))</f>
        <v>C</v>
      </c>
    </row>
    <row r="4017" spans="2:12" x14ac:dyDescent="0.25">
      <c r="B4017" s="1">
        <v>4011</v>
      </c>
      <c r="C4017" t="s">
        <v>4010</v>
      </c>
      <c r="D4017" s="2">
        <v>0.6</v>
      </c>
      <c r="E4017" s="15">
        <v>27</v>
      </c>
      <c r="F4017" s="14">
        <f>inventory[[#This Row],[Unit Cost]]*inventory[[#This Row],['# Units]]</f>
        <v>16.2</v>
      </c>
      <c r="G4017" s="8">
        <f>_xlfn.RANK.EQ(inventory[[#This Row],[Total Cost]],inventory[Total Cost],0)</f>
        <v>2893</v>
      </c>
      <c r="H4017" s="8">
        <f>SUMIFS(inventory['# Units],inventory[Rank],"&lt;="&amp;inventory[[#This Row],['#]])</f>
        <v>80383</v>
      </c>
      <c r="I4017" s="9">
        <f>inventory[[#This Row],[c Units]]/MAX(inventory[c Units])</f>
        <v>0.97578236907912308</v>
      </c>
      <c r="J4017" s="10">
        <f>SUMIFS(inventory[Total Cost],inventory[Rank],"&lt;="&amp;inventory[[#This Row],['#]])</f>
        <v>2646146.2000000025</v>
      </c>
      <c r="K4017" s="9">
        <f>inventory[[#This Row],[c Cost]]/MAX(inventory[c Cost])</f>
        <v>0.99956204527350234</v>
      </c>
      <c r="L4017" s="11" t="str">
        <f>IF(inventory[[#This Row],[c Units %]]&lt;=$O$7,$N$7,IF(inventory[[#This Row],[c Units %]]&lt;=$O$8,$N$8,$N$9))</f>
        <v>C</v>
      </c>
    </row>
    <row r="4018" spans="2:12" x14ac:dyDescent="0.25">
      <c r="B4018" s="1">
        <v>4012</v>
      </c>
      <c r="C4018" t="s">
        <v>4011</v>
      </c>
      <c r="D4018" s="2">
        <v>0.6</v>
      </c>
      <c r="E4018" s="15">
        <v>2</v>
      </c>
      <c r="F4018" s="14">
        <f>inventory[[#This Row],[Unit Cost]]*inventory[[#This Row],['# Units]]</f>
        <v>1.2</v>
      </c>
      <c r="G4018" s="8">
        <f>_xlfn.RANK.EQ(inventory[[#This Row],[Total Cost]],inventory[Total Cost],0)</f>
        <v>4445</v>
      </c>
      <c r="H4018" s="8">
        <f>SUMIFS(inventory['# Units],inventory[Rank],"&lt;="&amp;inventory[[#This Row],['#]])</f>
        <v>80383</v>
      </c>
      <c r="I4018" s="9">
        <f>inventory[[#This Row],[c Units]]/MAX(inventory[c Units])</f>
        <v>0.97578236907912308</v>
      </c>
      <c r="J4018" s="10">
        <f>SUMIFS(inventory[Total Cost],inventory[Rank],"&lt;="&amp;inventory[[#This Row],['#]])</f>
        <v>2646146.2000000025</v>
      </c>
      <c r="K4018" s="9">
        <f>inventory[[#This Row],[c Cost]]/MAX(inventory[c Cost])</f>
        <v>0.99956204527350234</v>
      </c>
      <c r="L4018" s="11" t="str">
        <f>IF(inventory[[#This Row],[c Units %]]&lt;=$O$7,$N$7,IF(inventory[[#This Row],[c Units %]]&lt;=$O$8,$N$8,$N$9))</f>
        <v>C</v>
      </c>
    </row>
    <row r="4019" spans="2:12" x14ac:dyDescent="0.25">
      <c r="B4019" s="1">
        <v>4013</v>
      </c>
      <c r="C4019" t="s">
        <v>4012</v>
      </c>
      <c r="D4019" s="2">
        <v>0.7</v>
      </c>
      <c r="E4019" s="15">
        <v>3</v>
      </c>
      <c r="F4019" s="14">
        <f>inventory[[#This Row],[Unit Cost]]*inventory[[#This Row],['# Units]]</f>
        <v>2.0999999999999996</v>
      </c>
      <c r="G4019" s="8">
        <f>_xlfn.RANK.EQ(inventory[[#This Row],[Total Cost]],inventory[Total Cost],0)</f>
        <v>4272</v>
      </c>
      <c r="H4019" s="8">
        <f>SUMIFS(inventory['# Units],inventory[Rank],"&lt;="&amp;inventory[[#This Row],['#]])</f>
        <v>80383</v>
      </c>
      <c r="I4019" s="9">
        <f>inventory[[#This Row],[c Units]]/MAX(inventory[c Units])</f>
        <v>0.97578236907912308</v>
      </c>
      <c r="J4019" s="10">
        <f>SUMIFS(inventory[Total Cost],inventory[Rank],"&lt;="&amp;inventory[[#This Row],['#]])</f>
        <v>2646146.2000000025</v>
      </c>
      <c r="K4019" s="9">
        <f>inventory[[#This Row],[c Cost]]/MAX(inventory[c Cost])</f>
        <v>0.99956204527350234</v>
      </c>
      <c r="L4019" s="11" t="str">
        <f>IF(inventory[[#This Row],[c Units %]]&lt;=$O$7,$N$7,IF(inventory[[#This Row],[c Units %]]&lt;=$O$8,$N$8,$N$9))</f>
        <v>C</v>
      </c>
    </row>
    <row r="4020" spans="2:12" x14ac:dyDescent="0.25">
      <c r="B4020" s="1">
        <v>4014</v>
      </c>
      <c r="C4020" t="s">
        <v>4013</v>
      </c>
      <c r="D4020" s="2">
        <v>0.7</v>
      </c>
      <c r="E4020" s="15">
        <v>9</v>
      </c>
      <c r="F4020" s="14">
        <f>inventory[[#This Row],[Unit Cost]]*inventory[[#This Row],['# Units]]</f>
        <v>6.3</v>
      </c>
      <c r="G4020" s="8">
        <f>_xlfn.RANK.EQ(inventory[[#This Row],[Total Cost]],inventory[Total Cost],0)</f>
        <v>3638</v>
      </c>
      <c r="H4020" s="8">
        <f>SUMIFS(inventory['# Units],inventory[Rank],"&lt;="&amp;inventory[[#This Row],['#]])</f>
        <v>80383</v>
      </c>
      <c r="I4020" s="9">
        <f>inventory[[#This Row],[c Units]]/MAX(inventory[c Units])</f>
        <v>0.97578236907912308</v>
      </c>
      <c r="J4020" s="10">
        <f>SUMIFS(inventory[Total Cost],inventory[Rank],"&lt;="&amp;inventory[[#This Row],['#]])</f>
        <v>2646146.2000000025</v>
      </c>
      <c r="K4020" s="9">
        <f>inventory[[#This Row],[c Cost]]/MAX(inventory[c Cost])</f>
        <v>0.99956204527350234</v>
      </c>
      <c r="L4020" s="11" t="str">
        <f>IF(inventory[[#This Row],[c Units %]]&lt;=$O$7,$N$7,IF(inventory[[#This Row],[c Units %]]&lt;=$O$8,$N$8,$N$9))</f>
        <v>C</v>
      </c>
    </row>
    <row r="4021" spans="2:12" x14ac:dyDescent="0.25">
      <c r="B4021" s="1">
        <v>4015</v>
      </c>
      <c r="C4021" t="s">
        <v>4014</v>
      </c>
      <c r="D4021" s="2">
        <v>0.6</v>
      </c>
      <c r="E4021" s="15">
        <v>6</v>
      </c>
      <c r="F4021" s="14">
        <f>inventory[[#This Row],[Unit Cost]]*inventory[[#This Row],['# Units]]</f>
        <v>3.5999999999999996</v>
      </c>
      <c r="G4021" s="8">
        <f>_xlfn.RANK.EQ(inventory[[#This Row],[Total Cost]],inventory[Total Cost],0)</f>
        <v>3980</v>
      </c>
      <c r="H4021" s="8">
        <f>SUMIFS(inventory['# Units],inventory[Rank],"&lt;="&amp;inventory[[#This Row],['#]])</f>
        <v>80383</v>
      </c>
      <c r="I4021" s="9">
        <f>inventory[[#This Row],[c Units]]/MAX(inventory[c Units])</f>
        <v>0.97578236907912308</v>
      </c>
      <c r="J4021" s="10">
        <f>SUMIFS(inventory[Total Cost],inventory[Rank],"&lt;="&amp;inventory[[#This Row],['#]])</f>
        <v>2646146.2000000025</v>
      </c>
      <c r="K4021" s="9">
        <f>inventory[[#This Row],[c Cost]]/MAX(inventory[c Cost])</f>
        <v>0.99956204527350234</v>
      </c>
      <c r="L4021" s="11" t="str">
        <f>IF(inventory[[#This Row],[c Units %]]&lt;=$O$7,$N$7,IF(inventory[[#This Row],[c Units %]]&lt;=$O$8,$N$8,$N$9))</f>
        <v>C</v>
      </c>
    </row>
    <row r="4022" spans="2:12" x14ac:dyDescent="0.25">
      <c r="B4022" s="1">
        <v>4016</v>
      </c>
      <c r="C4022" t="s">
        <v>4015</v>
      </c>
      <c r="D4022" s="2">
        <v>0.8</v>
      </c>
      <c r="E4022" s="15">
        <v>20</v>
      </c>
      <c r="F4022" s="14">
        <f>inventory[[#This Row],[Unit Cost]]*inventory[[#This Row],['# Units]]</f>
        <v>16</v>
      </c>
      <c r="G4022" s="8">
        <f>_xlfn.RANK.EQ(inventory[[#This Row],[Total Cost]],inventory[Total Cost],0)</f>
        <v>2907</v>
      </c>
      <c r="H4022" s="8">
        <f>SUMIFS(inventory['# Units],inventory[Rank],"&lt;="&amp;inventory[[#This Row],['#]])</f>
        <v>80383</v>
      </c>
      <c r="I4022" s="9">
        <f>inventory[[#This Row],[c Units]]/MAX(inventory[c Units])</f>
        <v>0.97578236907912308</v>
      </c>
      <c r="J4022" s="10">
        <f>SUMIFS(inventory[Total Cost],inventory[Rank],"&lt;="&amp;inventory[[#This Row],['#]])</f>
        <v>2646146.2000000025</v>
      </c>
      <c r="K4022" s="9">
        <f>inventory[[#This Row],[c Cost]]/MAX(inventory[c Cost])</f>
        <v>0.99956204527350234</v>
      </c>
      <c r="L4022" s="11" t="str">
        <f>IF(inventory[[#This Row],[c Units %]]&lt;=$O$7,$N$7,IF(inventory[[#This Row],[c Units %]]&lt;=$O$8,$N$8,$N$9))</f>
        <v>C</v>
      </c>
    </row>
    <row r="4023" spans="2:12" x14ac:dyDescent="0.25">
      <c r="B4023" s="1">
        <v>4017</v>
      </c>
      <c r="C4023" t="s">
        <v>4016</v>
      </c>
      <c r="D4023" s="2">
        <v>0.6</v>
      </c>
      <c r="E4023" s="15">
        <v>15</v>
      </c>
      <c r="F4023" s="14">
        <f>inventory[[#This Row],[Unit Cost]]*inventory[[#This Row],['# Units]]</f>
        <v>9</v>
      </c>
      <c r="G4023" s="8">
        <f>_xlfn.RANK.EQ(inventory[[#This Row],[Total Cost]],inventory[Total Cost],0)</f>
        <v>3394</v>
      </c>
      <c r="H4023" s="8">
        <f>SUMIFS(inventory['# Units],inventory[Rank],"&lt;="&amp;inventory[[#This Row],['#]])</f>
        <v>80383</v>
      </c>
      <c r="I4023" s="9">
        <f>inventory[[#This Row],[c Units]]/MAX(inventory[c Units])</f>
        <v>0.97578236907912308</v>
      </c>
      <c r="J4023" s="10">
        <f>SUMIFS(inventory[Total Cost],inventory[Rank],"&lt;="&amp;inventory[[#This Row],['#]])</f>
        <v>2646146.2000000025</v>
      </c>
      <c r="K4023" s="9">
        <f>inventory[[#This Row],[c Cost]]/MAX(inventory[c Cost])</f>
        <v>0.99956204527350234</v>
      </c>
      <c r="L4023" s="11" t="str">
        <f>IF(inventory[[#This Row],[c Units %]]&lt;=$O$7,$N$7,IF(inventory[[#This Row],[c Units %]]&lt;=$O$8,$N$8,$N$9))</f>
        <v>C</v>
      </c>
    </row>
    <row r="4024" spans="2:12" x14ac:dyDescent="0.25">
      <c r="B4024" s="1">
        <v>4018</v>
      </c>
      <c r="C4024" t="s">
        <v>4017</v>
      </c>
      <c r="D4024" s="2">
        <v>0.7</v>
      </c>
      <c r="E4024" s="15">
        <v>13</v>
      </c>
      <c r="F4024" s="14">
        <f>inventory[[#This Row],[Unit Cost]]*inventory[[#This Row],['# Units]]</f>
        <v>9.1</v>
      </c>
      <c r="G4024" s="8">
        <f>_xlfn.RANK.EQ(inventory[[#This Row],[Total Cost]],inventory[Total Cost],0)</f>
        <v>3382</v>
      </c>
      <c r="H4024" s="8">
        <f>SUMIFS(inventory['# Units],inventory[Rank],"&lt;="&amp;inventory[[#This Row],['#]])</f>
        <v>80383</v>
      </c>
      <c r="I4024" s="9">
        <f>inventory[[#This Row],[c Units]]/MAX(inventory[c Units])</f>
        <v>0.97578236907912308</v>
      </c>
      <c r="J4024" s="10">
        <f>SUMIFS(inventory[Total Cost],inventory[Rank],"&lt;="&amp;inventory[[#This Row],['#]])</f>
        <v>2646146.2000000025</v>
      </c>
      <c r="K4024" s="9">
        <f>inventory[[#This Row],[c Cost]]/MAX(inventory[c Cost])</f>
        <v>0.99956204527350234</v>
      </c>
      <c r="L4024" s="11" t="str">
        <f>IF(inventory[[#This Row],[c Units %]]&lt;=$O$7,$N$7,IF(inventory[[#This Row],[c Units %]]&lt;=$O$8,$N$8,$N$9))</f>
        <v>C</v>
      </c>
    </row>
    <row r="4025" spans="2:12" x14ac:dyDescent="0.25">
      <c r="B4025" s="1">
        <v>4019</v>
      </c>
      <c r="C4025" t="s">
        <v>4018</v>
      </c>
      <c r="D4025" s="2">
        <v>0.8</v>
      </c>
      <c r="E4025" s="15">
        <v>28</v>
      </c>
      <c r="F4025" s="14">
        <f>inventory[[#This Row],[Unit Cost]]*inventory[[#This Row],['# Units]]</f>
        <v>22.400000000000002</v>
      </c>
      <c r="G4025" s="8">
        <f>_xlfn.RANK.EQ(inventory[[#This Row],[Total Cost]],inventory[Total Cost],0)</f>
        <v>2567</v>
      </c>
      <c r="H4025" s="8">
        <f>SUMIFS(inventory['# Units],inventory[Rank],"&lt;="&amp;inventory[[#This Row],['#]])</f>
        <v>80383</v>
      </c>
      <c r="I4025" s="9">
        <f>inventory[[#This Row],[c Units]]/MAX(inventory[c Units])</f>
        <v>0.97578236907912308</v>
      </c>
      <c r="J4025" s="10">
        <f>SUMIFS(inventory[Total Cost],inventory[Rank],"&lt;="&amp;inventory[[#This Row],['#]])</f>
        <v>2646146.2000000025</v>
      </c>
      <c r="K4025" s="9">
        <f>inventory[[#This Row],[c Cost]]/MAX(inventory[c Cost])</f>
        <v>0.99956204527350234</v>
      </c>
      <c r="L4025" s="11" t="str">
        <f>IF(inventory[[#This Row],[c Units %]]&lt;=$O$7,$N$7,IF(inventory[[#This Row],[c Units %]]&lt;=$O$8,$N$8,$N$9))</f>
        <v>C</v>
      </c>
    </row>
    <row r="4026" spans="2:12" x14ac:dyDescent="0.25">
      <c r="B4026" s="1">
        <v>4020</v>
      </c>
      <c r="C4026" t="s">
        <v>4019</v>
      </c>
      <c r="D4026" s="2">
        <v>0.4</v>
      </c>
      <c r="E4026" s="15">
        <v>8</v>
      </c>
      <c r="F4026" s="14">
        <f>inventory[[#This Row],[Unit Cost]]*inventory[[#This Row],['# Units]]</f>
        <v>3.2</v>
      </c>
      <c r="G4026" s="8">
        <f>_xlfn.RANK.EQ(inventory[[#This Row],[Total Cost]],inventory[Total Cost],0)</f>
        <v>4049</v>
      </c>
      <c r="H4026" s="8">
        <f>SUMIFS(inventory['# Units],inventory[Rank],"&lt;="&amp;inventory[[#This Row],['#]])</f>
        <v>80383</v>
      </c>
      <c r="I4026" s="9">
        <f>inventory[[#This Row],[c Units]]/MAX(inventory[c Units])</f>
        <v>0.97578236907912308</v>
      </c>
      <c r="J4026" s="10">
        <f>SUMIFS(inventory[Total Cost],inventory[Rank],"&lt;="&amp;inventory[[#This Row],['#]])</f>
        <v>2646146.2000000025</v>
      </c>
      <c r="K4026" s="9">
        <f>inventory[[#This Row],[c Cost]]/MAX(inventory[c Cost])</f>
        <v>0.99956204527350234</v>
      </c>
      <c r="L4026" s="11" t="str">
        <f>IF(inventory[[#This Row],[c Units %]]&lt;=$O$7,$N$7,IF(inventory[[#This Row],[c Units %]]&lt;=$O$8,$N$8,$N$9))</f>
        <v>C</v>
      </c>
    </row>
    <row r="4027" spans="2:12" x14ac:dyDescent="0.25">
      <c r="B4027" s="1">
        <v>4021</v>
      </c>
      <c r="C4027" t="s">
        <v>4020</v>
      </c>
      <c r="D4027" s="2">
        <v>0.7</v>
      </c>
      <c r="E4027" s="15">
        <v>43</v>
      </c>
      <c r="F4027" s="14">
        <f>inventory[[#This Row],[Unit Cost]]*inventory[[#This Row],['# Units]]</f>
        <v>30.099999999999998</v>
      </c>
      <c r="G4027" s="8">
        <f>_xlfn.RANK.EQ(inventory[[#This Row],[Total Cost]],inventory[Total Cost],0)</f>
        <v>2289</v>
      </c>
      <c r="H4027" s="8">
        <f>SUMIFS(inventory['# Units],inventory[Rank],"&lt;="&amp;inventory[[#This Row],['#]])</f>
        <v>80383</v>
      </c>
      <c r="I4027" s="9">
        <f>inventory[[#This Row],[c Units]]/MAX(inventory[c Units])</f>
        <v>0.97578236907912308</v>
      </c>
      <c r="J4027" s="10">
        <f>SUMIFS(inventory[Total Cost],inventory[Rank],"&lt;="&amp;inventory[[#This Row],['#]])</f>
        <v>2646146.2000000025</v>
      </c>
      <c r="K4027" s="9">
        <f>inventory[[#This Row],[c Cost]]/MAX(inventory[c Cost])</f>
        <v>0.99956204527350234</v>
      </c>
      <c r="L4027" s="11" t="str">
        <f>IF(inventory[[#This Row],[c Units %]]&lt;=$O$7,$N$7,IF(inventory[[#This Row],[c Units %]]&lt;=$O$8,$N$8,$N$9))</f>
        <v>C</v>
      </c>
    </row>
    <row r="4028" spans="2:12" x14ac:dyDescent="0.25">
      <c r="B4028" s="1">
        <v>4022</v>
      </c>
      <c r="C4028" t="s">
        <v>4021</v>
      </c>
      <c r="D4028" s="2">
        <v>0.7</v>
      </c>
      <c r="E4028" s="15">
        <v>22</v>
      </c>
      <c r="F4028" s="14">
        <f>inventory[[#This Row],[Unit Cost]]*inventory[[#This Row],['# Units]]</f>
        <v>15.399999999999999</v>
      </c>
      <c r="G4028" s="8">
        <f>_xlfn.RANK.EQ(inventory[[#This Row],[Total Cost]],inventory[Total Cost],0)</f>
        <v>2950</v>
      </c>
      <c r="H4028" s="8">
        <f>SUMIFS(inventory['# Units],inventory[Rank],"&lt;="&amp;inventory[[#This Row],['#]])</f>
        <v>80383</v>
      </c>
      <c r="I4028" s="9">
        <f>inventory[[#This Row],[c Units]]/MAX(inventory[c Units])</f>
        <v>0.97578236907912308</v>
      </c>
      <c r="J4028" s="10">
        <f>SUMIFS(inventory[Total Cost],inventory[Rank],"&lt;="&amp;inventory[[#This Row],['#]])</f>
        <v>2646146.2000000025</v>
      </c>
      <c r="K4028" s="9">
        <f>inventory[[#This Row],[c Cost]]/MAX(inventory[c Cost])</f>
        <v>0.99956204527350234</v>
      </c>
      <c r="L4028" s="11" t="str">
        <f>IF(inventory[[#This Row],[c Units %]]&lt;=$O$7,$N$7,IF(inventory[[#This Row],[c Units %]]&lt;=$O$8,$N$8,$N$9))</f>
        <v>C</v>
      </c>
    </row>
    <row r="4029" spans="2:12" x14ac:dyDescent="0.25">
      <c r="B4029" s="1">
        <v>4023</v>
      </c>
      <c r="C4029" t="s">
        <v>4022</v>
      </c>
      <c r="D4029" s="2">
        <v>0.7</v>
      </c>
      <c r="E4029" s="15">
        <v>13</v>
      </c>
      <c r="F4029" s="14">
        <f>inventory[[#This Row],[Unit Cost]]*inventory[[#This Row],['# Units]]</f>
        <v>9.1</v>
      </c>
      <c r="G4029" s="8">
        <f>_xlfn.RANK.EQ(inventory[[#This Row],[Total Cost]],inventory[Total Cost],0)</f>
        <v>3382</v>
      </c>
      <c r="H4029" s="8">
        <f>SUMIFS(inventory['# Units],inventory[Rank],"&lt;="&amp;inventory[[#This Row],['#]])</f>
        <v>80383</v>
      </c>
      <c r="I4029" s="9">
        <f>inventory[[#This Row],[c Units]]/MAX(inventory[c Units])</f>
        <v>0.97578236907912308</v>
      </c>
      <c r="J4029" s="10">
        <f>SUMIFS(inventory[Total Cost],inventory[Rank],"&lt;="&amp;inventory[[#This Row],['#]])</f>
        <v>2646146.2000000025</v>
      </c>
      <c r="K4029" s="9">
        <f>inventory[[#This Row],[c Cost]]/MAX(inventory[c Cost])</f>
        <v>0.99956204527350234</v>
      </c>
      <c r="L4029" s="11" t="str">
        <f>IF(inventory[[#This Row],[c Units %]]&lt;=$O$7,$N$7,IF(inventory[[#This Row],[c Units %]]&lt;=$O$8,$N$8,$N$9))</f>
        <v>C</v>
      </c>
    </row>
    <row r="4030" spans="2:12" x14ac:dyDescent="0.25">
      <c r="B4030" s="1">
        <v>4024</v>
      </c>
      <c r="C4030" t="s">
        <v>4023</v>
      </c>
      <c r="D4030" s="2">
        <v>0.8</v>
      </c>
      <c r="E4030" s="15">
        <v>52</v>
      </c>
      <c r="F4030" s="14">
        <f>inventory[[#This Row],[Unit Cost]]*inventory[[#This Row],['# Units]]</f>
        <v>41.6</v>
      </c>
      <c r="G4030" s="8">
        <f>_xlfn.RANK.EQ(inventory[[#This Row],[Total Cost]],inventory[Total Cost],0)</f>
        <v>2015</v>
      </c>
      <c r="H4030" s="8">
        <f>SUMIFS(inventory['# Units],inventory[Rank],"&lt;="&amp;inventory[[#This Row],['#]])</f>
        <v>80417</v>
      </c>
      <c r="I4030" s="9">
        <f>inventory[[#This Row],[c Units]]/MAX(inventory[c Units])</f>
        <v>0.97619510063366433</v>
      </c>
      <c r="J4030" s="10">
        <f>SUMIFS(inventory[Total Cost],inventory[Rank],"&lt;="&amp;inventory[[#This Row],['#]])</f>
        <v>2646149.6000000024</v>
      </c>
      <c r="K4030" s="9">
        <f>inventory[[#This Row],[c Cost]]/MAX(inventory[c Cost])</f>
        <v>0.99956332959821348</v>
      </c>
      <c r="L4030" s="11" t="str">
        <f>IF(inventory[[#This Row],[c Units %]]&lt;=$O$7,$N$7,IF(inventory[[#This Row],[c Units %]]&lt;=$O$8,$N$8,$N$9))</f>
        <v>C</v>
      </c>
    </row>
    <row r="4031" spans="2:12" x14ac:dyDescent="0.25">
      <c r="B4031" s="1">
        <v>4025</v>
      </c>
      <c r="C4031" t="s">
        <v>4024</v>
      </c>
      <c r="D4031" s="2">
        <v>0.7</v>
      </c>
      <c r="E4031" s="15">
        <v>9</v>
      </c>
      <c r="F4031" s="14">
        <f>inventory[[#This Row],[Unit Cost]]*inventory[[#This Row],['# Units]]</f>
        <v>6.3</v>
      </c>
      <c r="G4031" s="8">
        <f>_xlfn.RANK.EQ(inventory[[#This Row],[Total Cost]],inventory[Total Cost],0)</f>
        <v>3638</v>
      </c>
      <c r="H4031" s="8">
        <f>SUMIFS(inventory['# Units],inventory[Rank],"&lt;="&amp;inventory[[#This Row],['#]])</f>
        <v>80423</v>
      </c>
      <c r="I4031" s="9">
        <f>inventory[[#This Row],[c Units]]/MAX(inventory[c Units])</f>
        <v>0.97626793561387748</v>
      </c>
      <c r="J4031" s="10">
        <f>SUMIFS(inventory[Total Cost],inventory[Rank],"&lt;="&amp;inventory[[#This Row],['#]])</f>
        <v>2646159.8000000021</v>
      </c>
      <c r="K4031" s="9">
        <f>inventory[[#This Row],[c Cost]]/MAX(inventory[c Cost])</f>
        <v>0.99956718257234678</v>
      </c>
      <c r="L4031" s="11" t="str">
        <f>IF(inventory[[#This Row],[c Units %]]&lt;=$O$7,$N$7,IF(inventory[[#This Row],[c Units %]]&lt;=$O$8,$N$8,$N$9))</f>
        <v>C</v>
      </c>
    </row>
    <row r="4032" spans="2:12" x14ac:dyDescent="0.25">
      <c r="B4032" s="1">
        <v>4026</v>
      </c>
      <c r="C4032" t="s">
        <v>4025</v>
      </c>
      <c r="D4032" s="2">
        <v>0.8</v>
      </c>
      <c r="E4032" s="15">
        <v>1</v>
      </c>
      <c r="F4032" s="14">
        <f>inventory[[#This Row],[Unit Cost]]*inventory[[#This Row],['# Units]]</f>
        <v>0.8</v>
      </c>
      <c r="G4032" s="8">
        <f>_xlfn.RANK.EQ(inventory[[#This Row],[Total Cost]],inventory[Total Cost],0)</f>
        <v>4532</v>
      </c>
      <c r="H4032" s="8">
        <f>SUMIFS(inventory['# Units],inventory[Rank],"&lt;="&amp;inventory[[#This Row],['#]])</f>
        <v>80423</v>
      </c>
      <c r="I4032" s="9">
        <f>inventory[[#This Row],[c Units]]/MAX(inventory[c Units])</f>
        <v>0.97626793561387748</v>
      </c>
      <c r="J4032" s="10">
        <f>SUMIFS(inventory[Total Cost],inventory[Rank],"&lt;="&amp;inventory[[#This Row],['#]])</f>
        <v>2646159.8000000021</v>
      </c>
      <c r="K4032" s="9">
        <f>inventory[[#This Row],[c Cost]]/MAX(inventory[c Cost])</f>
        <v>0.99956718257234678</v>
      </c>
      <c r="L4032" s="11" t="str">
        <f>IF(inventory[[#This Row],[c Units %]]&lt;=$O$7,$N$7,IF(inventory[[#This Row],[c Units %]]&lt;=$O$8,$N$8,$N$9))</f>
        <v>C</v>
      </c>
    </row>
    <row r="4033" spans="2:12" x14ac:dyDescent="0.25">
      <c r="B4033" s="1">
        <v>4027</v>
      </c>
      <c r="C4033" t="s">
        <v>4026</v>
      </c>
      <c r="D4033" s="2">
        <v>0.7</v>
      </c>
      <c r="E4033" s="15">
        <v>9</v>
      </c>
      <c r="F4033" s="14">
        <f>inventory[[#This Row],[Unit Cost]]*inventory[[#This Row],['# Units]]</f>
        <v>6.3</v>
      </c>
      <c r="G4033" s="8">
        <f>_xlfn.RANK.EQ(inventory[[#This Row],[Total Cost]],inventory[Total Cost],0)</f>
        <v>3638</v>
      </c>
      <c r="H4033" s="8">
        <f>SUMIFS(inventory['# Units],inventory[Rank],"&lt;="&amp;inventory[[#This Row],['#]])</f>
        <v>80423</v>
      </c>
      <c r="I4033" s="9">
        <f>inventory[[#This Row],[c Units]]/MAX(inventory[c Units])</f>
        <v>0.97626793561387748</v>
      </c>
      <c r="J4033" s="10">
        <f>SUMIFS(inventory[Total Cost],inventory[Rank],"&lt;="&amp;inventory[[#This Row],['#]])</f>
        <v>2646159.8000000021</v>
      </c>
      <c r="K4033" s="9">
        <f>inventory[[#This Row],[c Cost]]/MAX(inventory[c Cost])</f>
        <v>0.99956718257234678</v>
      </c>
      <c r="L4033" s="11" t="str">
        <f>IF(inventory[[#This Row],[c Units %]]&lt;=$O$7,$N$7,IF(inventory[[#This Row],[c Units %]]&lt;=$O$8,$N$8,$N$9))</f>
        <v>C</v>
      </c>
    </row>
    <row r="4034" spans="2:12" x14ac:dyDescent="0.25">
      <c r="B4034" s="1">
        <v>4028</v>
      </c>
      <c r="C4034" t="s">
        <v>4027</v>
      </c>
      <c r="D4034" s="2">
        <v>0.8</v>
      </c>
      <c r="E4034" s="15">
        <v>4</v>
      </c>
      <c r="F4034" s="14">
        <f>inventory[[#This Row],[Unit Cost]]*inventory[[#This Row],['# Units]]</f>
        <v>3.2</v>
      </c>
      <c r="G4034" s="8">
        <f>_xlfn.RANK.EQ(inventory[[#This Row],[Total Cost]],inventory[Total Cost],0)</f>
        <v>4049</v>
      </c>
      <c r="H4034" s="8">
        <f>SUMIFS(inventory['# Units],inventory[Rank],"&lt;="&amp;inventory[[#This Row],['#]])</f>
        <v>80468</v>
      </c>
      <c r="I4034" s="9">
        <f>inventory[[#This Row],[c Units]]/MAX(inventory[c Units])</f>
        <v>0.97681419796547619</v>
      </c>
      <c r="J4034" s="10">
        <f>SUMIFS(inventory[Total Cost],inventory[Rank],"&lt;="&amp;inventory[[#This Row],['#]])</f>
        <v>2646209.2999999993</v>
      </c>
      <c r="K4034" s="9">
        <f>inventory[[#This Row],[c Cost]]/MAX(inventory[c Cost])</f>
        <v>0.99958588082916955</v>
      </c>
      <c r="L4034" s="11" t="str">
        <f>IF(inventory[[#This Row],[c Units %]]&lt;=$O$7,$N$7,IF(inventory[[#This Row],[c Units %]]&lt;=$O$8,$N$8,$N$9))</f>
        <v>C</v>
      </c>
    </row>
    <row r="4035" spans="2:12" x14ac:dyDescent="0.25">
      <c r="B4035" s="1">
        <v>4029</v>
      </c>
      <c r="C4035" t="s">
        <v>4028</v>
      </c>
      <c r="D4035" s="2">
        <v>0.7</v>
      </c>
      <c r="E4035" s="15">
        <v>11</v>
      </c>
      <c r="F4035" s="14">
        <f>inventory[[#This Row],[Unit Cost]]*inventory[[#This Row],['# Units]]</f>
        <v>7.6999999999999993</v>
      </c>
      <c r="G4035" s="8">
        <f>_xlfn.RANK.EQ(inventory[[#This Row],[Total Cost]],inventory[Total Cost],0)</f>
        <v>3509</v>
      </c>
      <c r="H4035" s="8">
        <f>SUMIFS(inventory['# Units],inventory[Rank],"&lt;="&amp;inventory[[#This Row],['#]])</f>
        <v>80468</v>
      </c>
      <c r="I4035" s="9">
        <f>inventory[[#This Row],[c Units]]/MAX(inventory[c Units])</f>
        <v>0.97681419796547619</v>
      </c>
      <c r="J4035" s="10">
        <f>SUMIFS(inventory[Total Cost],inventory[Rank],"&lt;="&amp;inventory[[#This Row],['#]])</f>
        <v>2646209.2999999993</v>
      </c>
      <c r="K4035" s="9">
        <f>inventory[[#This Row],[c Cost]]/MAX(inventory[c Cost])</f>
        <v>0.99958588082916955</v>
      </c>
      <c r="L4035" s="11" t="str">
        <f>IF(inventory[[#This Row],[c Units %]]&lt;=$O$7,$N$7,IF(inventory[[#This Row],[c Units %]]&lt;=$O$8,$N$8,$N$9))</f>
        <v>C</v>
      </c>
    </row>
    <row r="4036" spans="2:12" x14ac:dyDescent="0.25">
      <c r="B4036" s="1">
        <v>4030</v>
      </c>
      <c r="C4036" t="s">
        <v>4029</v>
      </c>
      <c r="D4036" s="2">
        <v>0.6</v>
      </c>
      <c r="E4036" s="15">
        <v>5</v>
      </c>
      <c r="F4036" s="14">
        <f>inventory[[#This Row],[Unit Cost]]*inventory[[#This Row],['# Units]]</f>
        <v>3</v>
      </c>
      <c r="G4036" s="8">
        <f>_xlfn.RANK.EQ(inventory[[#This Row],[Total Cost]],inventory[Total Cost],0)</f>
        <v>4077</v>
      </c>
      <c r="H4036" s="8">
        <f>SUMIFS(inventory['# Units],inventory[Rank],"&lt;="&amp;inventory[[#This Row],['#]])</f>
        <v>80468</v>
      </c>
      <c r="I4036" s="9">
        <f>inventory[[#This Row],[c Units]]/MAX(inventory[c Units])</f>
        <v>0.97681419796547619</v>
      </c>
      <c r="J4036" s="10">
        <f>SUMIFS(inventory[Total Cost],inventory[Rank],"&lt;="&amp;inventory[[#This Row],['#]])</f>
        <v>2646209.2999999993</v>
      </c>
      <c r="K4036" s="9">
        <f>inventory[[#This Row],[c Cost]]/MAX(inventory[c Cost])</f>
        <v>0.99958588082916955</v>
      </c>
      <c r="L4036" s="11" t="str">
        <f>IF(inventory[[#This Row],[c Units %]]&lt;=$O$7,$N$7,IF(inventory[[#This Row],[c Units %]]&lt;=$O$8,$N$8,$N$9))</f>
        <v>C</v>
      </c>
    </row>
    <row r="4037" spans="2:12" x14ac:dyDescent="0.25">
      <c r="B4037" s="1">
        <v>4031</v>
      </c>
      <c r="C4037" t="s">
        <v>4030</v>
      </c>
      <c r="D4037" s="2">
        <v>0.6</v>
      </c>
      <c r="E4037" s="15">
        <v>6</v>
      </c>
      <c r="F4037" s="14">
        <f>inventory[[#This Row],[Unit Cost]]*inventory[[#This Row],['# Units]]</f>
        <v>3.5999999999999996</v>
      </c>
      <c r="G4037" s="8">
        <f>_xlfn.RANK.EQ(inventory[[#This Row],[Total Cost]],inventory[Total Cost],0)</f>
        <v>3980</v>
      </c>
      <c r="H4037" s="8">
        <f>SUMIFS(inventory['# Units],inventory[Rank],"&lt;="&amp;inventory[[#This Row],['#]])</f>
        <v>80468</v>
      </c>
      <c r="I4037" s="9">
        <f>inventory[[#This Row],[c Units]]/MAX(inventory[c Units])</f>
        <v>0.97681419796547619</v>
      </c>
      <c r="J4037" s="10">
        <f>SUMIFS(inventory[Total Cost],inventory[Rank],"&lt;="&amp;inventory[[#This Row],['#]])</f>
        <v>2646209.2999999993</v>
      </c>
      <c r="K4037" s="9">
        <f>inventory[[#This Row],[c Cost]]/MAX(inventory[c Cost])</f>
        <v>0.99958588082916955</v>
      </c>
      <c r="L4037" s="11" t="str">
        <f>IF(inventory[[#This Row],[c Units %]]&lt;=$O$7,$N$7,IF(inventory[[#This Row],[c Units %]]&lt;=$O$8,$N$8,$N$9))</f>
        <v>C</v>
      </c>
    </row>
    <row r="4038" spans="2:12" x14ac:dyDescent="0.25">
      <c r="B4038" s="1">
        <v>4032</v>
      </c>
      <c r="C4038" t="s">
        <v>4031</v>
      </c>
      <c r="D4038" s="2">
        <v>0.6</v>
      </c>
      <c r="E4038" s="15">
        <v>4</v>
      </c>
      <c r="F4038" s="14">
        <f>inventory[[#This Row],[Unit Cost]]*inventory[[#This Row],['# Units]]</f>
        <v>2.4</v>
      </c>
      <c r="G4038" s="8">
        <f>_xlfn.RANK.EQ(inventory[[#This Row],[Total Cost]],inventory[Total Cost],0)</f>
        <v>4223</v>
      </c>
      <c r="H4038" s="8">
        <f>SUMIFS(inventory['# Units],inventory[Rank],"&lt;="&amp;inventory[[#This Row],['#]])</f>
        <v>80468</v>
      </c>
      <c r="I4038" s="9">
        <f>inventory[[#This Row],[c Units]]/MAX(inventory[c Units])</f>
        <v>0.97681419796547619</v>
      </c>
      <c r="J4038" s="10">
        <f>SUMIFS(inventory[Total Cost],inventory[Rank],"&lt;="&amp;inventory[[#This Row],['#]])</f>
        <v>2646209.2999999993</v>
      </c>
      <c r="K4038" s="9">
        <f>inventory[[#This Row],[c Cost]]/MAX(inventory[c Cost])</f>
        <v>0.99958588082916955</v>
      </c>
      <c r="L4038" s="11" t="str">
        <f>IF(inventory[[#This Row],[c Units %]]&lt;=$O$7,$N$7,IF(inventory[[#This Row],[c Units %]]&lt;=$O$8,$N$8,$N$9))</f>
        <v>C</v>
      </c>
    </row>
    <row r="4039" spans="2:12" x14ac:dyDescent="0.25">
      <c r="B4039" s="1">
        <v>4033</v>
      </c>
      <c r="C4039" t="s">
        <v>4032</v>
      </c>
      <c r="D4039" s="2">
        <v>0.8</v>
      </c>
      <c r="E4039" s="15">
        <v>5</v>
      </c>
      <c r="F4039" s="14">
        <f>inventory[[#This Row],[Unit Cost]]*inventory[[#This Row],['# Units]]</f>
        <v>4</v>
      </c>
      <c r="G4039" s="8">
        <f>_xlfn.RANK.EQ(inventory[[#This Row],[Total Cost]],inventory[Total Cost],0)</f>
        <v>3898</v>
      </c>
      <c r="H4039" s="8">
        <f>SUMIFS(inventory['# Units],inventory[Rank],"&lt;="&amp;inventory[[#This Row],['#]])</f>
        <v>80468</v>
      </c>
      <c r="I4039" s="9">
        <f>inventory[[#This Row],[c Units]]/MAX(inventory[c Units])</f>
        <v>0.97681419796547619</v>
      </c>
      <c r="J4039" s="10">
        <f>SUMIFS(inventory[Total Cost],inventory[Rank],"&lt;="&amp;inventory[[#This Row],['#]])</f>
        <v>2646209.2999999993</v>
      </c>
      <c r="K4039" s="9">
        <f>inventory[[#This Row],[c Cost]]/MAX(inventory[c Cost])</f>
        <v>0.99958588082916955</v>
      </c>
      <c r="L4039" s="11" t="str">
        <f>IF(inventory[[#This Row],[c Units %]]&lt;=$O$7,$N$7,IF(inventory[[#This Row],[c Units %]]&lt;=$O$8,$N$8,$N$9))</f>
        <v>C</v>
      </c>
    </row>
    <row r="4040" spans="2:12" x14ac:dyDescent="0.25">
      <c r="B4040" s="1">
        <v>4034</v>
      </c>
      <c r="C4040" t="s">
        <v>4033</v>
      </c>
      <c r="D4040" s="2">
        <v>0.4</v>
      </c>
      <c r="E4040" s="15">
        <v>9</v>
      </c>
      <c r="F4040" s="14">
        <f>inventory[[#This Row],[Unit Cost]]*inventory[[#This Row],['# Units]]</f>
        <v>3.6</v>
      </c>
      <c r="G4040" s="8">
        <f>_xlfn.RANK.EQ(inventory[[#This Row],[Total Cost]],inventory[Total Cost],0)</f>
        <v>3955</v>
      </c>
      <c r="H4040" s="8">
        <f>SUMIFS(inventory['# Units],inventory[Rank],"&lt;="&amp;inventory[[#This Row],['#]])</f>
        <v>80468</v>
      </c>
      <c r="I4040" s="9">
        <f>inventory[[#This Row],[c Units]]/MAX(inventory[c Units])</f>
        <v>0.97681419796547619</v>
      </c>
      <c r="J4040" s="10">
        <f>SUMIFS(inventory[Total Cost],inventory[Rank],"&lt;="&amp;inventory[[#This Row],['#]])</f>
        <v>2646209.2999999993</v>
      </c>
      <c r="K4040" s="9">
        <f>inventory[[#This Row],[c Cost]]/MAX(inventory[c Cost])</f>
        <v>0.99958588082916955</v>
      </c>
      <c r="L4040" s="11" t="str">
        <f>IF(inventory[[#This Row],[c Units %]]&lt;=$O$7,$N$7,IF(inventory[[#This Row],[c Units %]]&lt;=$O$8,$N$8,$N$9))</f>
        <v>C</v>
      </c>
    </row>
    <row r="4041" spans="2:12" x14ac:dyDescent="0.25">
      <c r="B4041" s="1">
        <v>4035</v>
      </c>
      <c r="C4041" t="s">
        <v>4034</v>
      </c>
      <c r="D4041" s="2">
        <v>0.7</v>
      </c>
      <c r="E4041" s="15">
        <v>37</v>
      </c>
      <c r="F4041" s="14">
        <f>inventory[[#This Row],[Unit Cost]]*inventory[[#This Row],['# Units]]</f>
        <v>25.9</v>
      </c>
      <c r="G4041" s="8">
        <f>_xlfn.RANK.EQ(inventory[[#This Row],[Total Cost]],inventory[Total Cost],0)</f>
        <v>2431</v>
      </c>
      <c r="H4041" s="8">
        <f>SUMIFS(inventory['# Units],inventory[Rank],"&lt;="&amp;inventory[[#This Row],['#]])</f>
        <v>80468</v>
      </c>
      <c r="I4041" s="9">
        <f>inventory[[#This Row],[c Units]]/MAX(inventory[c Units])</f>
        <v>0.97681419796547619</v>
      </c>
      <c r="J4041" s="10">
        <f>SUMIFS(inventory[Total Cost],inventory[Rank],"&lt;="&amp;inventory[[#This Row],['#]])</f>
        <v>2646209.2999999993</v>
      </c>
      <c r="K4041" s="9">
        <f>inventory[[#This Row],[c Cost]]/MAX(inventory[c Cost])</f>
        <v>0.99958588082916955</v>
      </c>
      <c r="L4041" s="11" t="str">
        <f>IF(inventory[[#This Row],[c Units %]]&lt;=$O$7,$N$7,IF(inventory[[#This Row],[c Units %]]&lt;=$O$8,$N$8,$N$9))</f>
        <v>C</v>
      </c>
    </row>
    <row r="4042" spans="2:12" x14ac:dyDescent="0.25">
      <c r="B4042" s="1">
        <v>4036</v>
      </c>
      <c r="C4042" t="s">
        <v>4035</v>
      </c>
      <c r="D4042" s="2">
        <v>0.8</v>
      </c>
      <c r="E4042" s="15">
        <v>37</v>
      </c>
      <c r="F4042" s="14">
        <f>inventory[[#This Row],[Unit Cost]]*inventory[[#This Row],['# Units]]</f>
        <v>29.6</v>
      </c>
      <c r="G4042" s="8">
        <f>_xlfn.RANK.EQ(inventory[[#This Row],[Total Cost]],inventory[Total Cost],0)</f>
        <v>2308</v>
      </c>
      <c r="H4042" s="8">
        <f>SUMIFS(inventory['# Units],inventory[Rank],"&lt;="&amp;inventory[[#This Row],['#]])</f>
        <v>80468</v>
      </c>
      <c r="I4042" s="9">
        <f>inventory[[#This Row],[c Units]]/MAX(inventory[c Units])</f>
        <v>0.97681419796547619</v>
      </c>
      <c r="J4042" s="10">
        <f>SUMIFS(inventory[Total Cost],inventory[Rank],"&lt;="&amp;inventory[[#This Row],['#]])</f>
        <v>2646209.2999999993</v>
      </c>
      <c r="K4042" s="9">
        <f>inventory[[#This Row],[c Cost]]/MAX(inventory[c Cost])</f>
        <v>0.99958588082916955</v>
      </c>
      <c r="L4042" s="11" t="str">
        <f>IF(inventory[[#This Row],[c Units %]]&lt;=$O$7,$N$7,IF(inventory[[#This Row],[c Units %]]&lt;=$O$8,$N$8,$N$9))</f>
        <v>C</v>
      </c>
    </row>
    <row r="4043" spans="2:12" x14ac:dyDescent="0.25">
      <c r="B4043" s="1">
        <v>4037</v>
      </c>
      <c r="C4043" t="s">
        <v>4036</v>
      </c>
      <c r="D4043" s="2">
        <v>0.7</v>
      </c>
      <c r="E4043" s="15">
        <v>21</v>
      </c>
      <c r="F4043" s="14">
        <f>inventory[[#This Row],[Unit Cost]]*inventory[[#This Row],['# Units]]</f>
        <v>14.7</v>
      </c>
      <c r="G4043" s="8">
        <f>_xlfn.RANK.EQ(inventory[[#This Row],[Total Cost]],inventory[Total Cost],0)</f>
        <v>2995</v>
      </c>
      <c r="H4043" s="8">
        <f>SUMIFS(inventory['# Units],inventory[Rank],"&lt;="&amp;inventory[[#This Row],['#]])</f>
        <v>80468</v>
      </c>
      <c r="I4043" s="9">
        <f>inventory[[#This Row],[c Units]]/MAX(inventory[c Units])</f>
        <v>0.97681419796547619</v>
      </c>
      <c r="J4043" s="10">
        <f>SUMIFS(inventory[Total Cost],inventory[Rank],"&lt;="&amp;inventory[[#This Row],['#]])</f>
        <v>2646209.2999999993</v>
      </c>
      <c r="K4043" s="9">
        <f>inventory[[#This Row],[c Cost]]/MAX(inventory[c Cost])</f>
        <v>0.99958588082916955</v>
      </c>
      <c r="L4043" s="11" t="str">
        <f>IF(inventory[[#This Row],[c Units %]]&lt;=$O$7,$N$7,IF(inventory[[#This Row],[c Units %]]&lt;=$O$8,$N$8,$N$9))</f>
        <v>C</v>
      </c>
    </row>
    <row r="4044" spans="2:12" x14ac:dyDescent="0.25">
      <c r="B4044" s="1">
        <v>4038</v>
      </c>
      <c r="C4044" t="s">
        <v>4037</v>
      </c>
      <c r="D4044" s="2">
        <v>0.7</v>
      </c>
      <c r="E4044" s="15">
        <v>6</v>
      </c>
      <c r="F4044" s="14">
        <f>inventory[[#This Row],[Unit Cost]]*inventory[[#This Row],['# Units]]</f>
        <v>4.1999999999999993</v>
      </c>
      <c r="G4044" s="8">
        <f>_xlfn.RANK.EQ(inventory[[#This Row],[Total Cost]],inventory[Total Cost],0)</f>
        <v>3874</v>
      </c>
      <c r="H4044" s="8">
        <f>SUMIFS(inventory['# Units],inventory[Rank],"&lt;="&amp;inventory[[#This Row],['#]])</f>
        <v>80468</v>
      </c>
      <c r="I4044" s="9">
        <f>inventory[[#This Row],[c Units]]/MAX(inventory[c Units])</f>
        <v>0.97681419796547619</v>
      </c>
      <c r="J4044" s="10">
        <f>SUMIFS(inventory[Total Cost],inventory[Rank],"&lt;="&amp;inventory[[#This Row],['#]])</f>
        <v>2646209.2999999993</v>
      </c>
      <c r="K4044" s="9">
        <f>inventory[[#This Row],[c Cost]]/MAX(inventory[c Cost])</f>
        <v>0.99958588082916955</v>
      </c>
      <c r="L4044" s="11" t="str">
        <f>IF(inventory[[#This Row],[c Units %]]&lt;=$O$7,$N$7,IF(inventory[[#This Row],[c Units %]]&lt;=$O$8,$N$8,$N$9))</f>
        <v>C</v>
      </c>
    </row>
    <row r="4045" spans="2:12" x14ac:dyDescent="0.25">
      <c r="B4045" s="1">
        <v>4039</v>
      </c>
      <c r="C4045" t="s">
        <v>4038</v>
      </c>
      <c r="D4045" s="2">
        <v>0.4</v>
      </c>
      <c r="E4045" s="15">
        <v>18</v>
      </c>
      <c r="F4045" s="14">
        <f>inventory[[#This Row],[Unit Cost]]*inventory[[#This Row],['# Units]]</f>
        <v>7.2</v>
      </c>
      <c r="G4045" s="8">
        <f>_xlfn.RANK.EQ(inventory[[#This Row],[Total Cost]],inventory[Total Cost],0)</f>
        <v>3537</v>
      </c>
      <c r="H4045" s="8">
        <f>SUMIFS(inventory['# Units],inventory[Rank],"&lt;="&amp;inventory[[#This Row],['#]])</f>
        <v>80468</v>
      </c>
      <c r="I4045" s="9">
        <f>inventory[[#This Row],[c Units]]/MAX(inventory[c Units])</f>
        <v>0.97681419796547619</v>
      </c>
      <c r="J4045" s="10">
        <f>SUMIFS(inventory[Total Cost],inventory[Rank],"&lt;="&amp;inventory[[#This Row],['#]])</f>
        <v>2646209.2999999993</v>
      </c>
      <c r="K4045" s="9">
        <f>inventory[[#This Row],[c Cost]]/MAX(inventory[c Cost])</f>
        <v>0.99958588082916955</v>
      </c>
      <c r="L4045" s="11" t="str">
        <f>IF(inventory[[#This Row],[c Units %]]&lt;=$O$7,$N$7,IF(inventory[[#This Row],[c Units %]]&lt;=$O$8,$N$8,$N$9))</f>
        <v>C</v>
      </c>
    </row>
    <row r="4046" spans="2:12" x14ac:dyDescent="0.25">
      <c r="B4046" s="1">
        <v>4040</v>
      </c>
      <c r="C4046" t="s">
        <v>4039</v>
      </c>
      <c r="D4046" s="2">
        <v>0.8</v>
      </c>
      <c r="E4046" s="15">
        <v>13</v>
      </c>
      <c r="F4046" s="14">
        <f>inventory[[#This Row],[Unit Cost]]*inventory[[#This Row],['# Units]]</f>
        <v>10.4</v>
      </c>
      <c r="G4046" s="8">
        <f>_xlfn.RANK.EQ(inventory[[#This Row],[Total Cost]],inventory[Total Cost],0)</f>
        <v>3281</v>
      </c>
      <c r="H4046" s="8">
        <f>SUMIFS(inventory['# Units],inventory[Rank],"&lt;="&amp;inventory[[#This Row],['#]])</f>
        <v>80468</v>
      </c>
      <c r="I4046" s="9">
        <f>inventory[[#This Row],[c Units]]/MAX(inventory[c Units])</f>
        <v>0.97681419796547619</v>
      </c>
      <c r="J4046" s="10">
        <f>SUMIFS(inventory[Total Cost],inventory[Rank],"&lt;="&amp;inventory[[#This Row],['#]])</f>
        <v>2646209.2999999993</v>
      </c>
      <c r="K4046" s="9">
        <f>inventory[[#This Row],[c Cost]]/MAX(inventory[c Cost])</f>
        <v>0.99958588082916955</v>
      </c>
      <c r="L4046" s="11" t="str">
        <f>IF(inventory[[#This Row],[c Units %]]&lt;=$O$7,$N$7,IF(inventory[[#This Row],[c Units %]]&lt;=$O$8,$N$8,$N$9))</f>
        <v>C</v>
      </c>
    </row>
    <row r="4047" spans="2:12" x14ac:dyDescent="0.25">
      <c r="B4047" s="1">
        <v>4041</v>
      </c>
      <c r="C4047" t="s">
        <v>4040</v>
      </c>
      <c r="D4047" s="2">
        <v>0.8</v>
      </c>
      <c r="E4047" s="15">
        <v>2</v>
      </c>
      <c r="F4047" s="14">
        <f>inventory[[#This Row],[Unit Cost]]*inventory[[#This Row],['# Units]]</f>
        <v>1.6</v>
      </c>
      <c r="G4047" s="8">
        <f>_xlfn.RANK.EQ(inventory[[#This Row],[Total Cost]],inventory[Total Cost],0)</f>
        <v>4372</v>
      </c>
      <c r="H4047" s="8">
        <f>SUMIFS(inventory['# Units],inventory[Rank],"&lt;="&amp;inventory[[#This Row],['#]])</f>
        <v>80468</v>
      </c>
      <c r="I4047" s="9">
        <f>inventory[[#This Row],[c Units]]/MAX(inventory[c Units])</f>
        <v>0.97681419796547619</v>
      </c>
      <c r="J4047" s="10">
        <f>SUMIFS(inventory[Total Cost],inventory[Rank],"&lt;="&amp;inventory[[#This Row],['#]])</f>
        <v>2646209.2999999993</v>
      </c>
      <c r="K4047" s="9">
        <f>inventory[[#This Row],[c Cost]]/MAX(inventory[c Cost])</f>
        <v>0.99958588082916955</v>
      </c>
      <c r="L4047" s="11" t="str">
        <f>IF(inventory[[#This Row],[c Units %]]&lt;=$O$7,$N$7,IF(inventory[[#This Row],[c Units %]]&lt;=$O$8,$N$8,$N$9))</f>
        <v>C</v>
      </c>
    </row>
    <row r="4048" spans="2:12" x14ac:dyDescent="0.25">
      <c r="B4048" s="1">
        <v>4042</v>
      </c>
      <c r="C4048" t="s">
        <v>4041</v>
      </c>
      <c r="D4048" s="2">
        <v>0.8</v>
      </c>
      <c r="E4048" s="15">
        <v>30</v>
      </c>
      <c r="F4048" s="14">
        <f>inventory[[#This Row],[Unit Cost]]*inventory[[#This Row],['# Units]]</f>
        <v>24</v>
      </c>
      <c r="G4048" s="8">
        <f>_xlfn.RANK.EQ(inventory[[#This Row],[Total Cost]],inventory[Total Cost],0)</f>
        <v>2494</v>
      </c>
      <c r="H4048" s="8">
        <f>SUMIFS(inventory['# Units],inventory[Rank],"&lt;="&amp;inventory[[#This Row],['#]])</f>
        <v>80468</v>
      </c>
      <c r="I4048" s="9">
        <f>inventory[[#This Row],[c Units]]/MAX(inventory[c Units])</f>
        <v>0.97681419796547619</v>
      </c>
      <c r="J4048" s="10">
        <f>SUMIFS(inventory[Total Cost],inventory[Rank],"&lt;="&amp;inventory[[#This Row],['#]])</f>
        <v>2646209.2999999993</v>
      </c>
      <c r="K4048" s="9">
        <f>inventory[[#This Row],[c Cost]]/MAX(inventory[c Cost])</f>
        <v>0.99958588082916955</v>
      </c>
      <c r="L4048" s="11" t="str">
        <f>IF(inventory[[#This Row],[c Units %]]&lt;=$O$7,$N$7,IF(inventory[[#This Row],[c Units %]]&lt;=$O$8,$N$8,$N$9))</f>
        <v>C</v>
      </c>
    </row>
    <row r="4049" spans="2:12" x14ac:dyDescent="0.25">
      <c r="B4049" s="1">
        <v>4043</v>
      </c>
      <c r="C4049" t="s">
        <v>4042</v>
      </c>
      <c r="D4049" s="2">
        <v>0.7</v>
      </c>
      <c r="E4049" s="15">
        <v>46</v>
      </c>
      <c r="F4049" s="14">
        <f>inventory[[#This Row],[Unit Cost]]*inventory[[#This Row],['# Units]]</f>
        <v>32.199999999999996</v>
      </c>
      <c r="G4049" s="8">
        <f>_xlfn.RANK.EQ(inventory[[#This Row],[Total Cost]],inventory[Total Cost],0)</f>
        <v>2234</v>
      </c>
      <c r="H4049" s="8">
        <f>SUMIFS(inventory['# Units],inventory[Rank],"&lt;="&amp;inventory[[#This Row],['#]])</f>
        <v>80524</v>
      </c>
      <c r="I4049" s="9">
        <f>inventory[[#This Row],[c Units]]/MAX(inventory[c Units])</f>
        <v>0.97749399111413238</v>
      </c>
      <c r="J4049" s="10">
        <f>SUMIFS(inventory[Total Cost],inventory[Rank],"&lt;="&amp;inventory[[#This Row],['#]])</f>
        <v>2646229.0999999982</v>
      </c>
      <c r="K4049" s="9">
        <f>inventory[[#This Row],[c Cost]]/MAX(inventory[c Cost])</f>
        <v>0.9995933601318987</v>
      </c>
      <c r="L4049" s="11" t="str">
        <f>IF(inventory[[#This Row],[c Units %]]&lt;=$O$7,$N$7,IF(inventory[[#This Row],[c Units %]]&lt;=$O$8,$N$8,$N$9))</f>
        <v>C</v>
      </c>
    </row>
    <row r="4050" spans="2:12" x14ac:dyDescent="0.25">
      <c r="B4050" s="1">
        <v>4044</v>
      </c>
      <c r="C4050" t="s">
        <v>4043</v>
      </c>
      <c r="D4050" s="2">
        <v>0.6</v>
      </c>
      <c r="E4050" s="15">
        <v>2</v>
      </c>
      <c r="F4050" s="14">
        <f>inventory[[#This Row],[Unit Cost]]*inventory[[#This Row],['# Units]]</f>
        <v>1.2</v>
      </c>
      <c r="G4050" s="8">
        <f>_xlfn.RANK.EQ(inventory[[#This Row],[Total Cost]],inventory[Total Cost],0)</f>
        <v>4445</v>
      </c>
      <c r="H4050" s="8">
        <f>SUMIFS(inventory['# Units],inventory[Rank],"&lt;="&amp;inventory[[#This Row],['#]])</f>
        <v>80524</v>
      </c>
      <c r="I4050" s="9">
        <f>inventory[[#This Row],[c Units]]/MAX(inventory[c Units])</f>
        <v>0.97749399111413238</v>
      </c>
      <c r="J4050" s="10">
        <f>SUMIFS(inventory[Total Cost],inventory[Rank],"&lt;="&amp;inventory[[#This Row],['#]])</f>
        <v>2646229.0999999982</v>
      </c>
      <c r="K4050" s="9">
        <f>inventory[[#This Row],[c Cost]]/MAX(inventory[c Cost])</f>
        <v>0.9995933601318987</v>
      </c>
      <c r="L4050" s="11" t="str">
        <f>IF(inventory[[#This Row],[c Units %]]&lt;=$O$7,$N$7,IF(inventory[[#This Row],[c Units %]]&lt;=$O$8,$N$8,$N$9))</f>
        <v>C</v>
      </c>
    </row>
    <row r="4051" spans="2:12" x14ac:dyDescent="0.25">
      <c r="B4051" s="1">
        <v>4045</v>
      </c>
      <c r="C4051" t="s">
        <v>4044</v>
      </c>
      <c r="D4051" s="2">
        <v>0.8</v>
      </c>
      <c r="E4051" s="15">
        <v>3</v>
      </c>
      <c r="F4051" s="14">
        <f>inventory[[#This Row],[Unit Cost]]*inventory[[#This Row],['# Units]]</f>
        <v>2.4000000000000004</v>
      </c>
      <c r="G4051" s="8">
        <f>_xlfn.RANK.EQ(inventory[[#This Row],[Total Cost]],inventory[Total Cost],0)</f>
        <v>4197</v>
      </c>
      <c r="H4051" s="8">
        <f>SUMIFS(inventory['# Units],inventory[Rank],"&lt;="&amp;inventory[[#This Row],['#]])</f>
        <v>80524</v>
      </c>
      <c r="I4051" s="9">
        <f>inventory[[#This Row],[c Units]]/MAX(inventory[c Units])</f>
        <v>0.97749399111413238</v>
      </c>
      <c r="J4051" s="10">
        <f>SUMIFS(inventory[Total Cost],inventory[Rank],"&lt;="&amp;inventory[[#This Row],['#]])</f>
        <v>2646229.0999999982</v>
      </c>
      <c r="K4051" s="9">
        <f>inventory[[#This Row],[c Cost]]/MAX(inventory[c Cost])</f>
        <v>0.9995933601318987</v>
      </c>
      <c r="L4051" s="11" t="str">
        <f>IF(inventory[[#This Row],[c Units %]]&lt;=$O$7,$N$7,IF(inventory[[#This Row],[c Units %]]&lt;=$O$8,$N$8,$N$9))</f>
        <v>C</v>
      </c>
    </row>
    <row r="4052" spans="2:12" x14ac:dyDescent="0.25">
      <c r="B4052" s="1">
        <v>4046</v>
      </c>
      <c r="C4052" t="s">
        <v>4045</v>
      </c>
      <c r="D4052" s="2">
        <v>0.7</v>
      </c>
      <c r="E4052" s="15">
        <v>133</v>
      </c>
      <c r="F4052" s="14">
        <f>inventory[[#This Row],[Unit Cost]]*inventory[[#This Row],['# Units]]</f>
        <v>93.1</v>
      </c>
      <c r="G4052" s="8">
        <f>_xlfn.RANK.EQ(inventory[[#This Row],[Total Cost]],inventory[Total Cost],0)</f>
        <v>1389</v>
      </c>
      <c r="H4052" s="8">
        <f>SUMIFS(inventory['# Units],inventory[Rank],"&lt;="&amp;inventory[[#This Row],['#]])</f>
        <v>80524</v>
      </c>
      <c r="I4052" s="9">
        <f>inventory[[#This Row],[c Units]]/MAX(inventory[c Units])</f>
        <v>0.97749399111413238</v>
      </c>
      <c r="J4052" s="10">
        <f>SUMIFS(inventory[Total Cost],inventory[Rank],"&lt;="&amp;inventory[[#This Row],['#]])</f>
        <v>2646229.0999999982</v>
      </c>
      <c r="K4052" s="9">
        <f>inventory[[#This Row],[c Cost]]/MAX(inventory[c Cost])</f>
        <v>0.9995933601318987</v>
      </c>
      <c r="L4052" s="11" t="str">
        <f>IF(inventory[[#This Row],[c Units %]]&lt;=$O$7,$N$7,IF(inventory[[#This Row],[c Units %]]&lt;=$O$8,$N$8,$N$9))</f>
        <v>C</v>
      </c>
    </row>
    <row r="4053" spans="2:12" x14ac:dyDescent="0.25">
      <c r="B4053" s="1">
        <v>4047</v>
      </c>
      <c r="C4053" t="s">
        <v>4046</v>
      </c>
      <c r="D4053" s="2">
        <v>0.7</v>
      </c>
      <c r="E4053" s="15">
        <v>1</v>
      </c>
      <c r="F4053" s="14">
        <f>inventory[[#This Row],[Unit Cost]]*inventory[[#This Row],['# Units]]</f>
        <v>0.7</v>
      </c>
      <c r="G4053" s="8">
        <f>_xlfn.RANK.EQ(inventory[[#This Row],[Total Cost]],inventory[Total Cost],0)</f>
        <v>4553</v>
      </c>
      <c r="H4053" s="8">
        <f>SUMIFS(inventory['# Units],inventory[Rank],"&lt;="&amp;inventory[[#This Row],['#]])</f>
        <v>80524</v>
      </c>
      <c r="I4053" s="9">
        <f>inventory[[#This Row],[c Units]]/MAX(inventory[c Units])</f>
        <v>0.97749399111413238</v>
      </c>
      <c r="J4053" s="10">
        <f>SUMIFS(inventory[Total Cost],inventory[Rank],"&lt;="&amp;inventory[[#This Row],['#]])</f>
        <v>2646229.0999999982</v>
      </c>
      <c r="K4053" s="9">
        <f>inventory[[#This Row],[c Cost]]/MAX(inventory[c Cost])</f>
        <v>0.9995933601318987</v>
      </c>
      <c r="L4053" s="11" t="str">
        <f>IF(inventory[[#This Row],[c Units %]]&lt;=$O$7,$N$7,IF(inventory[[#This Row],[c Units %]]&lt;=$O$8,$N$8,$N$9))</f>
        <v>C</v>
      </c>
    </row>
    <row r="4054" spans="2:12" x14ac:dyDescent="0.25">
      <c r="B4054" s="1">
        <v>4048</v>
      </c>
      <c r="C4054" t="s">
        <v>4047</v>
      </c>
      <c r="D4054" s="2">
        <v>0.6</v>
      </c>
      <c r="E4054" s="15">
        <v>5</v>
      </c>
      <c r="F4054" s="14">
        <f>inventory[[#This Row],[Unit Cost]]*inventory[[#This Row],['# Units]]</f>
        <v>3</v>
      </c>
      <c r="G4054" s="8">
        <f>_xlfn.RANK.EQ(inventory[[#This Row],[Total Cost]],inventory[Total Cost],0)</f>
        <v>4077</v>
      </c>
      <c r="H4054" s="8">
        <f>SUMIFS(inventory['# Units],inventory[Rank],"&lt;="&amp;inventory[[#This Row],['#]])</f>
        <v>80524</v>
      </c>
      <c r="I4054" s="9">
        <f>inventory[[#This Row],[c Units]]/MAX(inventory[c Units])</f>
        <v>0.97749399111413238</v>
      </c>
      <c r="J4054" s="10">
        <f>SUMIFS(inventory[Total Cost],inventory[Rank],"&lt;="&amp;inventory[[#This Row],['#]])</f>
        <v>2646229.0999999982</v>
      </c>
      <c r="K4054" s="9">
        <f>inventory[[#This Row],[c Cost]]/MAX(inventory[c Cost])</f>
        <v>0.9995933601318987</v>
      </c>
      <c r="L4054" s="11" t="str">
        <f>IF(inventory[[#This Row],[c Units %]]&lt;=$O$7,$N$7,IF(inventory[[#This Row],[c Units %]]&lt;=$O$8,$N$8,$N$9))</f>
        <v>C</v>
      </c>
    </row>
    <row r="4055" spans="2:12" x14ac:dyDescent="0.25">
      <c r="B4055" s="1">
        <v>4049</v>
      </c>
      <c r="C4055" t="s">
        <v>4048</v>
      </c>
      <c r="D4055" s="2">
        <v>0.8</v>
      </c>
      <c r="E4055" s="15">
        <v>7</v>
      </c>
      <c r="F4055" s="14">
        <f>inventory[[#This Row],[Unit Cost]]*inventory[[#This Row],['# Units]]</f>
        <v>5.6000000000000005</v>
      </c>
      <c r="G4055" s="8">
        <f>_xlfn.RANK.EQ(inventory[[#This Row],[Total Cost]],inventory[Total Cost],0)</f>
        <v>3687</v>
      </c>
      <c r="H4055" s="8">
        <f>SUMIFS(inventory['# Units],inventory[Rank],"&lt;="&amp;inventory[[#This Row],['#]])</f>
        <v>80644</v>
      </c>
      <c r="I4055" s="9">
        <f>inventory[[#This Row],[c Units]]/MAX(inventory[c Units])</f>
        <v>0.97895069071839569</v>
      </c>
      <c r="J4055" s="10">
        <f>SUMIFS(inventory[Total Cost],inventory[Rank],"&lt;="&amp;inventory[[#This Row],['#]])</f>
        <v>2646318.7000000034</v>
      </c>
      <c r="K4055" s="9">
        <f>inventory[[#This Row],[c Cost]]/MAX(inventory[c Cost])</f>
        <v>0.99962720586546461</v>
      </c>
      <c r="L4055" s="11" t="str">
        <f>IF(inventory[[#This Row],[c Units %]]&lt;=$O$7,$N$7,IF(inventory[[#This Row],[c Units %]]&lt;=$O$8,$N$8,$N$9))</f>
        <v>C</v>
      </c>
    </row>
    <row r="4056" spans="2:12" x14ac:dyDescent="0.25">
      <c r="B4056" s="1">
        <v>4050</v>
      </c>
      <c r="C4056" t="s">
        <v>4049</v>
      </c>
      <c r="D4056" s="2">
        <v>0.8</v>
      </c>
      <c r="E4056" s="15">
        <v>5</v>
      </c>
      <c r="F4056" s="14">
        <f>inventory[[#This Row],[Unit Cost]]*inventory[[#This Row],['# Units]]</f>
        <v>4</v>
      </c>
      <c r="G4056" s="8">
        <f>_xlfn.RANK.EQ(inventory[[#This Row],[Total Cost]],inventory[Total Cost],0)</f>
        <v>3898</v>
      </c>
      <c r="H4056" s="8">
        <f>SUMIFS(inventory['# Units],inventory[Rank],"&lt;="&amp;inventory[[#This Row],['#]])</f>
        <v>80644</v>
      </c>
      <c r="I4056" s="9">
        <f>inventory[[#This Row],[c Units]]/MAX(inventory[c Units])</f>
        <v>0.97895069071839569</v>
      </c>
      <c r="J4056" s="10">
        <f>SUMIFS(inventory[Total Cost],inventory[Rank],"&lt;="&amp;inventory[[#This Row],['#]])</f>
        <v>2646318.7000000034</v>
      </c>
      <c r="K4056" s="9">
        <f>inventory[[#This Row],[c Cost]]/MAX(inventory[c Cost])</f>
        <v>0.99962720586546461</v>
      </c>
      <c r="L4056" s="11" t="str">
        <f>IF(inventory[[#This Row],[c Units %]]&lt;=$O$7,$N$7,IF(inventory[[#This Row],[c Units %]]&lt;=$O$8,$N$8,$N$9))</f>
        <v>C</v>
      </c>
    </row>
    <row r="4057" spans="2:12" x14ac:dyDescent="0.25">
      <c r="B4057" s="1">
        <v>4051</v>
      </c>
      <c r="C4057" t="s">
        <v>4050</v>
      </c>
      <c r="D4057" s="2">
        <v>0.8</v>
      </c>
      <c r="E4057" s="15">
        <v>20</v>
      </c>
      <c r="F4057" s="14">
        <f>inventory[[#This Row],[Unit Cost]]*inventory[[#This Row],['# Units]]</f>
        <v>16</v>
      </c>
      <c r="G4057" s="8">
        <f>_xlfn.RANK.EQ(inventory[[#This Row],[Total Cost]],inventory[Total Cost],0)</f>
        <v>2907</v>
      </c>
      <c r="H4057" s="8">
        <f>SUMIFS(inventory['# Units],inventory[Rank],"&lt;="&amp;inventory[[#This Row],['#]])</f>
        <v>80644</v>
      </c>
      <c r="I4057" s="9">
        <f>inventory[[#This Row],[c Units]]/MAX(inventory[c Units])</f>
        <v>0.97895069071839569</v>
      </c>
      <c r="J4057" s="10">
        <f>SUMIFS(inventory[Total Cost],inventory[Rank],"&lt;="&amp;inventory[[#This Row],['#]])</f>
        <v>2646318.7000000034</v>
      </c>
      <c r="K4057" s="9">
        <f>inventory[[#This Row],[c Cost]]/MAX(inventory[c Cost])</f>
        <v>0.99962720586546461</v>
      </c>
      <c r="L4057" s="11" t="str">
        <f>IF(inventory[[#This Row],[c Units %]]&lt;=$O$7,$N$7,IF(inventory[[#This Row],[c Units %]]&lt;=$O$8,$N$8,$N$9))</f>
        <v>C</v>
      </c>
    </row>
    <row r="4058" spans="2:12" x14ac:dyDescent="0.25">
      <c r="B4058" s="1">
        <v>4052</v>
      </c>
      <c r="C4058" t="s">
        <v>4051</v>
      </c>
      <c r="D4058" s="2">
        <v>0.6</v>
      </c>
      <c r="E4058" s="15">
        <v>3</v>
      </c>
      <c r="F4058" s="14">
        <f>inventory[[#This Row],[Unit Cost]]*inventory[[#This Row],['# Units]]</f>
        <v>1.7999999999999998</v>
      </c>
      <c r="G4058" s="8">
        <f>_xlfn.RANK.EQ(inventory[[#This Row],[Total Cost]],inventory[Total Cost],0)</f>
        <v>4350</v>
      </c>
      <c r="H4058" s="8">
        <f>SUMIFS(inventory['# Units],inventory[Rank],"&lt;="&amp;inventory[[#This Row],['#]])</f>
        <v>80644</v>
      </c>
      <c r="I4058" s="9">
        <f>inventory[[#This Row],[c Units]]/MAX(inventory[c Units])</f>
        <v>0.97895069071839569</v>
      </c>
      <c r="J4058" s="10">
        <f>SUMIFS(inventory[Total Cost],inventory[Rank],"&lt;="&amp;inventory[[#This Row],['#]])</f>
        <v>2646318.7000000034</v>
      </c>
      <c r="K4058" s="9">
        <f>inventory[[#This Row],[c Cost]]/MAX(inventory[c Cost])</f>
        <v>0.99962720586546461</v>
      </c>
      <c r="L4058" s="11" t="str">
        <f>IF(inventory[[#This Row],[c Units %]]&lt;=$O$7,$N$7,IF(inventory[[#This Row],[c Units %]]&lt;=$O$8,$N$8,$N$9))</f>
        <v>C</v>
      </c>
    </row>
    <row r="4059" spans="2:12" x14ac:dyDescent="0.25">
      <c r="B4059" s="1">
        <v>4053</v>
      </c>
      <c r="C4059" t="s">
        <v>4052</v>
      </c>
      <c r="D4059" s="2">
        <v>0.4</v>
      </c>
      <c r="E4059" s="15">
        <v>13</v>
      </c>
      <c r="F4059" s="14">
        <f>inventory[[#This Row],[Unit Cost]]*inventory[[#This Row],['# Units]]</f>
        <v>5.2</v>
      </c>
      <c r="G4059" s="8">
        <f>_xlfn.RANK.EQ(inventory[[#This Row],[Total Cost]],inventory[Total Cost],0)</f>
        <v>3755</v>
      </c>
      <c r="H4059" s="8">
        <f>SUMIFS(inventory['# Units],inventory[Rank],"&lt;="&amp;inventory[[#This Row],['#]])</f>
        <v>80644</v>
      </c>
      <c r="I4059" s="9">
        <f>inventory[[#This Row],[c Units]]/MAX(inventory[c Units])</f>
        <v>0.97895069071839569</v>
      </c>
      <c r="J4059" s="10">
        <f>SUMIFS(inventory[Total Cost],inventory[Rank],"&lt;="&amp;inventory[[#This Row],['#]])</f>
        <v>2646318.7000000034</v>
      </c>
      <c r="K4059" s="9">
        <f>inventory[[#This Row],[c Cost]]/MAX(inventory[c Cost])</f>
        <v>0.99962720586546461</v>
      </c>
      <c r="L4059" s="11" t="str">
        <f>IF(inventory[[#This Row],[c Units %]]&lt;=$O$7,$N$7,IF(inventory[[#This Row],[c Units %]]&lt;=$O$8,$N$8,$N$9))</f>
        <v>C</v>
      </c>
    </row>
    <row r="4060" spans="2:12" x14ac:dyDescent="0.25">
      <c r="B4060" s="1">
        <v>4054</v>
      </c>
      <c r="C4060" t="s">
        <v>4053</v>
      </c>
      <c r="D4060" s="2">
        <v>0.7</v>
      </c>
      <c r="E4060" s="15">
        <v>3</v>
      </c>
      <c r="F4060" s="14">
        <f>inventory[[#This Row],[Unit Cost]]*inventory[[#This Row],['# Units]]</f>
        <v>2.0999999999999996</v>
      </c>
      <c r="G4060" s="8">
        <f>_xlfn.RANK.EQ(inventory[[#This Row],[Total Cost]],inventory[Total Cost],0)</f>
        <v>4272</v>
      </c>
      <c r="H4060" s="8">
        <f>SUMIFS(inventory['# Units],inventory[Rank],"&lt;="&amp;inventory[[#This Row],['#]])</f>
        <v>80644</v>
      </c>
      <c r="I4060" s="9">
        <f>inventory[[#This Row],[c Units]]/MAX(inventory[c Units])</f>
        <v>0.97895069071839569</v>
      </c>
      <c r="J4060" s="10">
        <f>SUMIFS(inventory[Total Cost],inventory[Rank],"&lt;="&amp;inventory[[#This Row],['#]])</f>
        <v>2646318.7000000034</v>
      </c>
      <c r="K4060" s="9">
        <f>inventory[[#This Row],[c Cost]]/MAX(inventory[c Cost])</f>
        <v>0.99962720586546461</v>
      </c>
      <c r="L4060" s="11" t="str">
        <f>IF(inventory[[#This Row],[c Units %]]&lt;=$O$7,$N$7,IF(inventory[[#This Row],[c Units %]]&lt;=$O$8,$N$8,$N$9))</f>
        <v>C</v>
      </c>
    </row>
    <row r="4061" spans="2:12" x14ac:dyDescent="0.25">
      <c r="B4061" s="1">
        <v>4055</v>
      </c>
      <c r="C4061" t="s">
        <v>4054</v>
      </c>
      <c r="D4061" s="2">
        <v>0.7</v>
      </c>
      <c r="E4061" s="15">
        <v>31</v>
      </c>
      <c r="F4061" s="14">
        <f>inventory[[#This Row],[Unit Cost]]*inventory[[#This Row],['# Units]]</f>
        <v>21.7</v>
      </c>
      <c r="G4061" s="8">
        <f>_xlfn.RANK.EQ(inventory[[#This Row],[Total Cost]],inventory[Total Cost],0)</f>
        <v>2608</v>
      </c>
      <c r="H4061" s="8">
        <f>SUMIFS(inventory['# Units],inventory[Rank],"&lt;="&amp;inventory[[#This Row],['#]])</f>
        <v>80644</v>
      </c>
      <c r="I4061" s="9">
        <f>inventory[[#This Row],[c Units]]/MAX(inventory[c Units])</f>
        <v>0.97895069071839569</v>
      </c>
      <c r="J4061" s="10">
        <f>SUMIFS(inventory[Total Cost],inventory[Rank],"&lt;="&amp;inventory[[#This Row],['#]])</f>
        <v>2646318.7000000034</v>
      </c>
      <c r="K4061" s="9">
        <f>inventory[[#This Row],[c Cost]]/MAX(inventory[c Cost])</f>
        <v>0.99962720586546461</v>
      </c>
      <c r="L4061" s="11" t="str">
        <f>IF(inventory[[#This Row],[c Units %]]&lt;=$O$7,$N$7,IF(inventory[[#This Row],[c Units %]]&lt;=$O$8,$N$8,$N$9))</f>
        <v>C</v>
      </c>
    </row>
    <row r="4062" spans="2:12" x14ac:dyDescent="0.25">
      <c r="B4062" s="1">
        <v>4056</v>
      </c>
      <c r="C4062" t="s">
        <v>4055</v>
      </c>
      <c r="D4062" s="2">
        <v>0.7</v>
      </c>
      <c r="E4062" s="15">
        <v>4</v>
      </c>
      <c r="F4062" s="14">
        <f>inventory[[#This Row],[Unit Cost]]*inventory[[#This Row],['# Units]]</f>
        <v>2.8</v>
      </c>
      <c r="G4062" s="8">
        <f>_xlfn.RANK.EQ(inventory[[#This Row],[Total Cost]],inventory[Total Cost],0)</f>
        <v>4130</v>
      </c>
      <c r="H4062" s="8">
        <f>SUMIFS(inventory['# Units],inventory[Rank],"&lt;="&amp;inventory[[#This Row],['#]])</f>
        <v>80644</v>
      </c>
      <c r="I4062" s="9">
        <f>inventory[[#This Row],[c Units]]/MAX(inventory[c Units])</f>
        <v>0.97895069071839569</v>
      </c>
      <c r="J4062" s="10">
        <f>SUMIFS(inventory[Total Cost],inventory[Rank],"&lt;="&amp;inventory[[#This Row],['#]])</f>
        <v>2646318.7000000034</v>
      </c>
      <c r="K4062" s="9">
        <f>inventory[[#This Row],[c Cost]]/MAX(inventory[c Cost])</f>
        <v>0.99962720586546461</v>
      </c>
      <c r="L4062" s="11" t="str">
        <f>IF(inventory[[#This Row],[c Units %]]&lt;=$O$7,$N$7,IF(inventory[[#This Row],[c Units %]]&lt;=$O$8,$N$8,$N$9))</f>
        <v>C</v>
      </c>
    </row>
    <row r="4063" spans="2:12" x14ac:dyDescent="0.25">
      <c r="B4063" s="1">
        <v>4057</v>
      </c>
      <c r="C4063" t="s">
        <v>4056</v>
      </c>
      <c r="D4063" s="2">
        <v>0.8</v>
      </c>
      <c r="E4063" s="15">
        <v>4</v>
      </c>
      <c r="F4063" s="14">
        <f>inventory[[#This Row],[Unit Cost]]*inventory[[#This Row],['# Units]]</f>
        <v>3.2</v>
      </c>
      <c r="G4063" s="8">
        <f>_xlfn.RANK.EQ(inventory[[#This Row],[Total Cost]],inventory[Total Cost],0)</f>
        <v>4049</v>
      </c>
      <c r="H4063" s="8">
        <f>SUMIFS(inventory['# Units],inventory[Rank],"&lt;="&amp;inventory[[#This Row],['#]])</f>
        <v>80644</v>
      </c>
      <c r="I4063" s="9">
        <f>inventory[[#This Row],[c Units]]/MAX(inventory[c Units])</f>
        <v>0.97895069071839569</v>
      </c>
      <c r="J4063" s="10">
        <f>SUMIFS(inventory[Total Cost],inventory[Rank],"&lt;="&amp;inventory[[#This Row],['#]])</f>
        <v>2646318.7000000034</v>
      </c>
      <c r="K4063" s="9">
        <f>inventory[[#This Row],[c Cost]]/MAX(inventory[c Cost])</f>
        <v>0.99962720586546461</v>
      </c>
      <c r="L4063" s="11" t="str">
        <f>IF(inventory[[#This Row],[c Units %]]&lt;=$O$7,$N$7,IF(inventory[[#This Row],[c Units %]]&lt;=$O$8,$N$8,$N$9))</f>
        <v>C</v>
      </c>
    </row>
    <row r="4064" spans="2:12" x14ac:dyDescent="0.25">
      <c r="B4064" s="1">
        <v>4058</v>
      </c>
      <c r="C4064" t="s">
        <v>4057</v>
      </c>
      <c r="D4064" s="2">
        <v>0.8</v>
      </c>
      <c r="E4064" s="15">
        <v>4</v>
      </c>
      <c r="F4064" s="14">
        <f>inventory[[#This Row],[Unit Cost]]*inventory[[#This Row],['# Units]]</f>
        <v>3.2</v>
      </c>
      <c r="G4064" s="8">
        <f>_xlfn.RANK.EQ(inventory[[#This Row],[Total Cost]],inventory[Total Cost],0)</f>
        <v>4049</v>
      </c>
      <c r="H4064" s="8">
        <f>SUMIFS(inventory['# Units],inventory[Rank],"&lt;="&amp;inventory[[#This Row],['#]])</f>
        <v>80644</v>
      </c>
      <c r="I4064" s="9">
        <f>inventory[[#This Row],[c Units]]/MAX(inventory[c Units])</f>
        <v>0.97895069071839569</v>
      </c>
      <c r="J4064" s="10">
        <f>SUMIFS(inventory[Total Cost],inventory[Rank],"&lt;="&amp;inventory[[#This Row],['#]])</f>
        <v>2646318.7000000034</v>
      </c>
      <c r="K4064" s="9">
        <f>inventory[[#This Row],[c Cost]]/MAX(inventory[c Cost])</f>
        <v>0.99962720586546461</v>
      </c>
      <c r="L4064" s="11" t="str">
        <f>IF(inventory[[#This Row],[c Units %]]&lt;=$O$7,$N$7,IF(inventory[[#This Row],[c Units %]]&lt;=$O$8,$N$8,$N$9))</f>
        <v>C</v>
      </c>
    </row>
    <row r="4065" spans="2:12" x14ac:dyDescent="0.25">
      <c r="B4065" s="1">
        <v>4059</v>
      </c>
      <c r="C4065" t="s">
        <v>4058</v>
      </c>
      <c r="D4065" s="2">
        <v>0.6</v>
      </c>
      <c r="E4065" s="15">
        <v>37</v>
      </c>
      <c r="F4065" s="14">
        <f>inventory[[#This Row],[Unit Cost]]*inventory[[#This Row],['# Units]]</f>
        <v>22.2</v>
      </c>
      <c r="G4065" s="8">
        <f>_xlfn.RANK.EQ(inventory[[#This Row],[Total Cost]],inventory[Total Cost],0)</f>
        <v>2581</v>
      </c>
      <c r="H4065" s="8">
        <f>SUMIFS(inventory['# Units],inventory[Rank],"&lt;="&amp;inventory[[#This Row],['#]])</f>
        <v>80644</v>
      </c>
      <c r="I4065" s="9">
        <f>inventory[[#This Row],[c Units]]/MAX(inventory[c Units])</f>
        <v>0.97895069071839569</v>
      </c>
      <c r="J4065" s="10">
        <f>SUMIFS(inventory[Total Cost],inventory[Rank],"&lt;="&amp;inventory[[#This Row],['#]])</f>
        <v>2646318.7000000034</v>
      </c>
      <c r="K4065" s="9">
        <f>inventory[[#This Row],[c Cost]]/MAX(inventory[c Cost])</f>
        <v>0.99962720586546461</v>
      </c>
      <c r="L4065" s="11" t="str">
        <f>IF(inventory[[#This Row],[c Units %]]&lt;=$O$7,$N$7,IF(inventory[[#This Row],[c Units %]]&lt;=$O$8,$N$8,$N$9))</f>
        <v>C</v>
      </c>
    </row>
    <row r="4066" spans="2:12" x14ac:dyDescent="0.25">
      <c r="B4066" s="1">
        <v>4060</v>
      </c>
      <c r="C4066" t="s">
        <v>4059</v>
      </c>
      <c r="D4066" s="2">
        <v>0.7</v>
      </c>
      <c r="E4066" s="15">
        <v>8</v>
      </c>
      <c r="F4066" s="14">
        <f>inventory[[#This Row],[Unit Cost]]*inventory[[#This Row],['# Units]]</f>
        <v>5.6</v>
      </c>
      <c r="G4066" s="8">
        <f>_xlfn.RANK.EQ(inventory[[#This Row],[Total Cost]],inventory[Total Cost],0)</f>
        <v>3697</v>
      </c>
      <c r="H4066" s="8">
        <f>SUMIFS(inventory['# Units],inventory[Rank],"&lt;="&amp;inventory[[#This Row],['#]])</f>
        <v>80644</v>
      </c>
      <c r="I4066" s="9">
        <f>inventory[[#This Row],[c Units]]/MAX(inventory[c Units])</f>
        <v>0.97895069071839569</v>
      </c>
      <c r="J4066" s="10">
        <f>SUMIFS(inventory[Total Cost],inventory[Rank],"&lt;="&amp;inventory[[#This Row],['#]])</f>
        <v>2646318.7000000034</v>
      </c>
      <c r="K4066" s="9">
        <f>inventory[[#This Row],[c Cost]]/MAX(inventory[c Cost])</f>
        <v>0.99962720586546461</v>
      </c>
      <c r="L4066" s="11" t="str">
        <f>IF(inventory[[#This Row],[c Units %]]&lt;=$O$7,$N$7,IF(inventory[[#This Row],[c Units %]]&lt;=$O$8,$N$8,$N$9))</f>
        <v>C</v>
      </c>
    </row>
    <row r="4067" spans="2:12" x14ac:dyDescent="0.25">
      <c r="B4067" s="1">
        <v>4061</v>
      </c>
      <c r="C4067" t="s">
        <v>4060</v>
      </c>
      <c r="D4067" s="2">
        <v>0.7</v>
      </c>
      <c r="E4067" s="15">
        <v>29</v>
      </c>
      <c r="F4067" s="14">
        <f>inventory[[#This Row],[Unit Cost]]*inventory[[#This Row],['# Units]]</f>
        <v>20.299999999999997</v>
      </c>
      <c r="G4067" s="8">
        <f>_xlfn.RANK.EQ(inventory[[#This Row],[Total Cost]],inventory[Total Cost],0)</f>
        <v>2683</v>
      </c>
      <c r="H4067" s="8">
        <f>SUMIFS(inventory['# Units],inventory[Rank],"&lt;="&amp;inventory[[#This Row],['#]])</f>
        <v>80644</v>
      </c>
      <c r="I4067" s="9">
        <f>inventory[[#This Row],[c Units]]/MAX(inventory[c Units])</f>
        <v>0.97895069071839569</v>
      </c>
      <c r="J4067" s="10">
        <f>SUMIFS(inventory[Total Cost],inventory[Rank],"&lt;="&amp;inventory[[#This Row],['#]])</f>
        <v>2646318.7000000034</v>
      </c>
      <c r="K4067" s="9">
        <f>inventory[[#This Row],[c Cost]]/MAX(inventory[c Cost])</f>
        <v>0.99962720586546461</v>
      </c>
      <c r="L4067" s="11" t="str">
        <f>IF(inventory[[#This Row],[c Units %]]&lt;=$O$7,$N$7,IF(inventory[[#This Row],[c Units %]]&lt;=$O$8,$N$8,$N$9))</f>
        <v>C</v>
      </c>
    </row>
    <row r="4068" spans="2:12" x14ac:dyDescent="0.25">
      <c r="B4068" s="1">
        <v>4062</v>
      </c>
      <c r="C4068" t="s">
        <v>4061</v>
      </c>
      <c r="D4068" s="2">
        <v>0.8</v>
      </c>
      <c r="E4068" s="15">
        <v>2</v>
      </c>
      <c r="F4068" s="14">
        <f>inventory[[#This Row],[Unit Cost]]*inventory[[#This Row],['# Units]]</f>
        <v>1.6</v>
      </c>
      <c r="G4068" s="8">
        <f>_xlfn.RANK.EQ(inventory[[#This Row],[Total Cost]],inventory[Total Cost],0)</f>
        <v>4372</v>
      </c>
      <c r="H4068" s="8">
        <f>SUMIFS(inventory['# Units],inventory[Rank],"&lt;="&amp;inventory[[#This Row],['#]])</f>
        <v>80644</v>
      </c>
      <c r="I4068" s="9">
        <f>inventory[[#This Row],[c Units]]/MAX(inventory[c Units])</f>
        <v>0.97895069071839569</v>
      </c>
      <c r="J4068" s="10">
        <f>SUMIFS(inventory[Total Cost],inventory[Rank],"&lt;="&amp;inventory[[#This Row],['#]])</f>
        <v>2646318.7000000034</v>
      </c>
      <c r="K4068" s="9">
        <f>inventory[[#This Row],[c Cost]]/MAX(inventory[c Cost])</f>
        <v>0.99962720586546461</v>
      </c>
      <c r="L4068" s="11" t="str">
        <f>IF(inventory[[#This Row],[c Units %]]&lt;=$O$7,$N$7,IF(inventory[[#This Row],[c Units %]]&lt;=$O$8,$N$8,$N$9))</f>
        <v>C</v>
      </c>
    </row>
    <row r="4069" spans="2:12" x14ac:dyDescent="0.25">
      <c r="B4069" s="1">
        <v>4063</v>
      </c>
      <c r="C4069" t="s">
        <v>4062</v>
      </c>
      <c r="D4069" s="2">
        <v>0.6</v>
      </c>
      <c r="E4069" s="15">
        <v>4</v>
      </c>
      <c r="F4069" s="14">
        <f>inventory[[#This Row],[Unit Cost]]*inventory[[#This Row],['# Units]]</f>
        <v>2.4</v>
      </c>
      <c r="G4069" s="8">
        <f>_xlfn.RANK.EQ(inventory[[#This Row],[Total Cost]],inventory[Total Cost],0)</f>
        <v>4223</v>
      </c>
      <c r="H4069" s="8">
        <f>SUMIFS(inventory['# Units],inventory[Rank],"&lt;="&amp;inventory[[#This Row],['#]])</f>
        <v>80644</v>
      </c>
      <c r="I4069" s="9">
        <f>inventory[[#This Row],[c Units]]/MAX(inventory[c Units])</f>
        <v>0.97895069071839569</v>
      </c>
      <c r="J4069" s="10">
        <f>SUMIFS(inventory[Total Cost],inventory[Rank],"&lt;="&amp;inventory[[#This Row],['#]])</f>
        <v>2646318.7000000034</v>
      </c>
      <c r="K4069" s="9">
        <f>inventory[[#This Row],[c Cost]]/MAX(inventory[c Cost])</f>
        <v>0.99962720586546461</v>
      </c>
      <c r="L4069" s="11" t="str">
        <f>IF(inventory[[#This Row],[c Units %]]&lt;=$O$7,$N$7,IF(inventory[[#This Row],[c Units %]]&lt;=$O$8,$N$8,$N$9))</f>
        <v>C</v>
      </c>
    </row>
    <row r="4070" spans="2:12" x14ac:dyDescent="0.25">
      <c r="B4070" s="1">
        <v>4064</v>
      </c>
      <c r="C4070" t="s">
        <v>4063</v>
      </c>
      <c r="D4070" s="2">
        <v>0.8</v>
      </c>
      <c r="E4070" s="15">
        <v>30</v>
      </c>
      <c r="F4070" s="14">
        <f>inventory[[#This Row],[Unit Cost]]*inventory[[#This Row],['# Units]]</f>
        <v>24</v>
      </c>
      <c r="G4070" s="8">
        <f>_xlfn.RANK.EQ(inventory[[#This Row],[Total Cost]],inventory[Total Cost],0)</f>
        <v>2494</v>
      </c>
      <c r="H4070" s="8">
        <f>SUMIFS(inventory['# Units],inventory[Rank],"&lt;="&amp;inventory[[#This Row],['#]])</f>
        <v>80644</v>
      </c>
      <c r="I4070" s="9">
        <f>inventory[[#This Row],[c Units]]/MAX(inventory[c Units])</f>
        <v>0.97895069071839569</v>
      </c>
      <c r="J4070" s="10">
        <f>SUMIFS(inventory[Total Cost],inventory[Rank],"&lt;="&amp;inventory[[#This Row],['#]])</f>
        <v>2646318.7000000034</v>
      </c>
      <c r="K4070" s="9">
        <f>inventory[[#This Row],[c Cost]]/MAX(inventory[c Cost])</f>
        <v>0.99962720586546461</v>
      </c>
      <c r="L4070" s="11" t="str">
        <f>IF(inventory[[#This Row],[c Units %]]&lt;=$O$7,$N$7,IF(inventory[[#This Row],[c Units %]]&lt;=$O$8,$N$8,$N$9))</f>
        <v>C</v>
      </c>
    </row>
    <row r="4071" spans="2:12" x14ac:dyDescent="0.25">
      <c r="B4071" s="1">
        <v>4065</v>
      </c>
      <c r="C4071" t="s">
        <v>4064</v>
      </c>
      <c r="D4071" s="2">
        <v>0.7</v>
      </c>
      <c r="E4071" s="15">
        <v>67</v>
      </c>
      <c r="F4071" s="14">
        <f>inventory[[#This Row],[Unit Cost]]*inventory[[#This Row],['# Units]]</f>
        <v>46.9</v>
      </c>
      <c r="G4071" s="8">
        <f>_xlfn.RANK.EQ(inventory[[#This Row],[Total Cost]],inventory[Total Cost],0)</f>
        <v>1897</v>
      </c>
      <c r="H4071" s="8">
        <f>SUMIFS(inventory['# Units],inventory[Rank],"&lt;="&amp;inventory[[#This Row],['#]])</f>
        <v>80644</v>
      </c>
      <c r="I4071" s="9">
        <f>inventory[[#This Row],[c Units]]/MAX(inventory[c Units])</f>
        <v>0.97895069071839569</v>
      </c>
      <c r="J4071" s="10">
        <f>SUMIFS(inventory[Total Cost],inventory[Rank],"&lt;="&amp;inventory[[#This Row],['#]])</f>
        <v>2646318.7000000034</v>
      </c>
      <c r="K4071" s="9">
        <f>inventory[[#This Row],[c Cost]]/MAX(inventory[c Cost])</f>
        <v>0.99962720586546461</v>
      </c>
      <c r="L4071" s="11" t="str">
        <f>IF(inventory[[#This Row],[c Units %]]&lt;=$O$7,$N$7,IF(inventory[[#This Row],[c Units %]]&lt;=$O$8,$N$8,$N$9))</f>
        <v>C</v>
      </c>
    </row>
    <row r="4072" spans="2:12" x14ac:dyDescent="0.25">
      <c r="B4072" s="1">
        <v>4066</v>
      </c>
      <c r="C4072" t="s">
        <v>4065</v>
      </c>
      <c r="D4072" s="2">
        <v>0.8</v>
      </c>
      <c r="E4072" s="15">
        <v>15</v>
      </c>
      <c r="F4072" s="14">
        <f>inventory[[#This Row],[Unit Cost]]*inventory[[#This Row],['# Units]]</f>
        <v>12</v>
      </c>
      <c r="G4072" s="8">
        <f>_xlfn.RANK.EQ(inventory[[#This Row],[Total Cost]],inventory[Total Cost],0)</f>
        <v>3144</v>
      </c>
      <c r="H4072" s="8">
        <f>SUMIFS(inventory['# Units],inventory[Rank],"&lt;="&amp;inventory[[#This Row],['#]])</f>
        <v>80644</v>
      </c>
      <c r="I4072" s="9">
        <f>inventory[[#This Row],[c Units]]/MAX(inventory[c Units])</f>
        <v>0.97895069071839569</v>
      </c>
      <c r="J4072" s="10">
        <f>SUMIFS(inventory[Total Cost],inventory[Rank],"&lt;="&amp;inventory[[#This Row],['#]])</f>
        <v>2646318.7000000034</v>
      </c>
      <c r="K4072" s="9">
        <f>inventory[[#This Row],[c Cost]]/MAX(inventory[c Cost])</f>
        <v>0.99962720586546461</v>
      </c>
      <c r="L4072" s="11" t="str">
        <f>IF(inventory[[#This Row],[c Units %]]&lt;=$O$7,$N$7,IF(inventory[[#This Row],[c Units %]]&lt;=$O$8,$N$8,$N$9))</f>
        <v>C</v>
      </c>
    </row>
    <row r="4073" spans="2:12" x14ac:dyDescent="0.25">
      <c r="B4073" s="1">
        <v>4067</v>
      </c>
      <c r="C4073" t="s">
        <v>4066</v>
      </c>
      <c r="D4073" s="2">
        <v>0.7</v>
      </c>
      <c r="E4073" s="15">
        <v>47</v>
      </c>
      <c r="F4073" s="14">
        <f>inventory[[#This Row],[Unit Cost]]*inventory[[#This Row],['# Units]]</f>
        <v>32.9</v>
      </c>
      <c r="G4073" s="8">
        <f>_xlfn.RANK.EQ(inventory[[#This Row],[Total Cost]],inventory[Total Cost],0)</f>
        <v>2215</v>
      </c>
      <c r="H4073" s="8">
        <f>SUMIFS(inventory['# Units],inventory[Rank],"&lt;="&amp;inventory[[#This Row],['#]])</f>
        <v>80644</v>
      </c>
      <c r="I4073" s="9">
        <f>inventory[[#This Row],[c Units]]/MAX(inventory[c Units])</f>
        <v>0.97895069071839569</v>
      </c>
      <c r="J4073" s="10">
        <f>SUMIFS(inventory[Total Cost],inventory[Rank],"&lt;="&amp;inventory[[#This Row],['#]])</f>
        <v>2646318.7000000034</v>
      </c>
      <c r="K4073" s="9">
        <f>inventory[[#This Row],[c Cost]]/MAX(inventory[c Cost])</f>
        <v>0.99962720586546461</v>
      </c>
      <c r="L4073" s="11" t="str">
        <f>IF(inventory[[#This Row],[c Units %]]&lt;=$O$7,$N$7,IF(inventory[[#This Row],[c Units %]]&lt;=$O$8,$N$8,$N$9))</f>
        <v>C</v>
      </c>
    </row>
    <row r="4074" spans="2:12" x14ac:dyDescent="0.25">
      <c r="B4074" s="1">
        <v>4068</v>
      </c>
      <c r="C4074" t="s">
        <v>4067</v>
      </c>
      <c r="D4074" s="2">
        <v>0.8</v>
      </c>
      <c r="E4074" s="15">
        <v>18</v>
      </c>
      <c r="F4074" s="14">
        <f>inventory[[#This Row],[Unit Cost]]*inventory[[#This Row],['# Units]]</f>
        <v>14.4</v>
      </c>
      <c r="G4074" s="8">
        <f>_xlfn.RANK.EQ(inventory[[#This Row],[Total Cost]],inventory[Total Cost],0)</f>
        <v>2997</v>
      </c>
      <c r="H4074" s="8">
        <f>SUMIFS(inventory['# Units],inventory[Rank],"&lt;="&amp;inventory[[#This Row],['#]])</f>
        <v>80644</v>
      </c>
      <c r="I4074" s="9">
        <f>inventory[[#This Row],[c Units]]/MAX(inventory[c Units])</f>
        <v>0.97895069071839569</v>
      </c>
      <c r="J4074" s="10">
        <f>SUMIFS(inventory[Total Cost],inventory[Rank],"&lt;="&amp;inventory[[#This Row],['#]])</f>
        <v>2646318.7000000034</v>
      </c>
      <c r="K4074" s="9">
        <f>inventory[[#This Row],[c Cost]]/MAX(inventory[c Cost])</f>
        <v>0.99962720586546461</v>
      </c>
      <c r="L4074" s="11" t="str">
        <f>IF(inventory[[#This Row],[c Units %]]&lt;=$O$7,$N$7,IF(inventory[[#This Row],[c Units %]]&lt;=$O$8,$N$8,$N$9))</f>
        <v>C</v>
      </c>
    </row>
    <row r="4075" spans="2:12" x14ac:dyDescent="0.25">
      <c r="B4075" s="1">
        <v>4069</v>
      </c>
      <c r="C4075" t="s">
        <v>4068</v>
      </c>
      <c r="D4075" s="2">
        <v>0.7</v>
      </c>
      <c r="E4075" s="15">
        <v>69</v>
      </c>
      <c r="F4075" s="14">
        <f>inventory[[#This Row],[Unit Cost]]*inventory[[#This Row],['# Units]]</f>
        <v>48.3</v>
      </c>
      <c r="G4075" s="8">
        <f>_xlfn.RANK.EQ(inventory[[#This Row],[Total Cost]],inventory[Total Cost],0)</f>
        <v>1879</v>
      </c>
      <c r="H4075" s="8">
        <f>SUMIFS(inventory['# Units],inventory[Rank],"&lt;="&amp;inventory[[#This Row],['#]])</f>
        <v>80644</v>
      </c>
      <c r="I4075" s="9">
        <f>inventory[[#This Row],[c Units]]/MAX(inventory[c Units])</f>
        <v>0.97895069071839569</v>
      </c>
      <c r="J4075" s="10">
        <f>SUMIFS(inventory[Total Cost],inventory[Rank],"&lt;="&amp;inventory[[#This Row],['#]])</f>
        <v>2646318.7000000034</v>
      </c>
      <c r="K4075" s="9">
        <f>inventory[[#This Row],[c Cost]]/MAX(inventory[c Cost])</f>
        <v>0.99962720586546461</v>
      </c>
      <c r="L4075" s="11" t="str">
        <f>IF(inventory[[#This Row],[c Units %]]&lt;=$O$7,$N$7,IF(inventory[[#This Row],[c Units %]]&lt;=$O$8,$N$8,$N$9))</f>
        <v>C</v>
      </c>
    </row>
    <row r="4076" spans="2:12" x14ac:dyDescent="0.25">
      <c r="B4076" s="1">
        <v>4070</v>
      </c>
      <c r="C4076" t="s">
        <v>4069</v>
      </c>
      <c r="D4076" s="2">
        <v>0.7</v>
      </c>
      <c r="E4076" s="15">
        <v>36</v>
      </c>
      <c r="F4076" s="14">
        <f>inventory[[#This Row],[Unit Cost]]*inventory[[#This Row],['# Units]]</f>
        <v>25.2</v>
      </c>
      <c r="G4076" s="8">
        <f>_xlfn.RANK.EQ(inventory[[#This Row],[Total Cost]],inventory[Total Cost],0)</f>
        <v>2460</v>
      </c>
      <c r="H4076" s="8">
        <f>SUMIFS(inventory['# Units],inventory[Rank],"&lt;="&amp;inventory[[#This Row],['#]])</f>
        <v>80644</v>
      </c>
      <c r="I4076" s="9">
        <f>inventory[[#This Row],[c Units]]/MAX(inventory[c Units])</f>
        <v>0.97895069071839569</v>
      </c>
      <c r="J4076" s="10">
        <f>SUMIFS(inventory[Total Cost],inventory[Rank],"&lt;="&amp;inventory[[#This Row],['#]])</f>
        <v>2646318.7000000034</v>
      </c>
      <c r="K4076" s="9">
        <f>inventory[[#This Row],[c Cost]]/MAX(inventory[c Cost])</f>
        <v>0.99962720586546461</v>
      </c>
      <c r="L4076" s="11" t="str">
        <f>IF(inventory[[#This Row],[c Units %]]&lt;=$O$7,$N$7,IF(inventory[[#This Row],[c Units %]]&lt;=$O$8,$N$8,$N$9))</f>
        <v>C</v>
      </c>
    </row>
    <row r="4077" spans="2:12" x14ac:dyDescent="0.25">
      <c r="B4077" s="1">
        <v>4071</v>
      </c>
      <c r="C4077" t="s">
        <v>4070</v>
      </c>
      <c r="D4077" s="2">
        <v>0.7</v>
      </c>
      <c r="E4077" s="15">
        <v>5</v>
      </c>
      <c r="F4077" s="14">
        <f>inventory[[#This Row],[Unit Cost]]*inventory[[#This Row],['# Units]]</f>
        <v>3.5</v>
      </c>
      <c r="G4077" s="8">
        <f>_xlfn.RANK.EQ(inventory[[#This Row],[Total Cost]],inventory[Total Cost],0)</f>
        <v>4002</v>
      </c>
      <c r="H4077" s="8">
        <f>SUMIFS(inventory['# Units],inventory[Rank],"&lt;="&amp;inventory[[#This Row],['#]])</f>
        <v>80644</v>
      </c>
      <c r="I4077" s="9">
        <f>inventory[[#This Row],[c Units]]/MAX(inventory[c Units])</f>
        <v>0.97895069071839569</v>
      </c>
      <c r="J4077" s="10">
        <f>SUMIFS(inventory[Total Cost],inventory[Rank],"&lt;="&amp;inventory[[#This Row],['#]])</f>
        <v>2646318.7000000034</v>
      </c>
      <c r="K4077" s="9">
        <f>inventory[[#This Row],[c Cost]]/MAX(inventory[c Cost])</f>
        <v>0.99962720586546461</v>
      </c>
      <c r="L4077" s="11" t="str">
        <f>IF(inventory[[#This Row],[c Units %]]&lt;=$O$7,$N$7,IF(inventory[[#This Row],[c Units %]]&lt;=$O$8,$N$8,$N$9))</f>
        <v>C</v>
      </c>
    </row>
    <row r="4078" spans="2:12" x14ac:dyDescent="0.25">
      <c r="B4078" s="1">
        <v>4072</v>
      </c>
      <c r="C4078" t="s">
        <v>4071</v>
      </c>
      <c r="D4078" s="2">
        <v>0.6</v>
      </c>
      <c r="E4078" s="15">
        <v>10</v>
      </c>
      <c r="F4078" s="14">
        <f>inventory[[#This Row],[Unit Cost]]*inventory[[#This Row],['# Units]]</f>
        <v>6</v>
      </c>
      <c r="G4078" s="8">
        <f>_xlfn.RANK.EQ(inventory[[#This Row],[Total Cost]],inventory[Total Cost],0)</f>
        <v>3649</v>
      </c>
      <c r="H4078" s="8">
        <f>SUMIFS(inventory['# Units],inventory[Rank],"&lt;="&amp;inventory[[#This Row],['#]])</f>
        <v>80644</v>
      </c>
      <c r="I4078" s="9">
        <f>inventory[[#This Row],[c Units]]/MAX(inventory[c Units])</f>
        <v>0.97895069071839569</v>
      </c>
      <c r="J4078" s="10">
        <f>SUMIFS(inventory[Total Cost],inventory[Rank],"&lt;="&amp;inventory[[#This Row],['#]])</f>
        <v>2646318.7000000034</v>
      </c>
      <c r="K4078" s="9">
        <f>inventory[[#This Row],[c Cost]]/MAX(inventory[c Cost])</f>
        <v>0.99962720586546461</v>
      </c>
      <c r="L4078" s="11" t="str">
        <f>IF(inventory[[#This Row],[c Units %]]&lt;=$O$7,$N$7,IF(inventory[[#This Row],[c Units %]]&lt;=$O$8,$N$8,$N$9))</f>
        <v>C</v>
      </c>
    </row>
    <row r="4079" spans="2:12" x14ac:dyDescent="0.25">
      <c r="B4079" s="1">
        <v>4073</v>
      </c>
      <c r="C4079" t="s">
        <v>4072</v>
      </c>
      <c r="D4079" s="2">
        <v>0.8</v>
      </c>
      <c r="E4079" s="15">
        <v>1</v>
      </c>
      <c r="F4079" s="14">
        <f>inventory[[#This Row],[Unit Cost]]*inventory[[#This Row],['# Units]]</f>
        <v>0.8</v>
      </c>
      <c r="G4079" s="8">
        <f>_xlfn.RANK.EQ(inventory[[#This Row],[Total Cost]],inventory[Total Cost],0)</f>
        <v>4532</v>
      </c>
      <c r="H4079" s="8">
        <f>SUMIFS(inventory['# Units],inventory[Rank],"&lt;="&amp;inventory[[#This Row],['#]])</f>
        <v>80644</v>
      </c>
      <c r="I4079" s="9">
        <f>inventory[[#This Row],[c Units]]/MAX(inventory[c Units])</f>
        <v>0.97895069071839569</v>
      </c>
      <c r="J4079" s="10">
        <f>SUMIFS(inventory[Total Cost],inventory[Rank],"&lt;="&amp;inventory[[#This Row],['#]])</f>
        <v>2646318.7000000034</v>
      </c>
      <c r="K4079" s="9">
        <f>inventory[[#This Row],[c Cost]]/MAX(inventory[c Cost])</f>
        <v>0.99962720586546461</v>
      </c>
      <c r="L4079" s="11" t="str">
        <f>IF(inventory[[#This Row],[c Units %]]&lt;=$O$7,$N$7,IF(inventory[[#This Row],[c Units %]]&lt;=$O$8,$N$8,$N$9))</f>
        <v>C</v>
      </c>
    </row>
    <row r="4080" spans="2:12" x14ac:dyDescent="0.25">
      <c r="B4080" s="1">
        <v>4074</v>
      </c>
      <c r="C4080" t="s">
        <v>4073</v>
      </c>
      <c r="D4080" s="2">
        <v>0.7</v>
      </c>
      <c r="E4080" s="15">
        <v>10</v>
      </c>
      <c r="F4080" s="14">
        <f>inventory[[#This Row],[Unit Cost]]*inventory[[#This Row],['# Units]]</f>
        <v>7</v>
      </c>
      <c r="G4080" s="8">
        <f>_xlfn.RANK.EQ(inventory[[#This Row],[Total Cost]],inventory[Total Cost],0)</f>
        <v>3570</v>
      </c>
      <c r="H4080" s="8">
        <f>SUMIFS(inventory['# Units],inventory[Rank],"&lt;="&amp;inventory[[#This Row],['#]])</f>
        <v>80644</v>
      </c>
      <c r="I4080" s="9">
        <f>inventory[[#This Row],[c Units]]/MAX(inventory[c Units])</f>
        <v>0.97895069071839569</v>
      </c>
      <c r="J4080" s="10">
        <f>SUMIFS(inventory[Total Cost],inventory[Rank],"&lt;="&amp;inventory[[#This Row],['#]])</f>
        <v>2646318.7000000034</v>
      </c>
      <c r="K4080" s="9">
        <f>inventory[[#This Row],[c Cost]]/MAX(inventory[c Cost])</f>
        <v>0.99962720586546461</v>
      </c>
      <c r="L4080" s="11" t="str">
        <f>IF(inventory[[#This Row],[c Units %]]&lt;=$O$7,$N$7,IF(inventory[[#This Row],[c Units %]]&lt;=$O$8,$N$8,$N$9))</f>
        <v>C</v>
      </c>
    </row>
    <row r="4081" spans="2:12" x14ac:dyDescent="0.25">
      <c r="B4081" s="1">
        <v>4075</v>
      </c>
      <c r="C4081" t="s">
        <v>4074</v>
      </c>
      <c r="D4081" s="2">
        <v>0.8</v>
      </c>
      <c r="E4081" s="15">
        <v>13</v>
      </c>
      <c r="F4081" s="14">
        <f>inventory[[#This Row],[Unit Cost]]*inventory[[#This Row],['# Units]]</f>
        <v>10.4</v>
      </c>
      <c r="G4081" s="8">
        <f>_xlfn.RANK.EQ(inventory[[#This Row],[Total Cost]],inventory[Total Cost],0)</f>
        <v>3281</v>
      </c>
      <c r="H4081" s="8">
        <f>SUMIFS(inventory['# Units],inventory[Rank],"&lt;="&amp;inventory[[#This Row],['#]])</f>
        <v>80644</v>
      </c>
      <c r="I4081" s="9">
        <f>inventory[[#This Row],[c Units]]/MAX(inventory[c Units])</f>
        <v>0.97895069071839569</v>
      </c>
      <c r="J4081" s="10">
        <f>SUMIFS(inventory[Total Cost],inventory[Rank],"&lt;="&amp;inventory[[#This Row],['#]])</f>
        <v>2646318.7000000034</v>
      </c>
      <c r="K4081" s="9">
        <f>inventory[[#This Row],[c Cost]]/MAX(inventory[c Cost])</f>
        <v>0.99962720586546461</v>
      </c>
      <c r="L4081" s="11" t="str">
        <f>IF(inventory[[#This Row],[c Units %]]&lt;=$O$7,$N$7,IF(inventory[[#This Row],[c Units %]]&lt;=$O$8,$N$8,$N$9))</f>
        <v>C</v>
      </c>
    </row>
    <row r="4082" spans="2:12" x14ac:dyDescent="0.25">
      <c r="B4082" s="1">
        <v>4076</v>
      </c>
      <c r="C4082" t="s">
        <v>4075</v>
      </c>
      <c r="D4082" s="2">
        <v>0.7</v>
      </c>
      <c r="E4082" s="15">
        <v>15</v>
      </c>
      <c r="F4082" s="14">
        <f>inventory[[#This Row],[Unit Cost]]*inventory[[#This Row],['# Units]]</f>
        <v>10.5</v>
      </c>
      <c r="G4082" s="8">
        <f>_xlfn.RANK.EQ(inventory[[#This Row],[Total Cost]],inventory[Total Cost],0)</f>
        <v>3268</v>
      </c>
      <c r="H4082" s="8">
        <f>SUMIFS(inventory['# Units],inventory[Rank],"&lt;="&amp;inventory[[#This Row],['#]])</f>
        <v>80644</v>
      </c>
      <c r="I4082" s="9">
        <f>inventory[[#This Row],[c Units]]/MAX(inventory[c Units])</f>
        <v>0.97895069071839569</v>
      </c>
      <c r="J4082" s="10">
        <f>SUMIFS(inventory[Total Cost],inventory[Rank],"&lt;="&amp;inventory[[#This Row],['#]])</f>
        <v>2646318.7000000034</v>
      </c>
      <c r="K4082" s="9">
        <f>inventory[[#This Row],[c Cost]]/MAX(inventory[c Cost])</f>
        <v>0.99962720586546461</v>
      </c>
      <c r="L4082" s="11" t="str">
        <f>IF(inventory[[#This Row],[c Units %]]&lt;=$O$7,$N$7,IF(inventory[[#This Row],[c Units %]]&lt;=$O$8,$N$8,$N$9))</f>
        <v>C</v>
      </c>
    </row>
    <row r="4083" spans="2:12" x14ac:dyDescent="0.25">
      <c r="B4083" s="1">
        <v>4077</v>
      </c>
      <c r="C4083" t="s">
        <v>4076</v>
      </c>
      <c r="D4083" s="2">
        <v>0.7</v>
      </c>
      <c r="E4083" s="15">
        <v>32</v>
      </c>
      <c r="F4083" s="14">
        <f>inventory[[#This Row],[Unit Cost]]*inventory[[#This Row],['# Units]]</f>
        <v>22.4</v>
      </c>
      <c r="G4083" s="8">
        <f>_xlfn.RANK.EQ(inventory[[#This Row],[Total Cost]],inventory[Total Cost],0)</f>
        <v>2574</v>
      </c>
      <c r="H4083" s="8">
        <f>SUMIFS(inventory['# Units],inventory[Rank],"&lt;="&amp;inventory[[#This Row],['#]])</f>
        <v>80841</v>
      </c>
      <c r="I4083" s="9">
        <f>inventory[[#This Row],[c Units]]/MAX(inventory[c Units])</f>
        <v>0.98134210590206128</v>
      </c>
      <c r="J4083" s="10">
        <f>SUMIFS(inventory[Total Cost],inventory[Rank],"&lt;="&amp;inventory[[#This Row],['#]])</f>
        <v>2646468.7000000034</v>
      </c>
      <c r="K4083" s="9">
        <f>inventory[[#This Row],[c Cost]]/MAX(inventory[c Cost])</f>
        <v>0.99968386724977931</v>
      </c>
      <c r="L4083" s="11" t="str">
        <f>IF(inventory[[#This Row],[c Units %]]&lt;=$O$7,$N$7,IF(inventory[[#This Row],[c Units %]]&lt;=$O$8,$N$8,$N$9))</f>
        <v>C</v>
      </c>
    </row>
    <row r="4084" spans="2:12" x14ac:dyDescent="0.25">
      <c r="B4084" s="1">
        <v>4078</v>
      </c>
      <c r="C4084" t="s">
        <v>4077</v>
      </c>
      <c r="D4084" s="2">
        <v>0.7</v>
      </c>
      <c r="E4084" s="15">
        <v>23</v>
      </c>
      <c r="F4084" s="14">
        <f>inventory[[#This Row],[Unit Cost]]*inventory[[#This Row],['# Units]]</f>
        <v>16.099999999999998</v>
      </c>
      <c r="G4084" s="8">
        <f>_xlfn.RANK.EQ(inventory[[#This Row],[Total Cost]],inventory[Total Cost],0)</f>
        <v>2901</v>
      </c>
      <c r="H4084" s="8">
        <f>SUMIFS(inventory['# Units],inventory[Rank],"&lt;="&amp;inventory[[#This Row],['#]])</f>
        <v>80841</v>
      </c>
      <c r="I4084" s="9">
        <f>inventory[[#This Row],[c Units]]/MAX(inventory[c Units])</f>
        <v>0.98134210590206128</v>
      </c>
      <c r="J4084" s="10">
        <f>SUMIFS(inventory[Total Cost],inventory[Rank],"&lt;="&amp;inventory[[#This Row],['#]])</f>
        <v>2646468.7000000034</v>
      </c>
      <c r="K4084" s="9">
        <f>inventory[[#This Row],[c Cost]]/MAX(inventory[c Cost])</f>
        <v>0.99968386724977931</v>
      </c>
      <c r="L4084" s="11" t="str">
        <f>IF(inventory[[#This Row],[c Units %]]&lt;=$O$7,$N$7,IF(inventory[[#This Row],[c Units %]]&lt;=$O$8,$N$8,$N$9))</f>
        <v>C</v>
      </c>
    </row>
    <row r="4085" spans="2:12" x14ac:dyDescent="0.25">
      <c r="B4085" s="1">
        <v>4079</v>
      </c>
      <c r="C4085" t="s">
        <v>4078</v>
      </c>
      <c r="D4085" s="2">
        <v>0.7</v>
      </c>
      <c r="E4085" s="15">
        <v>47</v>
      </c>
      <c r="F4085" s="14">
        <f>inventory[[#This Row],[Unit Cost]]*inventory[[#This Row],['# Units]]</f>
        <v>32.9</v>
      </c>
      <c r="G4085" s="8">
        <f>_xlfn.RANK.EQ(inventory[[#This Row],[Total Cost]],inventory[Total Cost],0)</f>
        <v>2215</v>
      </c>
      <c r="H4085" s="8">
        <f>SUMIFS(inventory['# Units],inventory[Rank],"&lt;="&amp;inventory[[#This Row],['#]])</f>
        <v>80841</v>
      </c>
      <c r="I4085" s="9">
        <f>inventory[[#This Row],[c Units]]/MAX(inventory[c Units])</f>
        <v>0.98134210590206128</v>
      </c>
      <c r="J4085" s="10">
        <f>SUMIFS(inventory[Total Cost],inventory[Rank],"&lt;="&amp;inventory[[#This Row],['#]])</f>
        <v>2646468.7000000034</v>
      </c>
      <c r="K4085" s="9">
        <f>inventory[[#This Row],[c Cost]]/MAX(inventory[c Cost])</f>
        <v>0.99968386724977931</v>
      </c>
      <c r="L4085" s="11" t="str">
        <f>IF(inventory[[#This Row],[c Units %]]&lt;=$O$7,$N$7,IF(inventory[[#This Row],[c Units %]]&lt;=$O$8,$N$8,$N$9))</f>
        <v>C</v>
      </c>
    </row>
    <row r="4086" spans="2:12" x14ac:dyDescent="0.25">
      <c r="B4086" s="1">
        <v>4080</v>
      </c>
      <c r="C4086" t="s">
        <v>4079</v>
      </c>
      <c r="D4086" s="2">
        <v>0.8</v>
      </c>
      <c r="E4086" s="15">
        <v>3</v>
      </c>
      <c r="F4086" s="14">
        <f>inventory[[#This Row],[Unit Cost]]*inventory[[#This Row],['# Units]]</f>
        <v>2.4000000000000004</v>
      </c>
      <c r="G4086" s="8">
        <f>_xlfn.RANK.EQ(inventory[[#This Row],[Total Cost]],inventory[Total Cost],0)</f>
        <v>4197</v>
      </c>
      <c r="H4086" s="8">
        <f>SUMIFS(inventory['# Units],inventory[Rank],"&lt;="&amp;inventory[[#This Row],['#]])</f>
        <v>80841</v>
      </c>
      <c r="I4086" s="9">
        <f>inventory[[#This Row],[c Units]]/MAX(inventory[c Units])</f>
        <v>0.98134210590206128</v>
      </c>
      <c r="J4086" s="10">
        <f>SUMIFS(inventory[Total Cost],inventory[Rank],"&lt;="&amp;inventory[[#This Row],['#]])</f>
        <v>2646468.7000000034</v>
      </c>
      <c r="K4086" s="9">
        <f>inventory[[#This Row],[c Cost]]/MAX(inventory[c Cost])</f>
        <v>0.99968386724977931</v>
      </c>
      <c r="L4086" s="11" t="str">
        <f>IF(inventory[[#This Row],[c Units %]]&lt;=$O$7,$N$7,IF(inventory[[#This Row],[c Units %]]&lt;=$O$8,$N$8,$N$9))</f>
        <v>C</v>
      </c>
    </row>
    <row r="4087" spans="2:12" x14ac:dyDescent="0.25">
      <c r="B4087" s="1">
        <v>4081</v>
      </c>
      <c r="C4087" t="s">
        <v>4080</v>
      </c>
      <c r="D4087" s="2">
        <v>0.8</v>
      </c>
      <c r="E4087" s="15">
        <v>9</v>
      </c>
      <c r="F4087" s="14">
        <f>inventory[[#This Row],[Unit Cost]]*inventory[[#This Row],['# Units]]</f>
        <v>7.2</v>
      </c>
      <c r="G4087" s="8">
        <f>_xlfn.RANK.EQ(inventory[[#This Row],[Total Cost]],inventory[Total Cost],0)</f>
        <v>3537</v>
      </c>
      <c r="H4087" s="8">
        <f>SUMIFS(inventory['# Units],inventory[Rank],"&lt;="&amp;inventory[[#This Row],['#]])</f>
        <v>80841</v>
      </c>
      <c r="I4087" s="9">
        <f>inventory[[#This Row],[c Units]]/MAX(inventory[c Units])</f>
        <v>0.98134210590206128</v>
      </c>
      <c r="J4087" s="10">
        <f>SUMIFS(inventory[Total Cost],inventory[Rank],"&lt;="&amp;inventory[[#This Row],['#]])</f>
        <v>2646468.7000000034</v>
      </c>
      <c r="K4087" s="9">
        <f>inventory[[#This Row],[c Cost]]/MAX(inventory[c Cost])</f>
        <v>0.99968386724977931</v>
      </c>
      <c r="L4087" s="11" t="str">
        <f>IF(inventory[[#This Row],[c Units %]]&lt;=$O$7,$N$7,IF(inventory[[#This Row],[c Units %]]&lt;=$O$8,$N$8,$N$9))</f>
        <v>C</v>
      </c>
    </row>
    <row r="4088" spans="2:12" x14ac:dyDescent="0.25">
      <c r="B4088" s="1">
        <v>4082</v>
      </c>
      <c r="C4088" t="s">
        <v>4081</v>
      </c>
      <c r="D4088" s="2">
        <v>0.7</v>
      </c>
      <c r="E4088" s="15">
        <v>18</v>
      </c>
      <c r="F4088" s="14">
        <f>inventory[[#This Row],[Unit Cost]]*inventory[[#This Row],['# Units]]</f>
        <v>12.6</v>
      </c>
      <c r="G4088" s="8">
        <f>_xlfn.RANK.EQ(inventory[[#This Row],[Total Cost]],inventory[Total Cost],0)</f>
        <v>3112</v>
      </c>
      <c r="H4088" s="8">
        <f>SUMIFS(inventory['# Units],inventory[Rank],"&lt;="&amp;inventory[[#This Row],['#]])</f>
        <v>80841</v>
      </c>
      <c r="I4088" s="9">
        <f>inventory[[#This Row],[c Units]]/MAX(inventory[c Units])</f>
        <v>0.98134210590206128</v>
      </c>
      <c r="J4088" s="10">
        <f>SUMIFS(inventory[Total Cost],inventory[Rank],"&lt;="&amp;inventory[[#This Row],['#]])</f>
        <v>2646468.7000000034</v>
      </c>
      <c r="K4088" s="9">
        <f>inventory[[#This Row],[c Cost]]/MAX(inventory[c Cost])</f>
        <v>0.99968386724977931</v>
      </c>
      <c r="L4088" s="11" t="str">
        <f>IF(inventory[[#This Row],[c Units %]]&lt;=$O$7,$N$7,IF(inventory[[#This Row],[c Units %]]&lt;=$O$8,$N$8,$N$9))</f>
        <v>C</v>
      </c>
    </row>
    <row r="4089" spans="2:12" x14ac:dyDescent="0.25">
      <c r="B4089" s="1">
        <v>4083</v>
      </c>
      <c r="C4089" t="s">
        <v>4082</v>
      </c>
      <c r="D4089" s="2">
        <v>0.7</v>
      </c>
      <c r="E4089" s="15">
        <v>83</v>
      </c>
      <c r="F4089" s="14">
        <f>inventory[[#This Row],[Unit Cost]]*inventory[[#This Row],['# Units]]</f>
        <v>58.099999999999994</v>
      </c>
      <c r="G4089" s="8">
        <f>_xlfn.RANK.EQ(inventory[[#This Row],[Total Cost]],inventory[Total Cost],0)</f>
        <v>1710</v>
      </c>
      <c r="H4089" s="8">
        <f>SUMIFS(inventory['# Units],inventory[Rank],"&lt;="&amp;inventory[[#This Row],['#]])</f>
        <v>80841</v>
      </c>
      <c r="I4089" s="9">
        <f>inventory[[#This Row],[c Units]]/MAX(inventory[c Units])</f>
        <v>0.98134210590206128</v>
      </c>
      <c r="J4089" s="10">
        <f>SUMIFS(inventory[Total Cost],inventory[Rank],"&lt;="&amp;inventory[[#This Row],['#]])</f>
        <v>2646468.7000000034</v>
      </c>
      <c r="K4089" s="9">
        <f>inventory[[#This Row],[c Cost]]/MAX(inventory[c Cost])</f>
        <v>0.99968386724977931</v>
      </c>
      <c r="L4089" s="11" t="str">
        <f>IF(inventory[[#This Row],[c Units %]]&lt;=$O$7,$N$7,IF(inventory[[#This Row],[c Units %]]&lt;=$O$8,$N$8,$N$9))</f>
        <v>C</v>
      </c>
    </row>
    <row r="4090" spans="2:12" x14ac:dyDescent="0.25">
      <c r="B4090" s="1">
        <v>4084</v>
      </c>
      <c r="C4090" t="s">
        <v>4083</v>
      </c>
      <c r="D4090" s="2">
        <v>0.5</v>
      </c>
      <c r="E4090" s="15">
        <v>30</v>
      </c>
      <c r="F4090" s="14">
        <f>inventory[[#This Row],[Unit Cost]]*inventory[[#This Row],['# Units]]</f>
        <v>15</v>
      </c>
      <c r="G4090" s="8">
        <f>_xlfn.RANK.EQ(inventory[[#This Row],[Total Cost]],inventory[Total Cost],0)</f>
        <v>2972</v>
      </c>
      <c r="H4090" s="8">
        <f>SUMIFS(inventory['# Units],inventory[Rank],"&lt;="&amp;inventory[[#This Row],['#]])</f>
        <v>80841</v>
      </c>
      <c r="I4090" s="9">
        <f>inventory[[#This Row],[c Units]]/MAX(inventory[c Units])</f>
        <v>0.98134210590206128</v>
      </c>
      <c r="J4090" s="10">
        <f>SUMIFS(inventory[Total Cost],inventory[Rank],"&lt;="&amp;inventory[[#This Row],['#]])</f>
        <v>2646468.7000000034</v>
      </c>
      <c r="K4090" s="9">
        <f>inventory[[#This Row],[c Cost]]/MAX(inventory[c Cost])</f>
        <v>0.99968386724977931</v>
      </c>
      <c r="L4090" s="11" t="str">
        <f>IF(inventory[[#This Row],[c Units %]]&lt;=$O$7,$N$7,IF(inventory[[#This Row],[c Units %]]&lt;=$O$8,$N$8,$N$9))</f>
        <v>C</v>
      </c>
    </row>
    <row r="4091" spans="2:12" x14ac:dyDescent="0.25">
      <c r="B4091" s="1">
        <v>4085</v>
      </c>
      <c r="C4091" t="s">
        <v>4084</v>
      </c>
      <c r="D4091" s="2">
        <v>0.5</v>
      </c>
      <c r="E4091" s="15">
        <v>2</v>
      </c>
      <c r="F4091" s="14">
        <f>inventory[[#This Row],[Unit Cost]]*inventory[[#This Row],['# Units]]</f>
        <v>1</v>
      </c>
      <c r="G4091" s="8">
        <f>_xlfn.RANK.EQ(inventory[[#This Row],[Total Cost]],inventory[Total Cost],0)</f>
        <v>4482</v>
      </c>
      <c r="H4091" s="8">
        <f>SUMIFS(inventory['# Units],inventory[Rank],"&lt;="&amp;inventory[[#This Row],['#]])</f>
        <v>80841</v>
      </c>
      <c r="I4091" s="9">
        <f>inventory[[#This Row],[c Units]]/MAX(inventory[c Units])</f>
        <v>0.98134210590206128</v>
      </c>
      <c r="J4091" s="10">
        <f>SUMIFS(inventory[Total Cost],inventory[Rank],"&lt;="&amp;inventory[[#This Row],['#]])</f>
        <v>2646468.7000000034</v>
      </c>
      <c r="K4091" s="9">
        <f>inventory[[#This Row],[c Cost]]/MAX(inventory[c Cost])</f>
        <v>0.99968386724977931</v>
      </c>
      <c r="L4091" s="11" t="str">
        <f>IF(inventory[[#This Row],[c Units %]]&lt;=$O$7,$N$7,IF(inventory[[#This Row],[c Units %]]&lt;=$O$8,$N$8,$N$9))</f>
        <v>C</v>
      </c>
    </row>
    <row r="4092" spans="2:12" x14ac:dyDescent="0.25">
      <c r="B4092" s="1">
        <v>4086</v>
      </c>
      <c r="C4092" t="s">
        <v>4085</v>
      </c>
      <c r="D4092" s="2">
        <v>0.7</v>
      </c>
      <c r="E4092" s="15">
        <v>6</v>
      </c>
      <c r="F4092" s="14">
        <f>inventory[[#This Row],[Unit Cost]]*inventory[[#This Row],['# Units]]</f>
        <v>4.1999999999999993</v>
      </c>
      <c r="G4092" s="8">
        <f>_xlfn.RANK.EQ(inventory[[#This Row],[Total Cost]],inventory[Total Cost],0)</f>
        <v>3874</v>
      </c>
      <c r="H4092" s="8">
        <f>SUMIFS(inventory['# Units],inventory[Rank],"&lt;="&amp;inventory[[#This Row],['#]])</f>
        <v>80841</v>
      </c>
      <c r="I4092" s="9">
        <f>inventory[[#This Row],[c Units]]/MAX(inventory[c Units])</f>
        <v>0.98134210590206128</v>
      </c>
      <c r="J4092" s="10">
        <f>SUMIFS(inventory[Total Cost],inventory[Rank],"&lt;="&amp;inventory[[#This Row],['#]])</f>
        <v>2646468.7000000034</v>
      </c>
      <c r="K4092" s="9">
        <f>inventory[[#This Row],[c Cost]]/MAX(inventory[c Cost])</f>
        <v>0.99968386724977931</v>
      </c>
      <c r="L4092" s="11" t="str">
        <f>IF(inventory[[#This Row],[c Units %]]&lt;=$O$7,$N$7,IF(inventory[[#This Row],[c Units %]]&lt;=$O$8,$N$8,$N$9))</f>
        <v>C</v>
      </c>
    </row>
    <row r="4093" spans="2:12" x14ac:dyDescent="0.25">
      <c r="B4093" s="1">
        <v>4087</v>
      </c>
      <c r="C4093" t="s">
        <v>4086</v>
      </c>
      <c r="D4093" s="2">
        <v>0.7</v>
      </c>
      <c r="E4093" s="15">
        <v>37</v>
      </c>
      <c r="F4093" s="14">
        <f>inventory[[#This Row],[Unit Cost]]*inventory[[#This Row],['# Units]]</f>
        <v>25.9</v>
      </c>
      <c r="G4093" s="8">
        <f>_xlfn.RANK.EQ(inventory[[#This Row],[Total Cost]],inventory[Total Cost],0)</f>
        <v>2431</v>
      </c>
      <c r="H4093" s="8">
        <f>SUMIFS(inventory['# Units],inventory[Rank],"&lt;="&amp;inventory[[#This Row],['#]])</f>
        <v>80841</v>
      </c>
      <c r="I4093" s="9">
        <f>inventory[[#This Row],[c Units]]/MAX(inventory[c Units])</f>
        <v>0.98134210590206128</v>
      </c>
      <c r="J4093" s="10">
        <f>SUMIFS(inventory[Total Cost],inventory[Rank],"&lt;="&amp;inventory[[#This Row],['#]])</f>
        <v>2646468.7000000034</v>
      </c>
      <c r="K4093" s="9">
        <f>inventory[[#This Row],[c Cost]]/MAX(inventory[c Cost])</f>
        <v>0.99968386724977931</v>
      </c>
      <c r="L4093" s="11" t="str">
        <f>IF(inventory[[#This Row],[c Units %]]&lt;=$O$7,$N$7,IF(inventory[[#This Row],[c Units %]]&lt;=$O$8,$N$8,$N$9))</f>
        <v>C</v>
      </c>
    </row>
    <row r="4094" spans="2:12" x14ac:dyDescent="0.25">
      <c r="B4094" s="1">
        <v>4088</v>
      </c>
      <c r="C4094" t="s">
        <v>4087</v>
      </c>
      <c r="D4094" s="2">
        <v>0.7</v>
      </c>
      <c r="E4094" s="15">
        <v>35</v>
      </c>
      <c r="F4094" s="14">
        <f>inventory[[#This Row],[Unit Cost]]*inventory[[#This Row],['# Units]]</f>
        <v>24.5</v>
      </c>
      <c r="G4094" s="8">
        <f>_xlfn.RANK.EQ(inventory[[#This Row],[Total Cost]],inventory[Total Cost],0)</f>
        <v>2486</v>
      </c>
      <c r="H4094" s="8">
        <f>SUMIFS(inventory['# Units],inventory[Rank],"&lt;="&amp;inventory[[#This Row],['#]])</f>
        <v>80841</v>
      </c>
      <c r="I4094" s="9">
        <f>inventory[[#This Row],[c Units]]/MAX(inventory[c Units])</f>
        <v>0.98134210590206128</v>
      </c>
      <c r="J4094" s="10">
        <f>SUMIFS(inventory[Total Cost],inventory[Rank],"&lt;="&amp;inventory[[#This Row],['#]])</f>
        <v>2646468.7000000034</v>
      </c>
      <c r="K4094" s="9">
        <f>inventory[[#This Row],[c Cost]]/MAX(inventory[c Cost])</f>
        <v>0.99968386724977931</v>
      </c>
      <c r="L4094" s="11" t="str">
        <f>IF(inventory[[#This Row],[c Units %]]&lt;=$O$7,$N$7,IF(inventory[[#This Row],[c Units %]]&lt;=$O$8,$N$8,$N$9))</f>
        <v>C</v>
      </c>
    </row>
    <row r="4095" spans="2:12" x14ac:dyDescent="0.25">
      <c r="B4095" s="1">
        <v>4089</v>
      </c>
      <c r="C4095" t="s">
        <v>4088</v>
      </c>
      <c r="D4095" s="2">
        <v>0.7</v>
      </c>
      <c r="E4095" s="15">
        <v>29</v>
      </c>
      <c r="F4095" s="14">
        <f>inventory[[#This Row],[Unit Cost]]*inventory[[#This Row],['# Units]]</f>
        <v>20.299999999999997</v>
      </c>
      <c r="G4095" s="8">
        <f>_xlfn.RANK.EQ(inventory[[#This Row],[Total Cost]],inventory[Total Cost],0)</f>
        <v>2683</v>
      </c>
      <c r="H4095" s="8">
        <f>SUMIFS(inventory['# Units],inventory[Rank],"&lt;="&amp;inventory[[#This Row],['#]])</f>
        <v>80841</v>
      </c>
      <c r="I4095" s="9">
        <f>inventory[[#This Row],[c Units]]/MAX(inventory[c Units])</f>
        <v>0.98134210590206128</v>
      </c>
      <c r="J4095" s="10">
        <f>SUMIFS(inventory[Total Cost],inventory[Rank],"&lt;="&amp;inventory[[#This Row],['#]])</f>
        <v>2646468.7000000034</v>
      </c>
      <c r="K4095" s="9">
        <f>inventory[[#This Row],[c Cost]]/MAX(inventory[c Cost])</f>
        <v>0.99968386724977931</v>
      </c>
      <c r="L4095" s="11" t="str">
        <f>IF(inventory[[#This Row],[c Units %]]&lt;=$O$7,$N$7,IF(inventory[[#This Row],[c Units %]]&lt;=$O$8,$N$8,$N$9))</f>
        <v>C</v>
      </c>
    </row>
    <row r="4096" spans="2:12" x14ac:dyDescent="0.25">
      <c r="B4096" s="1">
        <v>4090</v>
      </c>
      <c r="C4096" t="s">
        <v>4089</v>
      </c>
      <c r="D4096" s="2">
        <v>0.8</v>
      </c>
      <c r="E4096" s="15">
        <v>33</v>
      </c>
      <c r="F4096" s="14">
        <f>inventory[[#This Row],[Unit Cost]]*inventory[[#This Row],['# Units]]</f>
        <v>26.400000000000002</v>
      </c>
      <c r="G4096" s="8">
        <f>_xlfn.RANK.EQ(inventory[[#This Row],[Total Cost]],inventory[Total Cost],0)</f>
        <v>2408</v>
      </c>
      <c r="H4096" s="8">
        <f>SUMIFS(inventory['# Units],inventory[Rank],"&lt;="&amp;inventory[[#This Row],['#]])</f>
        <v>80841</v>
      </c>
      <c r="I4096" s="9">
        <f>inventory[[#This Row],[c Units]]/MAX(inventory[c Units])</f>
        <v>0.98134210590206128</v>
      </c>
      <c r="J4096" s="10">
        <f>SUMIFS(inventory[Total Cost],inventory[Rank],"&lt;="&amp;inventory[[#This Row],['#]])</f>
        <v>2646468.7000000034</v>
      </c>
      <c r="K4096" s="9">
        <f>inventory[[#This Row],[c Cost]]/MAX(inventory[c Cost])</f>
        <v>0.99968386724977931</v>
      </c>
      <c r="L4096" s="11" t="str">
        <f>IF(inventory[[#This Row],[c Units %]]&lt;=$O$7,$N$7,IF(inventory[[#This Row],[c Units %]]&lt;=$O$8,$N$8,$N$9))</f>
        <v>C</v>
      </c>
    </row>
    <row r="4097" spans="2:12" x14ac:dyDescent="0.25">
      <c r="B4097" s="1">
        <v>4091</v>
      </c>
      <c r="C4097" t="s">
        <v>4090</v>
      </c>
      <c r="D4097" s="2">
        <v>0.7</v>
      </c>
      <c r="E4097" s="15">
        <v>12</v>
      </c>
      <c r="F4097" s="14">
        <f>inventory[[#This Row],[Unit Cost]]*inventory[[#This Row],['# Units]]</f>
        <v>8.3999999999999986</v>
      </c>
      <c r="G4097" s="8">
        <f>_xlfn.RANK.EQ(inventory[[#This Row],[Total Cost]],inventory[Total Cost],0)</f>
        <v>3450</v>
      </c>
      <c r="H4097" s="8">
        <f>SUMIFS(inventory['# Units],inventory[Rank],"&lt;="&amp;inventory[[#This Row],['#]])</f>
        <v>80841</v>
      </c>
      <c r="I4097" s="9">
        <f>inventory[[#This Row],[c Units]]/MAX(inventory[c Units])</f>
        <v>0.98134210590206128</v>
      </c>
      <c r="J4097" s="10">
        <f>SUMIFS(inventory[Total Cost],inventory[Rank],"&lt;="&amp;inventory[[#This Row],['#]])</f>
        <v>2646468.7000000034</v>
      </c>
      <c r="K4097" s="9">
        <f>inventory[[#This Row],[c Cost]]/MAX(inventory[c Cost])</f>
        <v>0.99968386724977931</v>
      </c>
      <c r="L4097" s="11" t="str">
        <f>IF(inventory[[#This Row],[c Units %]]&lt;=$O$7,$N$7,IF(inventory[[#This Row],[c Units %]]&lt;=$O$8,$N$8,$N$9))</f>
        <v>C</v>
      </c>
    </row>
    <row r="4098" spans="2:12" x14ac:dyDescent="0.25">
      <c r="B4098" s="1">
        <v>4092</v>
      </c>
      <c r="C4098" t="s">
        <v>4091</v>
      </c>
      <c r="D4098" s="2">
        <v>0.8</v>
      </c>
      <c r="E4098" s="15">
        <v>3</v>
      </c>
      <c r="F4098" s="14">
        <f>inventory[[#This Row],[Unit Cost]]*inventory[[#This Row],['# Units]]</f>
        <v>2.4000000000000004</v>
      </c>
      <c r="G4098" s="8">
        <f>_xlfn.RANK.EQ(inventory[[#This Row],[Total Cost]],inventory[Total Cost],0)</f>
        <v>4197</v>
      </c>
      <c r="H4098" s="8">
        <f>SUMIFS(inventory['# Units],inventory[Rank],"&lt;="&amp;inventory[[#This Row],['#]])</f>
        <v>80841</v>
      </c>
      <c r="I4098" s="9">
        <f>inventory[[#This Row],[c Units]]/MAX(inventory[c Units])</f>
        <v>0.98134210590206128</v>
      </c>
      <c r="J4098" s="10">
        <f>SUMIFS(inventory[Total Cost],inventory[Rank],"&lt;="&amp;inventory[[#This Row],['#]])</f>
        <v>2646468.7000000034</v>
      </c>
      <c r="K4098" s="9">
        <f>inventory[[#This Row],[c Cost]]/MAX(inventory[c Cost])</f>
        <v>0.99968386724977931</v>
      </c>
      <c r="L4098" s="11" t="str">
        <f>IF(inventory[[#This Row],[c Units %]]&lt;=$O$7,$N$7,IF(inventory[[#This Row],[c Units %]]&lt;=$O$8,$N$8,$N$9))</f>
        <v>C</v>
      </c>
    </row>
    <row r="4099" spans="2:12" x14ac:dyDescent="0.25">
      <c r="B4099" s="1">
        <v>4093</v>
      </c>
      <c r="C4099" t="s">
        <v>4092</v>
      </c>
      <c r="D4099" s="2">
        <v>0.7</v>
      </c>
      <c r="E4099" s="15">
        <v>2</v>
      </c>
      <c r="F4099" s="14">
        <f>inventory[[#This Row],[Unit Cost]]*inventory[[#This Row],['# Units]]</f>
        <v>1.4</v>
      </c>
      <c r="G4099" s="8">
        <f>_xlfn.RANK.EQ(inventory[[#This Row],[Total Cost]],inventory[Total Cost],0)</f>
        <v>4407</v>
      </c>
      <c r="H4099" s="8">
        <f>SUMIFS(inventory['# Units],inventory[Rank],"&lt;="&amp;inventory[[#This Row],['#]])</f>
        <v>80841</v>
      </c>
      <c r="I4099" s="9">
        <f>inventory[[#This Row],[c Units]]/MAX(inventory[c Units])</f>
        <v>0.98134210590206128</v>
      </c>
      <c r="J4099" s="10">
        <f>SUMIFS(inventory[Total Cost],inventory[Rank],"&lt;="&amp;inventory[[#This Row],['#]])</f>
        <v>2646468.7000000034</v>
      </c>
      <c r="K4099" s="9">
        <f>inventory[[#This Row],[c Cost]]/MAX(inventory[c Cost])</f>
        <v>0.99968386724977931</v>
      </c>
      <c r="L4099" s="11" t="str">
        <f>IF(inventory[[#This Row],[c Units %]]&lt;=$O$7,$N$7,IF(inventory[[#This Row],[c Units %]]&lt;=$O$8,$N$8,$N$9))</f>
        <v>C</v>
      </c>
    </row>
    <row r="4100" spans="2:12" x14ac:dyDescent="0.25">
      <c r="B4100" s="1">
        <v>4094</v>
      </c>
      <c r="C4100" t="s">
        <v>4093</v>
      </c>
      <c r="D4100" s="2">
        <v>0.7</v>
      </c>
      <c r="E4100" s="15">
        <v>4</v>
      </c>
      <c r="F4100" s="14">
        <f>inventory[[#This Row],[Unit Cost]]*inventory[[#This Row],['# Units]]</f>
        <v>2.8</v>
      </c>
      <c r="G4100" s="8">
        <f>_xlfn.RANK.EQ(inventory[[#This Row],[Total Cost]],inventory[Total Cost],0)</f>
        <v>4130</v>
      </c>
      <c r="H4100" s="8">
        <f>SUMIFS(inventory['# Units],inventory[Rank],"&lt;="&amp;inventory[[#This Row],['#]])</f>
        <v>80841</v>
      </c>
      <c r="I4100" s="9">
        <f>inventory[[#This Row],[c Units]]/MAX(inventory[c Units])</f>
        <v>0.98134210590206128</v>
      </c>
      <c r="J4100" s="10">
        <f>SUMIFS(inventory[Total Cost],inventory[Rank],"&lt;="&amp;inventory[[#This Row],['#]])</f>
        <v>2646468.7000000034</v>
      </c>
      <c r="K4100" s="9">
        <f>inventory[[#This Row],[c Cost]]/MAX(inventory[c Cost])</f>
        <v>0.99968386724977931</v>
      </c>
      <c r="L4100" s="11" t="str">
        <f>IF(inventory[[#This Row],[c Units %]]&lt;=$O$7,$N$7,IF(inventory[[#This Row],[c Units %]]&lt;=$O$8,$N$8,$N$9))</f>
        <v>C</v>
      </c>
    </row>
    <row r="4101" spans="2:12" x14ac:dyDescent="0.25">
      <c r="B4101" s="1">
        <v>4095</v>
      </c>
      <c r="C4101" t="s">
        <v>4094</v>
      </c>
      <c r="D4101" s="2">
        <v>0.8</v>
      </c>
      <c r="E4101" s="15">
        <v>68</v>
      </c>
      <c r="F4101" s="14">
        <f>inventory[[#This Row],[Unit Cost]]*inventory[[#This Row],['# Units]]</f>
        <v>54.400000000000006</v>
      </c>
      <c r="G4101" s="8">
        <f>_xlfn.RANK.EQ(inventory[[#This Row],[Total Cost]],inventory[Total Cost],0)</f>
        <v>1775</v>
      </c>
      <c r="H4101" s="8">
        <f>SUMIFS(inventory['# Units],inventory[Rank],"&lt;="&amp;inventory[[#This Row],['#]])</f>
        <v>80841</v>
      </c>
      <c r="I4101" s="9">
        <f>inventory[[#This Row],[c Units]]/MAX(inventory[c Units])</f>
        <v>0.98134210590206128</v>
      </c>
      <c r="J4101" s="10">
        <f>SUMIFS(inventory[Total Cost],inventory[Rank],"&lt;="&amp;inventory[[#This Row],['#]])</f>
        <v>2646468.7000000034</v>
      </c>
      <c r="K4101" s="9">
        <f>inventory[[#This Row],[c Cost]]/MAX(inventory[c Cost])</f>
        <v>0.99968386724977931</v>
      </c>
      <c r="L4101" s="11" t="str">
        <f>IF(inventory[[#This Row],[c Units %]]&lt;=$O$7,$N$7,IF(inventory[[#This Row],[c Units %]]&lt;=$O$8,$N$8,$N$9))</f>
        <v>C</v>
      </c>
    </row>
    <row r="4102" spans="2:12" x14ac:dyDescent="0.25">
      <c r="B4102" s="1">
        <v>4096</v>
      </c>
      <c r="C4102" t="s">
        <v>4095</v>
      </c>
      <c r="D4102" s="2">
        <v>0.8</v>
      </c>
      <c r="E4102" s="15">
        <v>4</v>
      </c>
      <c r="F4102" s="14">
        <f>inventory[[#This Row],[Unit Cost]]*inventory[[#This Row],['# Units]]</f>
        <v>3.2</v>
      </c>
      <c r="G4102" s="8">
        <f>_xlfn.RANK.EQ(inventory[[#This Row],[Total Cost]],inventory[Total Cost],0)</f>
        <v>4049</v>
      </c>
      <c r="H4102" s="8">
        <f>SUMIFS(inventory['# Units],inventory[Rank],"&lt;="&amp;inventory[[#This Row],['#]])</f>
        <v>80841</v>
      </c>
      <c r="I4102" s="9">
        <f>inventory[[#This Row],[c Units]]/MAX(inventory[c Units])</f>
        <v>0.98134210590206128</v>
      </c>
      <c r="J4102" s="10">
        <f>SUMIFS(inventory[Total Cost],inventory[Rank],"&lt;="&amp;inventory[[#This Row],['#]])</f>
        <v>2646468.7000000034</v>
      </c>
      <c r="K4102" s="9">
        <f>inventory[[#This Row],[c Cost]]/MAX(inventory[c Cost])</f>
        <v>0.99968386724977931</v>
      </c>
      <c r="L4102" s="11" t="str">
        <f>IF(inventory[[#This Row],[c Units %]]&lt;=$O$7,$N$7,IF(inventory[[#This Row],[c Units %]]&lt;=$O$8,$N$8,$N$9))</f>
        <v>C</v>
      </c>
    </row>
    <row r="4103" spans="2:12" x14ac:dyDescent="0.25">
      <c r="B4103" s="1">
        <v>4097</v>
      </c>
      <c r="C4103" t="s">
        <v>4096</v>
      </c>
      <c r="D4103" s="2">
        <v>0.8</v>
      </c>
      <c r="E4103" s="15">
        <v>4</v>
      </c>
      <c r="F4103" s="14">
        <f>inventory[[#This Row],[Unit Cost]]*inventory[[#This Row],['# Units]]</f>
        <v>3.2</v>
      </c>
      <c r="G4103" s="8">
        <f>_xlfn.RANK.EQ(inventory[[#This Row],[Total Cost]],inventory[Total Cost],0)</f>
        <v>4049</v>
      </c>
      <c r="H4103" s="8">
        <f>SUMIFS(inventory['# Units],inventory[Rank],"&lt;="&amp;inventory[[#This Row],['#]])</f>
        <v>80841</v>
      </c>
      <c r="I4103" s="9">
        <f>inventory[[#This Row],[c Units]]/MAX(inventory[c Units])</f>
        <v>0.98134210590206128</v>
      </c>
      <c r="J4103" s="10">
        <f>SUMIFS(inventory[Total Cost],inventory[Rank],"&lt;="&amp;inventory[[#This Row],['#]])</f>
        <v>2646468.7000000034</v>
      </c>
      <c r="K4103" s="9">
        <f>inventory[[#This Row],[c Cost]]/MAX(inventory[c Cost])</f>
        <v>0.99968386724977931</v>
      </c>
      <c r="L4103" s="11" t="str">
        <f>IF(inventory[[#This Row],[c Units %]]&lt;=$O$7,$N$7,IF(inventory[[#This Row],[c Units %]]&lt;=$O$8,$N$8,$N$9))</f>
        <v>C</v>
      </c>
    </row>
    <row r="4104" spans="2:12" x14ac:dyDescent="0.25">
      <c r="B4104" s="1">
        <v>4098</v>
      </c>
      <c r="C4104" t="s">
        <v>4097</v>
      </c>
      <c r="D4104" s="2">
        <v>0.7</v>
      </c>
      <c r="E4104" s="15">
        <v>1</v>
      </c>
      <c r="F4104" s="14">
        <f>inventory[[#This Row],[Unit Cost]]*inventory[[#This Row],['# Units]]</f>
        <v>0.7</v>
      </c>
      <c r="G4104" s="8">
        <f>_xlfn.RANK.EQ(inventory[[#This Row],[Total Cost]],inventory[Total Cost],0)</f>
        <v>4553</v>
      </c>
      <c r="H4104" s="8">
        <f>SUMIFS(inventory['# Units],inventory[Rank],"&lt;="&amp;inventory[[#This Row],['#]])</f>
        <v>80841</v>
      </c>
      <c r="I4104" s="9">
        <f>inventory[[#This Row],[c Units]]/MAX(inventory[c Units])</f>
        <v>0.98134210590206128</v>
      </c>
      <c r="J4104" s="10">
        <f>SUMIFS(inventory[Total Cost],inventory[Rank],"&lt;="&amp;inventory[[#This Row],['#]])</f>
        <v>2646468.7000000034</v>
      </c>
      <c r="K4104" s="9">
        <f>inventory[[#This Row],[c Cost]]/MAX(inventory[c Cost])</f>
        <v>0.99968386724977931</v>
      </c>
      <c r="L4104" s="11" t="str">
        <f>IF(inventory[[#This Row],[c Units %]]&lt;=$O$7,$N$7,IF(inventory[[#This Row],[c Units %]]&lt;=$O$8,$N$8,$N$9))</f>
        <v>C</v>
      </c>
    </row>
    <row r="4105" spans="2:12" x14ac:dyDescent="0.25">
      <c r="B4105" s="1">
        <v>4099</v>
      </c>
      <c r="C4105" t="s">
        <v>4098</v>
      </c>
      <c r="D4105" s="2">
        <v>0.6</v>
      </c>
      <c r="E4105" s="15">
        <v>6</v>
      </c>
      <c r="F4105" s="14">
        <f>inventory[[#This Row],[Unit Cost]]*inventory[[#This Row],['# Units]]</f>
        <v>3.5999999999999996</v>
      </c>
      <c r="G4105" s="8">
        <f>_xlfn.RANK.EQ(inventory[[#This Row],[Total Cost]],inventory[Total Cost],0)</f>
        <v>3980</v>
      </c>
      <c r="H4105" s="8">
        <f>SUMIFS(inventory['# Units],inventory[Rank],"&lt;="&amp;inventory[[#This Row],['#]])</f>
        <v>80841</v>
      </c>
      <c r="I4105" s="9">
        <f>inventory[[#This Row],[c Units]]/MAX(inventory[c Units])</f>
        <v>0.98134210590206128</v>
      </c>
      <c r="J4105" s="10">
        <f>SUMIFS(inventory[Total Cost],inventory[Rank],"&lt;="&amp;inventory[[#This Row],['#]])</f>
        <v>2646468.7000000034</v>
      </c>
      <c r="K4105" s="9">
        <f>inventory[[#This Row],[c Cost]]/MAX(inventory[c Cost])</f>
        <v>0.99968386724977931</v>
      </c>
      <c r="L4105" s="11" t="str">
        <f>IF(inventory[[#This Row],[c Units %]]&lt;=$O$7,$N$7,IF(inventory[[#This Row],[c Units %]]&lt;=$O$8,$N$8,$N$9))</f>
        <v>C</v>
      </c>
    </row>
    <row r="4106" spans="2:12" x14ac:dyDescent="0.25">
      <c r="B4106" s="1">
        <v>4100</v>
      </c>
      <c r="C4106" t="s">
        <v>4099</v>
      </c>
      <c r="D4106" s="2">
        <v>0.8</v>
      </c>
      <c r="E4106" s="15">
        <v>3</v>
      </c>
      <c r="F4106" s="14">
        <f>inventory[[#This Row],[Unit Cost]]*inventory[[#This Row],['# Units]]</f>
        <v>2.4000000000000004</v>
      </c>
      <c r="G4106" s="8">
        <f>_xlfn.RANK.EQ(inventory[[#This Row],[Total Cost]],inventory[Total Cost],0)</f>
        <v>4197</v>
      </c>
      <c r="H4106" s="8">
        <f>SUMIFS(inventory['# Units],inventory[Rank],"&lt;="&amp;inventory[[#This Row],['#]])</f>
        <v>80841</v>
      </c>
      <c r="I4106" s="9">
        <f>inventory[[#This Row],[c Units]]/MAX(inventory[c Units])</f>
        <v>0.98134210590206128</v>
      </c>
      <c r="J4106" s="10">
        <f>SUMIFS(inventory[Total Cost],inventory[Rank],"&lt;="&amp;inventory[[#This Row],['#]])</f>
        <v>2646468.7000000034</v>
      </c>
      <c r="K4106" s="9">
        <f>inventory[[#This Row],[c Cost]]/MAX(inventory[c Cost])</f>
        <v>0.99968386724977931</v>
      </c>
      <c r="L4106" s="11" t="str">
        <f>IF(inventory[[#This Row],[c Units %]]&lt;=$O$7,$N$7,IF(inventory[[#This Row],[c Units %]]&lt;=$O$8,$N$8,$N$9))</f>
        <v>C</v>
      </c>
    </row>
    <row r="4107" spans="2:12" x14ac:dyDescent="0.25">
      <c r="B4107" s="1">
        <v>4101</v>
      </c>
      <c r="C4107" t="s">
        <v>4100</v>
      </c>
      <c r="D4107" s="2">
        <v>0.8</v>
      </c>
      <c r="E4107" s="15">
        <v>117</v>
      </c>
      <c r="F4107" s="14">
        <f>inventory[[#This Row],[Unit Cost]]*inventory[[#This Row],['# Units]]</f>
        <v>93.600000000000009</v>
      </c>
      <c r="G4107" s="8">
        <f>_xlfn.RANK.EQ(inventory[[#This Row],[Total Cost]],inventory[Total Cost],0)</f>
        <v>1383</v>
      </c>
      <c r="H4107" s="8">
        <f>SUMIFS(inventory['# Units],inventory[Rank],"&lt;="&amp;inventory[[#This Row],['#]])</f>
        <v>80841</v>
      </c>
      <c r="I4107" s="9">
        <f>inventory[[#This Row],[c Units]]/MAX(inventory[c Units])</f>
        <v>0.98134210590206128</v>
      </c>
      <c r="J4107" s="10">
        <f>SUMIFS(inventory[Total Cost],inventory[Rank],"&lt;="&amp;inventory[[#This Row],['#]])</f>
        <v>2646468.7000000034</v>
      </c>
      <c r="K4107" s="9">
        <f>inventory[[#This Row],[c Cost]]/MAX(inventory[c Cost])</f>
        <v>0.99968386724977931</v>
      </c>
      <c r="L4107" s="11" t="str">
        <f>IF(inventory[[#This Row],[c Units %]]&lt;=$O$7,$N$7,IF(inventory[[#This Row],[c Units %]]&lt;=$O$8,$N$8,$N$9))</f>
        <v>C</v>
      </c>
    </row>
    <row r="4108" spans="2:12" x14ac:dyDescent="0.25">
      <c r="B4108" s="1">
        <v>4102</v>
      </c>
      <c r="C4108" t="s">
        <v>4101</v>
      </c>
      <c r="D4108" s="2">
        <v>0.8</v>
      </c>
      <c r="E4108" s="15">
        <v>4</v>
      </c>
      <c r="F4108" s="14">
        <f>inventory[[#This Row],[Unit Cost]]*inventory[[#This Row],['# Units]]</f>
        <v>3.2</v>
      </c>
      <c r="G4108" s="8">
        <f>_xlfn.RANK.EQ(inventory[[#This Row],[Total Cost]],inventory[Total Cost],0)</f>
        <v>4049</v>
      </c>
      <c r="H4108" s="8">
        <f>SUMIFS(inventory['# Units],inventory[Rank],"&lt;="&amp;inventory[[#This Row],['#]])</f>
        <v>80841</v>
      </c>
      <c r="I4108" s="9">
        <f>inventory[[#This Row],[c Units]]/MAX(inventory[c Units])</f>
        <v>0.98134210590206128</v>
      </c>
      <c r="J4108" s="10">
        <f>SUMIFS(inventory[Total Cost],inventory[Rank],"&lt;="&amp;inventory[[#This Row],['#]])</f>
        <v>2646468.7000000034</v>
      </c>
      <c r="K4108" s="9">
        <f>inventory[[#This Row],[c Cost]]/MAX(inventory[c Cost])</f>
        <v>0.99968386724977931</v>
      </c>
      <c r="L4108" s="11" t="str">
        <f>IF(inventory[[#This Row],[c Units %]]&lt;=$O$7,$N$7,IF(inventory[[#This Row],[c Units %]]&lt;=$O$8,$N$8,$N$9))</f>
        <v>C</v>
      </c>
    </row>
    <row r="4109" spans="2:12" x14ac:dyDescent="0.25">
      <c r="B4109" s="1">
        <v>4103</v>
      </c>
      <c r="C4109" t="s">
        <v>4102</v>
      </c>
      <c r="D4109" s="2">
        <v>0.6</v>
      </c>
      <c r="E4109" s="15">
        <v>38</v>
      </c>
      <c r="F4109" s="14">
        <f>inventory[[#This Row],[Unit Cost]]*inventory[[#This Row],['# Units]]</f>
        <v>22.8</v>
      </c>
      <c r="G4109" s="8">
        <f>_xlfn.RANK.EQ(inventory[[#This Row],[Total Cost]],inventory[Total Cost],0)</f>
        <v>2557</v>
      </c>
      <c r="H4109" s="8">
        <f>SUMIFS(inventory['# Units],inventory[Rank],"&lt;="&amp;inventory[[#This Row],['#]])</f>
        <v>80841</v>
      </c>
      <c r="I4109" s="9">
        <f>inventory[[#This Row],[c Units]]/MAX(inventory[c Units])</f>
        <v>0.98134210590206128</v>
      </c>
      <c r="J4109" s="10">
        <f>SUMIFS(inventory[Total Cost],inventory[Rank],"&lt;="&amp;inventory[[#This Row],['#]])</f>
        <v>2646468.7000000034</v>
      </c>
      <c r="K4109" s="9">
        <f>inventory[[#This Row],[c Cost]]/MAX(inventory[c Cost])</f>
        <v>0.99968386724977931</v>
      </c>
      <c r="L4109" s="11" t="str">
        <f>IF(inventory[[#This Row],[c Units %]]&lt;=$O$7,$N$7,IF(inventory[[#This Row],[c Units %]]&lt;=$O$8,$N$8,$N$9))</f>
        <v>C</v>
      </c>
    </row>
    <row r="4110" spans="2:12" x14ac:dyDescent="0.25">
      <c r="B4110" s="1">
        <v>4104</v>
      </c>
      <c r="C4110" t="s">
        <v>4103</v>
      </c>
      <c r="D4110" s="2">
        <v>0.6</v>
      </c>
      <c r="E4110" s="15">
        <v>2</v>
      </c>
      <c r="F4110" s="14">
        <f>inventory[[#This Row],[Unit Cost]]*inventory[[#This Row],['# Units]]</f>
        <v>1.2</v>
      </c>
      <c r="G4110" s="8">
        <f>_xlfn.RANK.EQ(inventory[[#This Row],[Total Cost]],inventory[Total Cost],0)</f>
        <v>4445</v>
      </c>
      <c r="H4110" s="8">
        <f>SUMIFS(inventory['# Units],inventory[Rank],"&lt;="&amp;inventory[[#This Row],['#]])</f>
        <v>80841</v>
      </c>
      <c r="I4110" s="9">
        <f>inventory[[#This Row],[c Units]]/MAX(inventory[c Units])</f>
        <v>0.98134210590206128</v>
      </c>
      <c r="J4110" s="10">
        <f>SUMIFS(inventory[Total Cost],inventory[Rank],"&lt;="&amp;inventory[[#This Row],['#]])</f>
        <v>2646468.7000000034</v>
      </c>
      <c r="K4110" s="9">
        <f>inventory[[#This Row],[c Cost]]/MAX(inventory[c Cost])</f>
        <v>0.99968386724977931</v>
      </c>
      <c r="L4110" s="11" t="str">
        <f>IF(inventory[[#This Row],[c Units %]]&lt;=$O$7,$N$7,IF(inventory[[#This Row],[c Units %]]&lt;=$O$8,$N$8,$N$9))</f>
        <v>C</v>
      </c>
    </row>
    <row r="4111" spans="2:12" x14ac:dyDescent="0.25">
      <c r="B4111" s="1">
        <v>4105</v>
      </c>
      <c r="C4111" t="s">
        <v>4104</v>
      </c>
      <c r="D4111" s="2">
        <v>0.8</v>
      </c>
      <c r="E4111" s="15">
        <v>20</v>
      </c>
      <c r="F4111" s="14">
        <f>inventory[[#This Row],[Unit Cost]]*inventory[[#This Row],['# Units]]</f>
        <v>16</v>
      </c>
      <c r="G4111" s="8">
        <f>_xlfn.RANK.EQ(inventory[[#This Row],[Total Cost]],inventory[Total Cost],0)</f>
        <v>2907</v>
      </c>
      <c r="H4111" s="8">
        <f>SUMIFS(inventory['# Units],inventory[Rank],"&lt;="&amp;inventory[[#This Row],['#]])</f>
        <v>80841</v>
      </c>
      <c r="I4111" s="9">
        <f>inventory[[#This Row],[c Units]]/MAX(inventory[c Units])</f>
        <v>0.98134210590206128</v>
      </c>
      <c r="J4111" s="10">
        <f>SUMIFS(inventory[Total Cost],inventory[Rank],"&lt;="&amp;inventory[[#This Row],['#]])</f>
        <v>2646468.7000000034</v>
      </c>
      <c r="K4111" s="9">
        <f>inventory[[#This Row],[c Cost]]/MAX(inventory[c Cost])</f>
        <v>0.99968386724977931</v>
      </c>
      <c r="L4111" s="11" t="str">
        <f>IF(inventory[[#This Row],[c Units %]]&lt;=$O$7,$N$7,IF(inventory[[#This Row],[c Units %]]&lt;=$O$8,$N$8,$N$9))</f>
        <v>C</v>
      </c>
    </row>
    <row r="4112" spans="2:12" x14ac:dyDescent="0.25">
      <c r="B4112" s="1">
        <v>4106</v>
      </c>
      <c r="C4112" t="s">
        <v>4105</v>
      </c>
      <c r="D4112" s="2">
        <v>0.8</v>
      </c>
      <c r="E4112" s="15">
        <v>55</v>
      </c>
      <c r="F4112" s="14">
        <f>inventory[[#This Row],[Unit Cost]]*inventory[[#This Row],['# Units]]</f>
        <v>44</v>
      </c>
      <c r="G4112" s="8">
        <f>_xlfn.RANK.EQ(inventory[[#This Row],[Total Cost]],inventory[Total Cost],0)</f>
        <v>1957</v>
      </c>
      <c r="H4112" s="8">
        <f>SUMIFS(inventory['# Units],inventory[Rank],"&lt;="&amp;inventory[[#This Row],['#]])</f>
        <v>80841</v>
      </c>
      <c r="I4112" s="9">
        <f>inventory[[#This Row],[c Units]]/MAX(inventory[c Units])</f>
        <v>0.98134210590206128</v>
      </c>
      <c r="J4112" s="10">
        <f>SUMIFS(inventory[Total Cost],inventory[Rank],"&lt;="&amp;inventory[[#This Row],['#]])</f>
        <v>2646468.7000000034</v>
      </c>
      <c r="K4112" s="9">
        <f>inventory[[#This Row],[c Cost]]/MAX(inventory[c Cost])</f>
        <v>0.99968386724977931</v>
      </c>
      <c r="L4112" s="11" t="str">
        <f>IF(inventory[[#This Row],[c Units %]]&lt;=$O$7,$N$7,IF(inventory[[#This Row],[c Units %]]&lt;=$O$8,$N$8,$N$9))</f>
        <v>C</v>
      </c>
    </row>
    <row r="4113" spans="2:12" x14ac:dyDescent="0.25">
      <c r="B4113" s="1">
        <v>4107</v>
      </c>
      <c r="C4113" t="s">
        <v>4106</v>
      </c>
      <c r="D4113" s="2">
        <v>0.4</v>
      </c>
      <c r="E4113" s="15">
        <v>5</v>
      </c>
      <c r="F4113" s="14">
        <f>inventory[[#This Row],[Unit Cost]]*inventory[[#This Row],['# Units]]</f>
        <v>2</v>
      </c>
      <c r="G4113" s="8">
        <f>_xlfn.RANK.EQ(inventory[[#This Row],[Total Cost]],inventory[Total Cost],0)</f>
        <v>4294</v>
      </c>
      <c r="H4113" s="8">
        <f>SUMIFS(inventory['# Units],inventory[Rank],"&lt;="&amp;inventory[[#This Row],['#]])</f>
        <v>80841</v>
      </c>
      <c r="I4113" s="9">
        <f>inventory[[#This Row],[c Units]]/MAX(inventory[c Units])</f>
        <v>0.98134210590206128</v>
      </c>
      <c r="J4113" s="10">
        <f>SUMIFS(inventory[Total Cost],inventory[Rank],"&lt;="&amp;inventory[[#This Row],['#]])</f>
        <v>2646468.7000000034</v>
      </c>
      <c r="K4113" s="9">
        <f>inventory[[#This Row],[c Cost]]/MAX(inventory[c Cost])</f>
        <v>0.99968386724977931</v>
      </c>
      <c r="L4113" s="11" t="str">
        <f>IF(inventory[[#This Row],[c Units %]]&lt;=$O$7,$N$7,IF(inventory[[#This Row],[c Units %]]&lt;=$O$8,$N$8,$N$9))</f>
        <v>C</v>
      </c>
    </row>
    <row r="4114" spans="2:12" x14ac:dyDescent="0.25">
      <c r="B4114" s="1">
        <v>4108</v>
      </c>
      <c r="C4114" t="s">
        <v>4107</v>
      </c>
      <c r="D4114" s="2">
        <v>0.8</v>
      </c>
      <c r="E4114" s="15">
        <v>27</v>
      </c>
      <c r="F4114" s="14">
        <f>inventory[[#This Row],[Unit Cost]]*inventory[[#This Row],['# Units]]</f>
        <v>21.6</v>
      </c>
      <c r="G4114" s="8">
        <f>_xlfn.RANK.EQ(inventory[[#This Row],[Total Cost]],inventory[Total Cost],0)</f>
        <v>2612</v>
      </c>
      <c r="H4114" s="8">
        <f>SUMIFS(inventory['# Units],inventory[Rank],"&lt;="&amp;inventory[[#This Row],['#]])</f>
        <v>80841</v>
      </c>
      <c r="I4114" s="9">
        <f>inventory[[#This Row],[c Units]]/MAX(inventory[c Units])</f>
        <v>0.98134210590206128</v>
      </c>
      <c r="J4114" s="10">
        <f>SUMIFS(inventory[Total Cost],inventory[Rank],"&lt;="&amp;inventory[[#This Row],['#]])</f>
        <v>2646468.7000000034</v>
      </c>
      <c r="K4114" s="9">
        <f>inventory[[#This Row],[c Cost]]/MAX(inventory[c Cost])</f>
        <v>0.99968386724977931</v>
      </c>
      <c r="L4114" s="11" t="str">
        <f>IF(inventory[[#This Row],[c Units %]]&lt;=$O$7,$N$7,IF(inventory[[#This Row],[c Units %]]&lt;=$O$8,$N$8,$N$9))</f>
        <v>C</v>
      </c>
    </row>
    <row r="4115" spans="2:12" x14ac:dyDescent="0.25">
      <c r="B4115" s="1">
        <v>4109</v>
      </c>
      <c r="C4115" t="s">
        <v>4108</v>
      </c>
      <c r="D4115" s="2">
        <v>0.8</v>
      </c>
      <c r="E4115" s="15">
        <v>3</v>
      </c>
      <c r="F4115" s="14">
        <f>inventory[[#This Row],[Unit Cost]]*inventory[[#This Row],['# Units]]</f>
        <v>2.4000000000000004</v>
      </c>
      <c r="G4115" s="8">
        <f>_xlfn.RANK.EQ(inventory[[#This Row],[Total Cost]],inventory[Total Cost],0)</f>
        <v>4197</v>
      </c>
      <c r="H4115" s="8">
        <f>SUMIFS(inventory['# Units],inventory[Rank],"&lt;="&amp;inventory[[#This Row],['#]])</f>
        <v>80841</v>
      </c>
      <c r="I4115" s="9">
        <f>inventory[[#This Row],[c Units]]/MAX(inventory[c Units])</f>
        <v>0.98134210590206128</v>
      </c>
      <c r="J4115" s="10">
        <f>SUMIFS(inventory[Total Cost],inventory[Rank],"&lt;="&amp;inventory[[#This Row],['#]])</f>
        <v>2646468.7000000034</v>
      </c>
      <c r="K4115" s="9">
        <f>inventory[[#This Row],[c Cost]]/MAX(inventory[c Cost])</f>
        <v>0.99968386724977931</v>
      </c>
      <c r="L4115" s="11" t="str">
        <f>IF(inventory[[#This Row],[c Units %]]&lt;=$O$7,$N$7,IF(inventory[[#This Row],[c Units %]]&lt;=$O$8,$N$8,$N$9))</f>
        <v>C</v>
      </c>
    </row>
    <row r="4116" spans="2:12" x14ac:dyDescent="0.25">
      <c r="B4116" s="1">
        <v>4110</v>
      </c>
      <c r="C4116" t="s">
        <v>4109</v>
      </c>
      <c r="D4116" s="2">
        <v>0.8</v>
      </c>
      <c r="E4116" s="15">
        <v>33</v>
      </c>
      <c r="F4116" s="14">
        <f>inventory[[#This Row],[Unit Cost]]*inventory[[#This Row],['# Units]]</f>
        <v>26.400000000000002</v>
      </c>
      <c r="G4116" s="8">
        <f>_xlfn.RANK.EQ(inventory[[#This Row],[Total Cost]],inventory[Total Cost],0)</f>
        <v>2408</v>
      </c>
      <c r="H4116" s="8">
        <f>SUMIFS(inventory['# Units],inventory[Rank],"&lt;="&amp;inventory[[#This Row],['#]])</f>
        <v>80841</v>
      </c>
      <c r="I4116" s="9">
        <f>inventory[[#This Row],[c Units]]/MAX(inventory[c Units])</f>
        <v>0.98134210590206128</v>
      </c>
      <c r="J4116" s="10">
        <f>SUMIFS(inventory[Total Cost],inventory[Rank],"&lt;="&amp;inventory[[#This Row],['#]])</f>
        <v>2646468.7000000034</v>
      </c>
      <c r="K4116" s="9">
        <f>inventory[[#This Row],[c Cost]]/MAX(inventory[c Cost])</f>
        <v>0.99968386724977931</v>
      </c>
      <c r="L4116" s="11" t="str">
        <f>IF(inventory[[#This Row],[c Units %]]&lt;=$O$7,$N$7,IF(inventory[[#This Row],[c Units %]]&lt;=$O$8,$N$8,$N$9))</f>
        <v>C</v>
      </c>
    </row>
    <row r="4117" spans="2:12" x14ac:dyDescent="0.25">
      <c r="B4117" s="1">
        <v>4111</v>
      </c>
      <c r="C4117" t="s">
        <v>4110</v>
      </c>
      <c r="D4117" s="2">
        <v>0.5</v>
      </c>
      <c r="E4117" s="15">
        <v>34</v>
      </c>
      <c r="F4117" s="14">
        <f>inventory[[#This Row],[Unit Cost]]*inventory[[#This Row],['# Units]]</f>
        <v>17</v>
      </c>
      <c r="G4117" s="8">
        <f>_xlfn.RANK.EQ(inventory[[#This Row],[Total Cost]],inventory[Total Cost],0)</f>
        <v>2841</v>
      </c>
      <c r="H4117" s="8">
        <f>SUMIFS(inventory['# Units],inventory[Rank],"&lt;="&amp;inventory[[#This Row],['#]])</f>
        <v>80841</v>
      </c>
      <c r="I4117" s="9">
        <f>inventory[[#This Row],[c Units]]/MAX(inventory[c Units])</f>
        <v>0.98134210590206128</v>
      </c>
      <c r="J4117" s="10">
        <f>SUMIFS(inventory[Total Cost],inventory[Rank],"&lt;="&amp;inventory[[#This Row],['#]])</f>
        <v>2646468.7000000034</v>
      </c>
      <c r="K4117" s="9">
        <f>inventory[[#This Row],[c Cost]]/MAX(inventory[c Cost])</f>
        <v>0.99968386724977931</v>
      </c>
      <c r="L4117" s="11" t="str">
        <f>IF(inventory[[#This Row],[c Units %]]&lt;=$O$7,$N$7,IF(inventory[[#This Row],[c Units %]]&lt;=$O$8,$N$8,$N$9))</f>
        <v>C</v>
      </c>
    </row>
    <row r="4118" spans="2:12" x14ac:dyDescent="0.25">
      <c r="B4118" s="1">
        <v>4112</v>
      </c>
      <c r="C4118" t="s">
        <v>4111</v>
      </c>
      <c r="D4118" s="2">
        <v>0.8</v>
      </c>
      <c r="E4118" s="15">
        <v>6</v>
      </c>
      <c r="F4118" s="14">
        <f>inventory[[#This Row],[Unit Cost]]*inventory[[#This Row],['# Units]]</f>
        <v>4.8000000000000007</v>
      </c>
      <c r="G4118" s="8">
        <f>_xlfn.RANK.EQ(inventory[[#This Row],[Total Cost]],inventory[Total Cost],0)</f>
        <v>3792</v>
      </c>
      <c r="H4118" s="8">
        <f>SUMIFS(inventory['# Units],inventory[Rank],"&lt;="&amp;inventory[[#This Row],['#]])</f>
        <v>80841</v>
      </c>
      <c r="I4118" s="9">
        <f>inventory[[#This Row],[c Units]]/MAX(inventory[c Units])</f>
        <v>0.98134210590206128</v>
      </c>
      <c r="J4118" s="10">
        <f>SUMIFS(inventory[Total Cost],inventory[Rank],"&lt;="&amp;inventory[[#This Row],['#]])</f>
        <v>2646468.7000000034</v>
      </c>
      <c r="K4118" s="9">
        <f>inventory[[#This Row],[c Cost]]/MAX(inventory[c Cost])</f>
        <v>0.99968386724977931</v>
      </c>
      <c r="L4118" s="11" t="str">
        <f>IF(inventory[[#This Row],[c Units %]]&lt;=$O$7,$N$7,IF(inventory[[#This Row],[c Units %]]&lt;=$O$8,$N$8,$N$9))</f>
        <v>C</v>
      </c>
    </row>
    <row r="4119" spans="2:12" x14ac:dyDescent="0.25">
      <c r="B4119" s="1">
        <v>4113</v>
      </c>
      <c r="C4119" t="s">
        <v>4112</v>
      </c>
      <c r="D4119" s="2">
        <v>0.7</v>
      </c>
      <c r="E4119" s="15">
        <v>34</v>
      </c>
      <c r="F4119" s="14">
        <f>inventory[[#This Row],[Unit Cost]]*inventory[[#This Row],['# Units]]</f>
        <v>23.799999999999997</v>
      </c>
      <c r="G4119" s="8">
        <f>_xlfn.RANK.EQ(inventory[[#This Row],[Total Cost]],inventory[Total Cost],0)</f>
        <v>2524</v>
      </c>
      <c r="H4119" s="8">
        <f>SUMIFS(inventory['# Units],inventory[Rank],"&lt;="&amp;inventory[[#This Row],['#]])</f>
        <v>80841</v>
      </c>
      <c r="I4119" s="9">
        <f>inventory[[#This Row],[c Units]]/MAX(inventory[c Units])</f>
        <v>0.98134210590206128</v>
      </c>
      <c r="J4119" s="10">
        <f>SUMIFS(inventory[Total Cost],inventory[Rank],"&lt;="&amp;inventory[[#This Row],['#]])</f>
        <v>2646468.7000000034</v>
      </c>
      <c r="K4119" s="9">
        <f>inventory[[#This Row],[c Cost]]/MAX(inventory[c Cost])</f>
        <v>0.99968386724977931</v>
      </c>
      <c r="L4119" s="11" t="str">
        <f>IF(inventory[[#This Row],[c Units %]]&lt;=$O$7,$N$7,IF(inventory[[#This Row],[c Units %]]&lt;=$O$8,$N$8,$N$9))</f>
        <v>C</v>
      </c>
    </row>
    <row r="4120" spans="2:12" x14ac:dyDescent="0.25">
      <c r="B4120" s="1">
        <v>4114</v>
      </c>
      <c r="C4120" t="s">
        <v>4113</v>
      </c>
      <c r="D4120" s="2">
        <v>0.8</v>
      </c>
      <c r="E4120" s="15">
        <v>5</v>
      </c>
      <c r="F4120" s="14">
        <f>inventory[[#This Row],[Unit Cost]]*inventory[[#This Row],['# Units]]</f>
        <v>4</v>
      </c>
      <c r="G4120" s="8">
        <f>_xlfn.RANK.EQ(inventory[[#This Row],[Total Cost]],inventory[Total Cost],0)</f>
        <v>3898</v>
      </c>
      <c r="H4120" s="8">
        <f>SUMIFS(inventory['# Units],inventory[Rank],"&lt;="&amp;inventory[[#This Row],['#]])</f>
        <v>80841</v>
      </c>
      <c r="I4120" s="9">
        <f>inventory[[#This Row],[c Units]]/MAX(inventory[c Units])</f>
        <v>0.98134210590206128</v>
      </c>
      <c r="J4120" s="10">
        <f>SUMIFS(inventory[Total Cost],inventory[Rank],"&lt;="&amp;inventory[[#This Row],['#]])</f>
        <v>2646468.7000000034</v>
      </c>
      <c r="K4120" s="9">
        <f>inventory[[#This Row],[c Cost]]/MAX(inventory[c Cost])</f>
        <v>0.99968386724977931</v>
      </c>
      <c r="L4120" s="11" t="str">
        <f>IF(inventory[[#This Row],[c Units %]]&lt;=$O$7,$N$7,IF(inventory[[#This Row],[c Units %]]&lt;=$O$8,$N$8,$N$9))</f>
        <v>C</v>
      </c>
    </row>
    <row r="4121" spans="2:12" x14ac:dyDescent="0.25">
      <c r="B4121" s="1">
        <v>4115</v>
      </c>
      <c r="C4121" t="s">
        <v>4114</v>
      </c>
      <c r="D4121" s="2">
        <v>0.8</v>
      </c>
      <c r="E4121" s="15">
        <v>3</v>
      </c>
      <c r="F4121" s="14">
        <f>inventory[[#This Row],[Unit Cost]]*inventory[[#This Row],['# Units]]</f>
        <v>2.4000000000000004</v>
      </c>
      <c r="G4121" s="8">
        <f>_xlfn.RANK.EQ(inventory[[#This Row],[Total Cost]],inventory[Total Cost],0)</f>
        <v>4197</v>
      </c>
      <c r="H4121" s="8">
        <f>SUMIFS(inventory['# Units],inventory[Rank],"&lt;="&amp;inventory[[#This Row],['#]])</f>
        <v>80841</v>
      </c>
      <c r="I4121" s="9">
        <f>inventory[[#This Row],[c Units]]/MAX(inventory[c Units])</f>
        <v>0.98134210590206128</v>
      </c>
      <c r="J4121" s="10">
        <f>SUMIFS(inventory[Total Cost],inventory[Rank],"&lt;="&amp;inventory[[#This Row],['#]])</f>
        <v>2646468.7000000034</v>
      </c>
      <c r="K4121" s="9">
        <f>inventory[[#This Row],[c Cost]]/MAX(inventory[c Cost])</f>
        <v>0.99968386724977931</v>
      </c>
      <c r="L4121" s="11" t="str">
        <f>IF(inventory[[#This Row],[c Units %]]&lt;=$O$7,$N$7,IF(inventory[[#This Row],[c Units %]]&lt;=$O$8,$N$8,$N$9))</f>
        <v>C</v>
      </c>
    </row>
    <row r="4122" spans="2:12" x14ac:dyDescent="0.25">
      <c r="B4122" s="1">
        <v>4116</v>
      </c>
      <c r="C4122" t="s">
        <v>4115</v>
      </c>
      <c r="D4122" s="2">
        <v>0.7</v>
      </c>
      <c r="E4122" s="15">
        <v>3</v>
      </c>
      <c r="F4122" s="14">
        <f>inventory[[#This Row],[Unit Cost]]*inventory[[#This Row],['# Units]]</f>
        <v>2.0999999999999996</v>
      </c>
      <c r="G4122" s="8">
        <f>_xlfn.RANK.EQ(inventory[[#This Row],[Total Cost]],inventory[Total Cost],0)</f>
        <v>4272</v>
      </c>
      <c r="H4122" s="8">
        <f>SUMIFS(inventory['# Units],inventory[Rank],"&lt;="&amp;inventory[[#This Row],['#]])</f>
        <v>80841</v>
      </c>
      <c r="I4122" s="9">
        <f>inventory[[#This Row],[c Units]]/MAX(inventory[c Units])</f>
        <v>0.98134210590206128</v>
      </c>
      <c r="J4122" s="10">
        <f>SUMIFS(inventory[Total Cost],inventory[Rank],"&lt;="&amp;inventory[[#This Row],['#]])</f>
        <v>2646468.7000000034</v>
      </c>
      <c r="K4122" s="9">
        <f>inventory[[#This Row],[c Cost]]/MAX(inventory[c Cost])</f>
        <v>0.99968386724977931</v>
      </c>
      <c r="L4122" s="11" t="str">
        <f>IF(inventory[[#This Row],[c Units %]]&lt;=$O$7,$N$7,IF(inventory[[#This Row],[c Units %]]&lt;=$O$8,$N$8,$N$9))</f>
        <v>C</v>
      </c>
    </row>
    <row r="4123" spans="2:12" x14ac:dyDescent="0.25">
      <c r="B4123" s="1">
        <v>4117</v>
      </c>
      <c r="C4123" t="s">
        <v>4116</v>
      </c>
      <c r="D4123" s="2">
        <v>0.8</v>
      </c>
      <c r="E4123" s="15">
        <v>7</v>
      </c>
      <c r="F4123" s="14">
        <f>inventory[[#This Row],[Unit Cost]]*inventory[[#This Row],['# Units]]</f>
        <v>5.6000000000000005</v>
      </c>
      <c r="G4123" s="8">
        <f>_xlfn.RANK.EQ(inventory[[#This Row],[Total Cost]],inventory[Total Cost],0)</f>
        <v>3687</v>
      </c>
      <c r="H4123" s="8">
        <f>SUMIFS(inventory['# Units],inventory[Rank],"&lt;="&amp;inventory[[#This Row],['#]])</f>
        <v>80841</v>
      </c>
      <c r="I4123" s="9">
        <f>inventory[[#This Row],[c Units]]/MAX(inventory[c Units])</f>
        <v>0.98134210590206128</v>
      </c>
      <c r="J4123" s="10">
        <f>SUMIFS(inventory[Total Cost],inventory[Rank],"&lt;="&amp;inventory[[#This Row],['#]])</f>
        <v>2646468.7000000034</v>
      </c>
      <c r="K4123" s="9">
        <f>inventory[[#This Row],[c Cost]]/MAX(inventory[c Cost])</f>
        <v>0.99968386724977931</v>
      </c>
      <c r="L4123" s="11" t="str">
        <f>IF(inventory[[#This Row],[c Units %]]&lt;=$O$7,$N$7,IF(inventory[[#This Row],[c Units %]]&lt;=$O$8,$N$8,$N$9))</f>
        <v>C</v>
      </c>
    </row>
    <row r="4124" spans="2:12" x14ac:dyDescent="0.25">
      <c r="B4124" s="1">
        <v>4118</v>
      </c>
      <c r="C4124" t="s">
        <v>4117</v>
      </c>
      <c r="D4124" s="2">
        <v>0.7</v>
      </c>
      <c r="E4124" s="15">
        <v>20</v>
      </c>
      <c r="F4124" s="14">
        <f>inventory[[#This Row],[Unit Cost]]*inventory[[#This Row],['# Units]]</f>
        <v>14</v>
      </c>
      <c r="G4124" s="8">
        <f>_xlfn.RANK.EQ(inventory[[#This Row],[Total Cost]],inventory[Total Cost],0)</f>
        <v>3027</v>
      </c>
      <c r="H4124" s="8">
        <f>SUMIFS(inventory['# Units],inventory[Rank],"&lt;="&amp;inventory[[#This Row],['#]])</f>
        <v>80841</v>
      </c>
      <c r="I4124" s="9">
        <f>inventory[[#This Row],[c Units]]/MAX(inventory[c Units])</f>
        <v>0.98134210590206128</v>
      </c>
      <c r="J4124" s="10">
        <f>SUMIFS(inventory[Total Cost],inventory[Rank],"&lt;="&amp;inventory[[#This Row],['#]])</f>
        <v>2646468.7000000034</v>
      </c>
      <c r="K4124" s="9">
        <f>inventory[[#This Row],[c Cost]]/MAX(inventory[c Cost])</f>
        <v>0.99968386724977931</v>
      </c>
      <c r="L4124" s="11" t="str">
        <f>IF(inventory[[#This Row],[c Units %]]&lt;=$O$7,$N$7,IF(inventory[[#This Row],[c Units %]]&lt;=$O$8,$N$8,$N$9))</f>
        <v>C</v>
      </c>
    </row>
    <row r="4125" spans="2:12" x14ac:dyDescent="0.25">
      <c r="B4125" s="1">
        <v>4119</v>
      </c>
      <c r="C4125" t="s">
        <v>4118</v>
      </c>
      <c r="D4125" s="2">
        <v>0.8</v>
      </c>
      <c r="E4125" s="15">
        <v>9</v>
      </c>
      <c r="F4125" s="14">
        <f>inventory[[#This Row],[Unit Cost]]*inventory[[#This Row],['# Units]]</f>
        <v>7.2</v>
      </c>
      <c r="G4125" s="8">
        <f>_xlfn.RANK.EQ(inventory[[#This Row],[Total Cost]],inventory[Total Cost],0)</f>
        <v>3537</v>
      </c>
      <c r="H4125" s="8">
        <f>SUMIFS(inventory['# Units],inventory[Rank],"&lt;="&amp;inventory[[#This Row],['#]])</f>
        <v>80841</v>
      </c>
      <c r="I4125" s="9">
        <f>inventory[[#This Row],[c Units]]/MAX(inventory[c Units])</f>
        <v>0.98134210590206128</v>
      </c>
      <c r="J4125" s="10">
        <f>SUMIFS(inventory[Total Cost],inventory[Rank],"&lt;="&amp;inventory[[#This Row],['#]])</f>
        <v>2646468.7000000034</v>
      </c>
      <c r="K4125" s="9">
        <f>inventory[[#This Row],[c Cost]]/MAX(inventory[c Cost])</f>
        <v>0.99968386724977931</v>
      </c>
      <c r="L4125" s="11" t="str">
        <f>IF(inventory[[#This Row],[c Units %]]&lt;=$O$7,$N$7,IF(inventory[[#This Row],[c Units %]]&lt;=$O$8,$N$8,$N$9))</f>
        <v>C</v>
      </c>
    </row>
    <row r="4126" spans="2:12" x14ac:dyDescent="0.25">
      <c r="B4126" s="1">
        <v>4120</v>
      </c>
      <c r="C4126" t="s">
        <v>4119</v>
      </c>
      <c r="D4126" s="2">
        <v>0.7</v>
      </c>
      <c r="E4126" s="15">
        <v>9</v>
      </c>
      <c r="F4126" s="14">
        <f>inventory[[#This Row],[Unit Cost]]*inventory[[#This Row],['# Units]]</f>
        <v>6.3</v>
      </c>
      <c r="G4126" s="8">
        <f>_xlfn.RANK.EQ(inventory[[#This Row],[Total Cost]],inventory[Total Cost],0)</f>
        <v>3638</v>
      </c>
      <c r="H4126" s="8">
        <f>SUMIFS(inventory['# Units],inventory[Rank],"&lt;="&amp;inventory[[#This Row],['#]])</f>
        <v>80841</v>
      </c>
      <c r="I4126" s="9">
        <f>inventory[[#This Row],[c Units]]/MAX(inventory[c Units])</f>
        <v>0.98134210590206128</v>
      </c>
      <c r="J4126" s="10">
        <f>SUMIFS(inventory[Total Cost],inventory[Rank],"&lt;="&amp;inventory[[#This Row],['#]])</f>
        <v>2646468.7000000034</v>
      </c>
      <c r="K4126" s="9">
        <f>inventory[[#This Row],[c Cost]]/MAX(inventory[c Cost])</f>
        <v>0.99968386724977931</v>
      </c>
      <c r="L4126" s="11" t="str">
        <f>IF(inventory[[#This Row],[c Units %]]&lt;=$O$7,$N$7,IF(inventory[[#This Row],[c Units %]]&lt;=$O$8,$N$8,$N$9))</f>
        <v>C</v>
      </c>
    </row>
    <row r="4127" spans="2:12" x14ac:dyDescent="0.25">
      <c r="B4127" s="1">
        <v>4121</v>
      </c>
      <c r="C4127" t="s">
        <v>4120</v>
      </c>
      <c r="D4127" s="2">
        <v>0.8</v>
      </c>
      <c r="E4127" s="15">
        <v>6</v>
      </c>
      <c r="F4127" s="14">
        <f>inventory[[#This Row],[Unit Cost]]*inventory[[#This Row],['# Units]]</f>
        <v>4.8000000000000007</v>
      </c>
      <c r="G4127" s="8">
        <f>_xlfn.RANK.EQ(inventory[[#This Row],[Total Cost]],inventory[Total Cost],0)</f>
        <v>3792</v>
      </c>
      <c r="H4127" s="8">
        <f>SUMIFS(inventory['# Units],inventory[Rank],"&lt;="&amp;inventory[[#This Row],['#]])</f>
        <v>80841</v>
      </c>
      <c r="I4127" s="9">
        <f>inventory[[#This Row],[c Units]]/MAX(inventory[c Units])</f>
        <v>0.98134210590206128</v>
      </c>
      <c r="J4127" s="10">
        <f>SUMIFS(inventory[Total Cost],inventory[Rank],"&lt;="&amp;inventory[[#This Row],['#]])</f>
        <v>2646468.7000000034</v>
      </c>
      <c r="K4127" s="9">
        <f>inventory[[#This Row],[c Cost]]/MAX(inventory[c Cost])</f>
        <v>0.99968386724977931</v>
      </c>
      <c r="L4127" s="11" t="str">
        <f>IF(inventory[[#This Row],[c Units %]]&lt;=$O$7,$N$7,IF(inventory[[#This Row],[c Units %]]&lt;=$O$8,$N$8,$N$9))</f>
        <v>C</v>
      </c>
    </row>
    <row r="4128" spans="2:12" x14ac:dyDescent="0.25">
      <c r="B4128" s="1">
        <v>4122</v>
      </c>
      <c r="C4128" t="s">
        <v>4121</v>
      </c>
      <c r="D4128" s="2">
        <v>0.7</v>
      </c>
      <c r="E4128" s="15">
        <v>8</v>
      </c>
      <c r="F4128" s="14">
        <f>inventory[[#This Row],[Unit Cost]]*inventory[[#This Row],['# Units]]</f>
        <v>5.6</v>
      </c>
      <c r="G4128" s="8">
        <f>_xlfn.RANK.EQ(inventory[[#This Row],[Total Cost]],inventory[Total Cost],0)</f>
        <v>3697</v>
      </c>
      <c r="H4128" s="8">
        <f>SUMIFS(inventory['# Units],inventory[Rank],"&lt;="&amp;inventory[[#This Row],['#]])</f>
        <v>80841</v>
      </c>
      <c r="I4128" s="9">
        <f>inventory[[#This Row],[c Units]]/MAX(inventory[c Units])</f>
        <v>0.98134210590206128</v>
      </c>
      <c r="J4128" s="10">
        <f>SUMIFS(inventory[Total Cost],inventory[Rank],"&lt;="&amp;inventory[[#This Row],['#]])</f>
        <v>2646468.7000000034</v>
      </c>
      <c r="K4128" s="9">
        <f>inventory[[#This Row],[c Cost]]/MAX(inventory[c Cost])</f>
        <v>0.99968386724977931</v>
      </c>
      <c r="L4128" s="11" t="str">
        <f>IF(inventory[[#This Row],[c Units %]]&lt;=$O$7,$N$7,IF(inventory[[#This Row],[c Units %]]&lt;=$O$8,$N$8,$N$9))</f>
        <v>C</v>
      </c>
    </row>
    <row r="4129" spans="2:12" x14ac:dyDescent="0.25">
      <c r="B4129" s="1">
        <v>4123</v>
      </c>
      <c r="C4129" t="s">
        <v>4122</v>
      </c>
      <c r="D4129" s="2">
        <v>0.8</v>
      </c>
      <c r="E4129" s="15">
        <v>5</v>
      </c>
      <c r="F4129" s="14">
        <f>inventory[[#This Row],[Unit Cost]]*inventory[[#This Row],['# Units]]</f>
        <v>4</v>
      </c>
      <c r="G4129" s="8">
        <f>_xlfn.RANK.EQ(inventory[[#This Row],[Total Cost]],inventory[Total Cost],0)</f>
        <v>3898</v>
      </c>
      <c r="H4129" s="8">
        <f>SUMIFS(inventory['# Units],inventory[Rank],"&lt;="&amp;inventory[[#This Row],['#]])</f>
        <v>80841</v>
      </c>
      <c r="I4129" s="9">
        <f>inventory[[#This Row],[c Units]]/MAX(inventory[c Units])</f>
        <v>0.98134210590206128</v>
      </c>
      <c r="J4129" s="10">
        <f>SUMIFS(inventory[Total Cost],inventory[Rank],"&lt;="&amp;inventory[[#This Row],['#]])</f>
        <v>2646468.7000000034</v>
      </c>
      <c r="K4129" s="9">
        <f>inventory[[#This Row],[c Cost]]/MAX(inventory[c Cost])</f>
        <v>0.99968386724977931</v>
      </c>
      <c r="L4129" s="11" t="str">
        <f>IF(inventory[[#This Row],[c Units %]]&lt;=$O$7,$N$7,IF(inventory[[#This Row],[c Units %]]&lt;=$O$8,$N$8,$N$9))</f>
        <v>C</v>
      </c>
    </row>
    <row r="4130" spans="2:12" x14ac:dyDescent="0.25">
      <c r="B4130" s="1">
        <v>4124</v>
      </c>
      <c r="C4130" t="s">
        <v>4123</v>
      </c>
      <c r="D4130" s="2">
        <v>0.8</v>
      </c>
      <c r="E4130" s="15">
        <v>18</v>
      </c>
      <c r="F4130" s="14">
        <f>inventory[[#This Row],[Unit Cost]]*inventory[[#This Row],['# Units]]</f>
        <v>14.4</v>
      </c>
      <c r="G4130" s="8">
        <f>_xlfn.RANK.EQ(inventory[[#This Row],[Total Cost]],inventory[Total Cost],0)</f>
        <v>2997</v>
      </c>
      <c r="H4130" s="8">
        <f>SUMIFS(inventory['# Units],inventory[Rank],"&lt;="&amp;inventory[[#This Row],['#]])</f>
        <v>80841</v>
      </c>
      <c r="I4130" s="9">
        <f>inventory[[#This Row],[c Units]]/MAX(inventory[c Units])</f>
        <v>0.98134210590206128</v>
      </c>
      <c r="J4130" s="10">
        <f>SUMIFS(inventory[Total Cost],inventory[Rank],"&lt;="&amp;inventory[[#This Row],['#]])</f>
        <v>2646468.7000000034</v>
      </c>
      <c r="K4130" s="9">
        <f>inventory[[#This Row],[c Cost]]/MAX(inventory[c Cost])</f>
        <v>0.99968386724977931</v>
      </c>
      <c r="L4130" s="11" t="str">
        <f>IF(inventory[[#This Row],[c Units %]]&lt;=$O$7,$N$7,IF(inventory[[#This Row],[c Units %]]&lt;=$O$8,$N$8,$N$9))</f>
        <v>C</v>
      </c>
    </row>
    <row r="4131" spans="2:12" x14ac:dyDescent="0.25">
      <c r="B4131" s="1">
        <v>4125</v>
      </c>
      <c r="C4131" t="s">
        <v>4124</v>
      </c>
      <c r="D4131" s="2">
        <v>0.7</v>
      </c>
      <c r="E4131" s="15">
        <v>2</v>
      </c>
      <c r="F4131" s="14">
        <f>inventory[[#This Row],[Unit Cost]]*inventory[[#This Row],['# Units]]</f>
        <v>1.4</v>
      </c>
      <c r="G4131" s="8">
        <f>_xlfn.RANK.EQ(inventory[[#This Row],[Total Cost]],inventory[Total Cost],0)</f>
        <v>4407</v>
      </c>
      <c r="H4131" s="8">
        <f>SUMIFS(inventory['# Units],inventory[Rank],"&lt;="&amp;inventory[[#This Row],['#]])</f>
        <v>80841</v>
      </c>
      <c r="I4131" s="9">
        <f>inventory[[#This Row],[c Units]]/MAX(inventory[c Units])</f>
        <v>0.98134210590206128</v>
      </c>
      <c r="J4131" s="10">
        <f>SUMIFS(inventory[Total Cost],inventory[Rank],"&lt;="&amp;inventory[[#This Row],['#]])</f>
        <v>2646468.7000000034</v>
      </c>
      <c r="K4131" s="9">
        <f>inventory[[#This Row],[c Cost]]/MAX(inventory[c Cost])</f>
        <v>0.99968386724977931</v>
      </c>
      <c r="L4131" s="11" t="str">
        <f>IF(inventory[[#This Row],[c Units %]]&lt;=$O$7,$N$7,IF(inventory[[#This Row],[c Units %]]&lt;=$O$8,$N$8,$N$9))</f>
        <v>C</v>
      </c>
    </row>
    <row r="4132" spans="2:12" x14ac:dyDescent="0.25">
      <c r="B4132" s="1">
        <v>4126</v>
      </c>
      <c r="C4132" t="s">
        <v>4125</v>
      </c>
      <c r="D4132" s="2">
        <v>0.8</v>
      </c>
      <c r="E4132" s="15">
        <v>15</v>
      </c>
      <c r="F4132" s="14">
        <f>inventory[[#This Row],[Unit Cost]]*inventory[[#This Row],['# Units]]</f>
        <v>12</v>
      </c>
      <c r="G4132" s="8">
        <f>_xlfn.RANK.EQ(inventory[[#This Row],[Total Cost]],inventory[Total Cost],0)</f>
        <v>3144</v>
      </c>
      <c r="H4132" s="8">
        <f>SUMIFS(inventory['# Units],inventory[Rank],"&lt;="&amp;inventory[[#This Row],['#]])</f>
        <v>80841</v>
      </c>
      <c r="I4132" s="9">
        <f>inventory[[#This Row],[c Units]]/MAX(inventory[c Units])</f>
        <v>0.98134210590206128</v>
      </c>
      <c r="J4132" s="10">
        <f>SUMIFS(inventory[Total Cost],inventory[Rank],"&lt;="&amp;inventory[[#This Row],['#]])</f>
        <v>2646468.7000000034</v>
      </c>
      <c r="K4132" s="9">
        <f>inventory[[#This Row],[c Cost]]/MAX(inventory[c Cost])</f>
        <v>0.99968386724977931</v>
      </c>
      <c r="L4132" s="11" t="str">
        <f>IF(inventory[[#This Row],[c Units %]]&lt;=$O$7,$N$7,IF(inventory[[#This Row],[c Units %]]&lt;=$O$8,$N$8,$N$9))</f>
        <v>C</v>
      </c>
    </row>
    <row r="4133" spans="2:12" x14ac:dyDescent="0.25">
      <c r="B4133" s="1">
        <v>4127</v>
      </c>
      <c r="C4133" t="s">
        <v>4126</v>
      </c>
      <c r="D4133" s="2">
        <v>0.8</v>
      </c>
      <c r="E4133" s="15">
        <v>3</v>
      </c>
      <c r="F4133" s="14">
        <f>inventory[[#This Row],[Unit Cost]]*inventory[[#This Row],['# Units]]</f>
        <v>2.4000000000000004</v>
      </c>
      <c r="G4133" s="8">
        <f>_xlfn.RANK.EQ(inventory[[#This Row],[Total Cost]],inventory[Total Cost],0)</f>
        <v>4197</v>
      </c>
      <c r="H4133" s="8">
        <f>SUMIFS(inventory['# Units],inventory[Rank],"&lt;="&amp;inventory[[#This Row],['#]])</f>
        <v>80862</v>
      </c>
      <c r="I4133" s="9">
        <f>inventory[[#This Row],[c Units]]/MAX(inventory[c Units])</f>
        <v>0.98159702833280726</v>
      </c>
      <c r="J4133" s="10">
        <f>SUMIFS(inventory[Total Cost],inventory[Rank],"&lt;="&amp;inventory[[#This Row],['#]])</f>
        <v>2646477.1000000029</v>
      </c>
      <c r="K4133" s="9">
        <f>inventory[[#This Row],[c Cost]]/MAX(inventory[c Cost])</f>
        <v>0.99968704028730071</v>
      </c>
      <c r="L4133" s="11" t="str">
        <f>IF(inventory[[#This Row],[c Units %]]&lt;=$O$7,$N$7,IF(inventory[[#This Row],[c Units %]]&lt;=$O$8,$N$8,$N$9))</f>
        <v>C</v>
      </c>
    </row>
    <row r="4134" spans="2:12" x14ac:dyDescent="0.25">
      <c r="B4134" s="1">
        <v>4128</v>
      </c>
      <c r="C4134" t="s">
        <v>4127</v>
      </c>
      <c r="D4134" s="2">
        <v>0.7</v>
      </c>
      <c r="E4134" s="15">
        <v>3</v>
      </c>
      <c r="F4134" s="14">
        <f>inventory[[#This Row],[Unit Cost]]*inventory[[#This Row],['# Units]]</f>
        <v>2.0999999999999996</v>
      </c>
      <c r="G4134" s="8">
        <f>_xlfn.RANK.EQ(inventory[[#This Row],[Total Cost]],inventory[Total Cost],0)</f>
        <v>4272</v>
      </c>
      <c r="H4134" s="8">
        <f>SUMIFS(inventory['# Units],inventory[Rank],"&lt;="&amp;inventory[[#This Row],['#]])</f>
        <v>80862</v>
      </c>
      <c r="I4134" s="9">
        <f>inventory[[#This Row],[c Units]]/MAX(inventory[c Units])</f>
        <v>0.98159702833280726</v>
      </c>
      <c r="J4134" s="10">
        <f>SUMIFS(inventory[Total Cost],inventory[Rank],"&lt;="&amp;inventory[[#This Row],['#]])</f>
        <v>2646477.1000000029</v>
      </c>
      <c r="K4134" s="9">
        <f>inventory[[#This Row],[c Cost]]/MAX(inventory[c Cost])</f>
        <v>0.99968704028730071</v>
      </c>
      <c r="L4134" s="11" t="str">
        <f>IF(inventory[[#This Row],[c Units %]]&lt;=$O$7,$N$7,IF(inventory[[#This Row],[c Units %]]&lt;=$O$8,$N$8,$N$9))</f>
        <v>C</v>
      </c>
    </row>
    <row r="4135" spans="2:12" x14ac:dyDescent="0.25">
      <c r="B4135" s="1">
        <v>4129</v>
      </c>
      <c r="C4135" t="s">
        <v>4128</v>
      </c>
      <c r="D4135" s="2">
        <v>0.7</v>
      </c>
      <c r="E4135" s="15">
        <v>5</v>
      </c>
      <c r="F4135" s="14">
        <f>inventory[[#This Row],[Unit Cost]]*inventory[[#This Row],['# Units]]</f>
        <v>3.5</v>
      </c>
      <c r="G4135" s="8">
        <f>_xlfn.RANK.EQ(inventory[[#This Row],[Total Cost]],inventory[Total Cost],0)</f>
        <v>4002</v>
      </c>
      <c r="H4135" s="8">
        <f>SUMIFS(inventory['# Units],inventory[Rank],"&lt;="&amp;inventory[[#This Row],['#]])</f>
        <v>80862</v>
      </c>
      <c r="I4135" s="9">
        <f>inventory[[#This Row],[c Units]]/MAX(inventory[c Units])</f>
        <v>0.98159702833280726</v>
      </c>
      <c r="J4135" s="10">
        <f>SUMIFS(inventory[Total Cost],inventory[Rank],"&lt;="&amp;inventory[[#This Row],['#]])</f>
        <v>2646477.1000000029</v>
      </c>
      <c r="K4135" s="9">
        <f>inventory[[#This Row],[c Cost]]/MAX(inventory[c Cost])</f>
        <v>0.99968704028730071</v>
      </c>
      <c r="L4135" s="11" t="str">
        <f>IF(inventory[[#This Row],[c Units %]]&lt;=$O$7,$N$7,IF(inventory[[#This Row],[c Units %]]&lt;=$O$8,$N$8,$N$9))</f>
        <v>C</v>
      </c>
    </row>
    <row r="4136" spans="2:12" x14ac:dyDescent="0.25">
      <c r="B4136" s="1">
        <v>4130</v>
      </c>
      <c r="C4136" t="s">
        <v>4129</v>
      </c>
      <c r="D4136" s="2">
        <v>0.8</v>
      </c>
      <c r="E4136" s="15">
        <v>2</v>
      </c>
      <c r="F4136" s="14">
        <f>inventory[[#This Row],[Unit Cost]]*inventory[[#This Row],['# Units]]</f>
        <v>1.6</v>
      </c>
      <c r="G4136" s="8">
        <f>_xlfn.RANK.EQ(inventory[[#This Row],[Total Cost]],inventory[Total Cost],0)</f>
        <v>4372</v>
      </c>
      <c r="H4136" s="8">
        <f>SUMIFS(inventory['# Units],inventory[Rank],"&lt;="&amp;inventory[[#This Row],['#]])</f>
        <v>80964</v>
      </c>
      <c r="I4136" s="9">
        <f>inventory[[#This Row],[c Units]]/MAX(inventory[c Units])</f>
        <v>0.98283522299643111</v>
      </c>
      <c r="J4136" s="10">
        <f>SUMIFS(inventory[Total Cost],inventory[Rank],"&lt;="&amp;inventory[[#This Row],['#]])</f>
        <v>2646563.8999999971</v>
      </c>
      <c r="K4136" s="9">
        <f>inventory[[#This Row],[c Cost]]/MAX(inventory[c Cost])</f>
        <v>0.9997198283416886</v>
      </c>
      <c r="L4136" s="11" t="str">
        <f>IF(inventory[[#This Row],[c Units %]]&lt;=$O$7,$N$7,IF(inventory[[#This Row],[c Units %]]&lt;=$O$8,$N$8,$N$9))</f>
        <v>C</v>
      </c>
    </row>
    <row r="4137" spans="2:12" x14ac:dyDescent="0.25">
      <c r="B4137" s="1">
        <v>4131</v>
      </c>
      <c r="C4137" t="s">
        <v>4130</v>
      </c>
      <c r="D4137" s="2">
        <v>0.6</v>
      </c>
      <c r="E4137" s="15">
        <v>9</v>
      </c>
      <c r="F4137" s="14">
        <f>inventory[[#This Row],[Unit Cost]]*inventory[[#This Row],['# Units]]</f>
        <v>5.3999999999999995</v>
      </c>
      <c r="G4137" s="8">
        <f>_xlfn.RANK.EQ(inventory[[#This Row],[Total Cost]],inventory[Total Cost],0)</f>
        <v>3748</v>
      </c>
      <c r="H4137" s="8">
        <f>SUMIFS(inventory['# Units],inventory[Rank],"&lt;="&amp;inventory[[#This Row],['#]])</f>
        <v>80964</v>
      </c>
      <c r="I4137" s="9">
        <f>inventory[[#This Row],[c Units]]/MAX(inventory[c Units])</f>
        <v>0.98283522299643111</v>
      </c>
      <c r="J4137" s="10">
        <f>SUMIFS(inventory[Total Cost],inventory[Rank],"&lt;="&amp;inventory[[#This Row],['#]])</f>
        <v>2646563.8999999971</v>
      </c>
      <c r="K4137" s="9">
        <f>inventory[[#This Row],[c Cost]]/MAX(inventory[c Cost])</f>
        <v>0.9997198283416886</v>
      </c>
      <c r="L4137" s="11" t="str">
        <f>IF(inventory[[#This Row],[c Units %]]&lt;=$O$7,$N$7,IF(inventory[[#This Row],[c Units %]]&lt;=$O$8,$N$8,$N$9))</f>
        <v>C</v>
      </c>
    </row>
    <row r="4138" spans="2:12" x14ac:dyDescent="0.25">
      <c r="B4138" s="1">
        <v>4132</v>
      </c>
      <c r="C4138" t="s">
        <v>4131</v>
      </c>
      <c r="D4138" s="2">
        <v>0.8</v>
      </c>
      <c r="E4138" s="15">
        <v>9</v>
      </c>
      <c r="F4138" s="14">
        <f>inventory[[#This Row],[Unit Cost]]*inventory[[#This Row],['# Units]]</f>
        <v>7.2</v>
      </c>
      <c r="G4138" s="8">
        <f>_xlfn.RANK.EQ(inventory[[#This Row],[Total Cost]],inventory[Total Cost],0)</f>
        <v>3537</v>
      </c>
      <c r="H4138" s="8">
        <f>SUMIFS(inventory['# Units],inventory[Rank],"&lt;="&amp;inventory[[#This Row],['#]])</f>
        <v>80964</v>
      </c>
      <c r="I4138" s="9">
        <f>inventory[[#This Row],[c Units]]/MAX(inventory[c Units])</f>
        <v>0.98283522299643111</v>
      </c>
      <c r="J4138" s="10">
        <f>SUMIFS(inventory[Total Cost],inventory[Rank],"&lt;="&amp;inventory[[#This Row],['#]])</f>
        <v>2646563.8999999971</v>
      </c>
      <c r="K4138" s="9">
        <f>inventory[[#This Row],[c Cost]]/MAX(inventory[c Cost])</f>
        <v>0.9997198283416886</v>
      </c>
      <c r="L4138" s="11" t="str">
        <f>IF(inventory[[#This Row],[c Units %]]&lt;=$O$7,$N$7,IF(inventory[[#This Row],[c Units %]]&lt;=$O$8,$N$8,$N$9))</f>
        <v>C</v>
      </c>
    </row>
    <row r="4139" spans="2:12" x14ac:dyDescent="0.25">
      <c r="B4139" s="1">
        <v>4133</v>
      </c>
      <c r="C4139" t="s">
        <v>4132</v>
      </c>
      <c r="D4139" s="2">
        <v>0.6</v>
      </c>
      <c r="E4139" s="15">
        <v>5</v>
      </c>
      <c r="F4139" s="14">
        <f>inventory[[#This Row],[Unit Cost]]*inventory[[#This Row],['# Units]]</f>
        <v>3</v>
      </c>
      <c r="G4139" s="8">
        <f>_xlfn.RANK.EQ(inventory[[#This Row],[Total Cost]],inventory[Total Cost],0)</f>
        <v>4077</v>
      </c>
      <c r="H4139" s="8">
        <f>SUMIFS(inventory['# Units],inventory[Rank],"&lt;="&amp;inventory[[#This Row],['#]])</f>
        <v>80964</v>
      </c>
      <c r="I4139" s="9">
        <f>inventory[[#This Row],[c Units]]/MAX(inventory[c Units])</f>
        <v>0.98283522299643111</v>
      </c>
      <c r="J4139" s="10">
        <f>SUMIFS(inventory[Total Cost],inventory[Rank],"&lt;="&amp;inventory[[#This Row],['#]])</f>
        <v>2646563.8999999971</v>
      </c>
      <c r="K4139" s="9">
        <f>inventory[[#This Row],[c Cost]]/MAX(inventory[c Cost])</f>
        <v>0.9997198283416886</v>
      </c>
      <c r="L4139" s="11" t="str">
        <f>IF(inventory[[#This Row],[c Units %]]&lt;=$O$7,$N$7,IF(inventory[[#This Row],[c Units %]]&lt;=$O$8,$N$8,$N$9))</f>
        <v>C</v>
      </c>
    </row>
    <row r="4140" spans="2:12" x14ac:dyDescent="0.25">
      <c r="B4140" s="1">
        <v>4134</v>
      </c>
      <c r="C4140" t="s">
        <v>4133</v>
      </c>
      <c r="D4140" s="2">
        <v>0.7</v>
      </c>
      <c r="E4140" s="15">
        <v>15</v>
      </c>
      <c r="F4140" s="14">
        <f>inventory[[#This Row],[Unit Cost]]*inventory[[#This Row],['# Units]]</f>
        <v>10.5</v>
      </c>
      <c r="G4140" s="8">
        <f>_xlfn.RANK.EQ(inventory[[#This Row],[Total Cost]],inventory[Total Cost],0)</f>
        <v>3268</v>
      </c>
      <c r="H4140" s="8">
        <f>SUMIFS(inventory['# Units],inventory[Rank],"&lt;="&amp;inventory[[#This Row],['#]])</f>
        <v>80964</v>
      </c>
      <c r="I4140" s="9">
        <f>inventory[[#This Row],[c Units]]/MAX(inventory[c Units])</f>
        <v>0.98283522299643111</v>
      </c>
      <c r="J4140" s="10">
        <f>SUMIFS(inventory[Total Cost],inventory[Rank],"&lt;="&amp;inventory[[#This Row],['#]])</f>
        <v>2646563.8999999971</v>
      </c>
      <c r="K4140" s="9">
        <f>inventory[[#This Row],[c Cost]]/MAX(inventory[c Cost])</f>
        <v>0.9997198283416886</v>
      </c>
      <c r="L4140" s="11" t="str">
        <f>IF(inventory[[#This Row],[c Units %]]&lt;=$O$7,$N$7,IF(inventory[[#This Row],[c Units %]]&lt;=$O$8,$N$8,$N$9))</f>
        <v>C</v>
      </c>
    </row>
    <row r="4141" spans="2:12" x14ac:dyDescent="0.25">
      <c r="B4141" s="1">
        <v>4135</v>
      </c>
      <c r="C4141" t="s">
        <v>4134</v>
      </c>
      <c r="D4141" s="2">
        <v>0.8</v>
      </c>
      <c r="E4141" s="15">
        <v>6</v>
      </c>
      <c r="F4141" s="14">
        <f>inventory[[#This Row],[Unit Cost]]*inventory[[#This Row],['# Units]]</f>
        <v>4.8000000000000007</v>
      </c>
      <c r="G4141" s="8">
        <f>_xlfn.RANK.EQ(inventory[[#This Row],[Total Cost]],inventory[Total Cost],0)</f>
        <v>3792</v>
      </c>
      <c r="H4141" s="8">
        <f>SUMIFS(inventory['# Units],inventory[Rank],"&lt;="&amp;inventory[[#This Row],['#]])</f>
        <v>80964</v>
      </c>
      <c r="I4141" s="9">
        <f>inventory[[#This Row],[c Units]]/MAX(inventory[c Units])</f>
        <v>0.98283522299643111</v>
      </c>
      <c r="J4141" s="10">
        <f>SUMIFS(inventory[Total Cost],inventory[Rank],"&lt;="&amp;inventory[[#This Row],['#]])</f>
        <v>2646563.8999999971</v>
      </c>
      <c r="K4141" s="9">
        <f>inventory[[#This Row],[c Cost]]/MAX(inventory[c Cost])</f>
        <v>0.9997198283416886</v>
      </c>
      <c r="L4141" s="11" t="str">
        <f>IF(inventory[[#This Row],[c Units %]]&lt;=$O$7,$N$7,IF(inventory[[#This Row],[c Units %]]&lt;=$O$8,$N$8,$N$9))</f>
        <v>C</v>
      </c>
    </row>
    <row r="4142" spans="2:12" x14ac:dyDescent="0.25">
      <c r="B4142" s="1">
        <v>4136</v>
      </c>
      <c r="C4142" t="s">
        <v>4135</v>
      </c>
      <c r="D4142" s="2">
        <v>0.4</v>
      </c>
      <c r="E4142" s="15">
        <v>10</v>
      </c>
      <c r="F4142" s="14">
        <f>inventory[[#This Row],[Unit Cost]]*inventory[[#This Row],['# Units]]</f>
        <v>4</v>
      </c>
      <c r="G4142" s="8">
        <f>_xlfn.RANK.EQ(inventory[[#This Row],[Total Cost]],inventory[Total Cost],0)</f>
        <v>3898</v>
      </c>
      <c r="H4142" s="8">
        <f>SUMIFS(inventory['# Units],inventory[Rank],"&lt;="&amp;inventory[[#This Row],['#]])</f>
        <v>80964</v>
      </c>
      <c r="I4142" s="9">
        <f>inventory[[#This Row],[c Units]]/MAX(inventory[c Units])</f>
        <v>0.98283522299643111</v>
      </c>
      <c r="J4142" s="10">
        <f>SUMIFS(inventory[Total Cost],inventory[Rank],"&lt;="&amp;inventory[[#This Row],['#]])</f>
        <v>2646563.8999999971</v>
      </c>
      <c r="K4142" s="9">
        <f>inventory[[#This Row],[c Cost]]/MAX(inventory[c Cost])</f>
        <v>0.9997198283416886</v>
      </c>
      <c r="L4142" s="11" t="str">
        <f>IF(inventory[[#This Row],[c Units %]]&lt;=$O$7,$N$7,IF(inventory[[#This Row],[c Units %]]&lt;=$O$8,$N$8,$N$9))</f>
        <v>C</v>
      </c>
    </row>
    <row r="4143" spans="2:12" x14ac:dyDescent="0.25">
      <c r="B4143" s="1">
        <v>4137</v>
      </c>
      <c r="C4143" t="s">
        <v>4136</v>
      </c>
      <c r="D4143" s="2">
        <v>0.4</v>
      </c>
      <c r="E4143" s="15">
        <v>1</v>
      </c>
      <c r="F4143" s="14">
        <f>inventory[[#This Row],[Unit Cost]]*inventory[[#This Row],['# Units]]</f>
        <v>0.4</v>
      </c>
      <c r="G4143" s="8">
        <f>_xlfn.RANK.EQ(inventory[[#This Row],[Total Cost]],inventory[Total Cost],0)</f>
        <v>4637</v>
      </c>
      <c r="H4143" s="8">
        <f>SUMIFS(inventory['# Units],inventory[Rank],"&lt;="&amp;inventory[[#This Row],['#]])</f>
        <v>80964</v>
      </c>
      <c r="I4143" s="9">
        <f>inventory[[#This Row],[c Units]]/MAX(inventory[c Units])</f>
        <v>0.98283522299643111</v>
      </c>
      <c r="J4143" s="10">
        <f>SUMIFS(inventory[Total Cost],inventory[Rank],"&lt;="&amp;inventory[[#This Row],['#]])</f>
        <v>2646563.8999999971</v>
      </c>
      <c r="K4143" s="9">
        <f>inventory[[#This Row],[c Cost]]/MAX(inventory[c Cost])</f>
        <v>0.9997198283416886</v>
      </c>
      <c r="L4143" s="11" t="str">
        <f>IF(inventory[[#This Row],[c Units %]]&lt;=$O$7,$N$7,IF(inventory[[#This Row],[c Units %]]&lt;=$O$8,$N$8,$N$9))</f>
        <v>C</v>
      </c>
    </row>
    <row r="4144" spans="2:12" x14ac:dyDescent="0.25">
      <c r="B4144" s="1">
        <v>4138</v>
      </c>
      <c r="C4144" t="s">
        <v>4137</v>
      </c>
      <c r="D4144" s="2">
        <v>0.8</v>
      </c>
      <c r="E4144" s="15">
        <v>3</v>
      </c>
      <c r="F4144" s="14">
        <f>inventory[[#This Row],[Unit Cost]]*inventory[[#This Row],['# Units]]</f>
        <v>2.4000000000000004</v>
      </c>
      <c r="G4144" s="8">
        <f>_xlfn.RANK.EQ(inventory[[#This Row],[Total Cost]],inventory[Total Cost],0)</f>
        <v>4197</v>
      </c>
      <c r="H4144" s="8">
        <f>SUMIFS(inventory['# Units],inventory[Rank],"&lt;="&amp;inventory[[#This Row],['#]])</f>
        <v>80964</v>
      </c>
      <c r="I4144" s="9">
        <f>inventory[[#This Row],[c Units]]/MAX(inventory[c Units])</f>
        <v>0.98283522299643111</v>
      </c>
      <c r="J4144" s="10">
        <f>SUMIFS(inventory[Total Cost],inventory[Rank],"&lt;="&amp;inventory[[#This Row],['#]])</f>
        <v>2646563.8999999971</v>
      </c>
      <c r="K4144" s="9">
        <f>inventory[[#This Row],[c Cost]]/MAX(inventory[c Cost])</f>
        <v>0.9997198283416886</v>
      </c>
      <c r="L4144" s="11" t="str">
        <f>IF(inventory[[#This Row],[c Units %]]&lt;=$O$7,$N$7,IF(inventory[[#This Row],[c Units %]]&lt;=$O$8,$N$8,$N$9))</f>
        <v>C</v>
      </c>
    </row>
    <row r="4145" spans="2:12" x14ac:dyDescent="0.25">
      <c r="B4145" s="1">
        <v>4139</v>
      </c>
      <c r="C4145" t="s">
        <v>4138</v>
      </c>
      <c r="D4145" s="2">
        <v>0.7</v>
      </c>
      <c r="E4145" s="15">
        <v>4</v>
      </c>
      <c r="F4145" s="14">
        <f>inventory[[#This Row],[Unit Cost]]*inventory[[#This Row],['# Units]]</f>
        <v>2.8</v>
      </c>
      <c r="G4145" s="8">
        <f>_xlfn.RANK.EQ(inventory[[#This Row],[Total Cost]],inventory[Total Cost],0)</f>
        <v>4130</v>
      </c>
      <c r="H4145" s="8">
        <f>SUMIFS(inventory['# Units],inventory[Rank],"&lt;="&amp;inventory[[#This Row],['#]])</f>
        <v>80964</v>
      </c>
      <c r="I4145" s="9">
        <f>inventory[[#This Row],[c Units]]/MAX(inventory[c Units])</f>
        <v>0.98283522299643111</v>
      </c>
      <c r="J4145" s="10">
        <f>SUMIFS(inventory[Total Cost],inventory[Rank],"&lt;="&amp;inventory[[#This Row],['#]])</f>
        <v>2646563.8999999971</v>
      </c>
      <c r="K4145" s="9">
        <f>inventory[[#This Row],[c Cost]]/MAX(inventory[c Cost])</f>
        <v>0.9997198283416886</v>
      </c>
      <c r="L4145" s="11" t="str">
        <f>IF(inventory[[#This Row],[c Units %]]&lt;=$O$7,$N$7,IF(inventory[[#This Row],[c Units %]]&lt;=$O$8,$N$8,$N$9))</f>
        <v>C</v>
      </c>
    </row>
    <row r="4146" spans="2:12" x14ac:dyDescent="0.25">
      <c r="B4146" s="1">
        <v>4140</v>
      </c>
      <c r="C4146" t="s">
        <v>4139</v>
      </c>
      <c r="D4146" s="2">
        <v>0.8</v>
      </c>
      <c r="E4146" s="15">
        <v>5</v>
      </c>
      <c r="F4146" s="14">
        <f>inventory[[#This Row],[Unit Cost]]*inventory[[#This Row],['# Units]]</f>
        <v>4</v>
      </c>
      <c r="G4146" s="8">
        <f>_xlfn.RANK.EQ(inventory[[#This Row],[Total Cost]],inventory[Total Cost],0)</f>
        <v>3898</v>
      </c>
      <c r="H4146" s="8">
        <f>SUMIFS(inventory['# Units],inventory[Rank],"&lt;="&amp;inventory[[#This Row],['#]])</f>
        <v>80964</v>
      </c>
      <c r="I4146" s="9">
        <f>inventory[[#This Row],[c Units]]/MAX(inventory[c Units])</f>
        <v>0.98283522299643111</v>
      </c>
      <c r="J4146" s="10">
        <f>SUMIFS(inventory[Total Cost],inventory[Rank],"&lt;="&amp;inventory[[#This Row],['#]])</f>
        <v>2646563.8999999971</v>
      </c>
      <c r="K4146" s="9">
        <f>inventory[[#This Row],[c Cost]]/MAX(inventory[c Cost])</f>
        <v>0.9997198283416886</v>
      </c>
      <c r="L4146" s="11" t="str">
        <f>IF(inventory[[#This Row],[c Units %]]&lt;=$O$7,$N$7,IF(inventory[[#This Row],[c Units %]]&lt;=$O$8,$N$8,$N$9))</f>
        <v>C</v>
      </c>
    </row>
    <row r="4147" spans="2:12" x14ac:dyDescent="0.25">
      <c r="B4147" s="1">
        <v>4141</v>
      </c>
      <c r="C4147" t="s">
        <v>4140</v>
      </c>
      <c r="D4147" s="2">
        <v>0.7</v>
      </c>
      <c r="E4147" s="15">
        <v>6</v>
      </c>
      <c r="F4147" s="14">
        <f>inventory[[#This Row],[Unit Cost]]*inventory[[#This Row],['# Units]]</f>
        <v>4.1999999999999993</v>
      </c>
      <c r="G4147" s="8">
        <f>_xlfn.RANK.EQ(inventory[[#This Row],[Total Cost]],inventory[Total Cost],0)</f>
        <v>3874</v>
      </c>
      <c r="H4147" s="8">
        <f>SUMIFS(inventory['# Units],inventory[Rank],"&lt;="&amp;inventory[[#This Row],['#]])</f>
        <v>80964</v>
      </c>
      <c r="I4147" s="9">
        <f>inventory[[#This Row],[c Units]]/MAX(inventory[c Units])</f>
        <v>0.98283522299643111</v>
      </c>
      <c r="J4147" s="10">
        <f>SUMIFS(inventory[Total Cost],inventory[Rank],"&lt;="&amp;inventory[[#This Row],['#]])</f>
        <v>2646563.8999999971</v>
      </c>
      <c r="K4147" s="9">
        <f>inventory[[#This Row],[c Cost]]/MAX(inventory[c Cost])</f>
        <v>0.9997198283416886</v>
      </c>
      <c r="L4147" s="11" t="str">
        <f>IF(inventory[[#This Row],[c Units %]]&lt;=$O$7,$N$7,IF(inventory[[#This Row],[c Units %]]&lt;=$O$8,$N$8,$N$9))</f>
        <v>C</v>
      </c>
    </row>
    <row r="4148" spans="2:12" x14ac:dyDescent="0.25">
      <c r="B4148" s="1">
        <v>4142</v>
      </c>
      <c r="C4148" t="s">
        <v>4141</v>
      </c>
      <c r="D4148" s="2">
        <v>0.4</v>
      </c>
      <c r="E4148" s="15">
        <v>2</v>
      </c>
      <c r="F4148" s="14">
        <f>inventory[[#This Row],[Unit Cost]]*inventory[[#This Row],['# Units]]</f>
        <v>0.8</v>
      </c>
      <c r="G4148" s="8">
        <f>_xlfn.RANK.EQ(inventory[[#This Row],[Total Cost]],inventory[Total Cost],0)</f>
        <v>4532</v>
      </c>
      <c r="H4148" s="8">
        <f>SUMIFS(inventory['# Units],inventory[Rank],"&lt;="&amp;inventory[[#This Row],['#]])</f>
        <v>80964</v>
      </c>
      <c r="I4148" s="9">
        <f>inventory[[#This Row],[c Units]]/MAX(inventory[c Units])</f>
        <v>0.98283522299643111</v>
      </c>
      <c r="J4148" s="10">
        <f>SUMIFS(inventory[Total Cost],inventory[Rank],"&lt;="&amp;inventory[[#This Row],['#]])</f>
        <v>2646563.8999999971</v>
      </c>
      <c r="K4148" s="9">
        <f>inventory[[#This Row],[c Cost]]/MAX(inventory[c Cost])</f>
        <v>0.9997198283416886</v>
      </c>
      <c r="L4148" s="11" t="str">
        <f>IF(inventory[[#This Row],[c Units %]]&lt;=$O$7,$N$7,IF(inventory[[#This Row],[c Units %]]&lt;=$O$8,$N$8,$N$9))</f>
        <v>C</v>
      </c>
    </row>
    <row r="4149" spans="2:12" x14ac:dyDescent="0.25">
      <c r="B4149" s="1">
        <v>4143</v>
      </c>
      <c r="C4149" t="s">
        <v>4142</v>
      </c>
      <c r="D4149" s="2">
        <v>0.7</v>
      </c>
      <c r="E4149" s="15">
        <v>10</v>
      </c>
      <c r="F4149" s="14">
        <f>inventory[[#This Row],[Unit Cost]]*inventory[[#This Row],['# Units]]</f>
        <v>7</v>
      </c>
      <c r="G4149" s="8">
        <f>_xlfn.RANK.EQ(inventory[[#This Row],[Total Cost]],inventory[Total Cost],0)</f>
        <v>3570</v>
      </c>
      <c r="H4149" s="8">
        <f>SUMIFS(inventory['# Units],inventory[Rank],"&lt;="&amp;inventory[[#This Row],['#]])</f>
        <v>80964</v>
      </c>
      <c r="I4149" s="9">
        <f>inventory[[#This Row],[c Units]]/MAX(inventory[c Units])</f>
        <v>0.98283522299643111</v>
      </c>
      <c r="J4149" s="10">
        <f>SUMIFS(inventory[Total Cost],inventory[Rank],"&lt;="&amp;inventory[[#This Row],['#]])</f>
        <v>2646563.8999999971</v>
      </c>
      <c r="K4149" s="9">
        <f>inventory[[#This Row],[c Cost]]/MAX(inventory[c Cost])</f>
        <v>0.9997198283416886</v>
      </c>
      <c r="L4149" s="11" t="str">
        <f>IF(inventory[[#This Row],[c Units %]]&lt;=$O$7,$N$7,IF(inventory[[#This Row],[c Units %]]&lt;=$O$8,$N$8,$N$9))</f>
        <v>C</v>
      </c>
    </row>
    <row r="4150" spans="2:12" x14ac:dyDescent="0.25">
      <c r="B4150" s="1">
        <v>4144</v>
      </c>
      <c r="C4150" t="s">
        <v>4143</v>
      </c>
      <c r="D4150" s="2">
        <v>0.8</v>
      </c>
      <c r="E4150" s="15">
        <v>2</v>
      </c>
      <c r="F4150" s="14">
        <f>inventory[[#This Row],[Unit Cost]]*inventory[[#This Row],['# Units]]</f>
        <v>1.6</v>
      </c>
      <c r="G4150" s="8">
        <f>_xlfn.RANK.EQ(inventory[[#This Row],[Total Cost]],inventory[Total Cost],0)</f>
        <v>4372</v>
      </c>
      <c r="H4150" s="8">
        <f>SUMIFS(inventory['# Units],inventory[Rank],"&lt;="&amp;inventory[[#This Row],['#]])</f>
        <v>80964</v>
      </c>
      <c r="I4150" s="9">
        <f>inventory[[#This Row],[c Units]]/MAX(inventory[c Units])</f>
        <v>0.98283522299643111</v>
      </c>
      <c r="J4150" s="10">
        <f>SUMIFS(inventory[Total Cost],inventory[Rank],"&lt;="&amp;inventory[[#This Row],['#]])</f>
        <v>2646563.8999999971</v>
      </c>
      <c r="K4150" s="9">
        <f>inventory[[#This Row],[c Cost]]/MAX(inventory[c Cost])</f>
        <v>0.9997198283416886</v>
      </c>
      <c r="L4150" s="11" t="str">
        <f>IF(inventory[[#This Row],[c Units %]]&lt;=$O$7,$N$7,IF(inventory[[#This Row],[c Units %]]&lt;=$O$8,$N$8,$N$9))</f>
        <v>C</v>
      </c>
    </row>
    <row r="4151" spans="2:12" x14ac:dyDescent="0.25">
      <c r="B4151" s="1">
        <v>4145</v>
      </c>
      <c r="C4151" t="s">
        <v>4144</v>
      </c>
      <c r="D4151" s="2">
        <v>0.6</v>
      </c>
      <c r="E4151" s="15">
        <v>21</v>
      </c>
      <c r="F4151" s="14">
        <f>inventory[[#This Row],[Unit Cost]]*inventory[[#This Row],['# Units]]</f>
        <v>12.6</v>
      </c>
      <c r="G4151" s="8">
        <f>_xlfn.RANK.EQ(inventory[[#This Row],[Total Cost]],inventory[Total Cost],0)</f>
        <v>3112</v>
      </c>
      <c r="H4151" s="8">
        <f>SUMIFS(inventory['# Units],inventory[Rank],"&lt;="&amp;inventory[[#This Row],['#]])</f>
        <v>80964</v>
      </c>
      <c r="I4151" s="9">
        <f>inventory[[#This Row],[c Units]]/MAX(inventory[c Units])</f>
        <v>0.98283522299643111</v>
      </c>
      <c r="J4151" s="10">
        <f>SUMIFS(inventory[Total Cost],inventory[Rank],"&lt;="&amp;inventory[[#This Row],['#]])</f>
        <v>2646563.8999999971</v>
      </c>
      <c r="K4151" s="9">
        <f>inventory[[#This Row],[c Cost]]/MAX(inventory[c Cost])</f>
        <v>0.9997198283416886</v>
      </c>
      <c r="L4151" s="11" t="str">
        <f>IF(inventory[[#This Row],[c Units %]]&lt;=$O$7,$N$7,IF(inventory[[#This Row],[c Units %]]&lt;=$O$8,$N$8,$N$9))</f>
        <v>C</v>
      </c>
    </row>
    <row r="4152" spans="2:12" x14ac:dyDescent="0.25">
      <c r="B4152" s="1">
        <v>4146</v>
      </c>
      <c r="C4152" t="s">
        <v>4145</v>
      </c>
      <c r="D4152" s="2">
        <v>0.8</v>
      </c>
      <c r="E4152" s="15">
        <v>2</v>
      </c>
      <c r="F4152" s="14">
        <f>inventory[[#This Row],[Unit Cost]]*inventory[[#This Row],['# Units]]</f>
        <v>1.6</v>
      </c>
      <c r="G4152" s="8">
        <f>_xlfn.RANK.EQ(inventory[[#This Row],[Total Cost]],inventory[Total Cost],0)</f>
        <v>4372</v>
      </c>
      <c r="H4152" s="8">
        <f>SUMIFS(inventory['# Units],inventory[Rank],"&lt;="&amp;inventory[[#This Row],['#]])</f>
        <v>80964</v>
      </c>
      <c r="I4152" s="9">
        <f>inventory[[#This Row],[c Units]]/MAX(inventory[c Units])</f>
        <v>0.98283522299643111</v>
      </c>
      <c r="J4152" s="10">
        <f>SUMIFS(inventory[Total Cost],inventory[Rank],"&lt;="&amp;inventory[[#This Row],['#]])</f>
        <v>2646563.8999999971</v>
      </c>
      <c r="K4152" s="9">
        <f>inventory[[#This Row],[c Cost]]/MAX(inventory[c Cost])</f>
        <v>0.9997198283416886</v>
      </c>
      <c r="L4152" s="11" t="str">
        <f>IF(inventory[[#This Row],[c Units %]]&lt;=$O$7,$N$7,IF(inventory[[#This Row],[c Units %]]&lt;=$O$8,$N$8,$N$9))</f>
        <v>C</v>
      </c>
    </row>
    <row r="4153" spans="2:12" x14ac:dyDescent="0.25">
      <c r="B4153" s="1">
        <v>4147</v>
      </c>
      <c r="C4153" t="s">
        <v>4146</v>
      </c>
      <c r="D4153" s="2">
        <v>0.8</v>
      </c>
      <c r="E4153" s="15">
        <v>1</v>
      </c>
      <c r="F4153" s="14">
        <f>inventory[[#This Row],[Unit Cost]]*inventory[[#This Row],['# Units]]</f>
        <v>0.8</v>
      </c>
      <c r="G4153" s="8">
        <f>_xlfn.RANK.EQ(inventory[[#This Row],[Total Cost]],inventory[Total Cost],0)</f>
        <v>4532</v>
      </c>
      <c r="H4153" s="8">
        <f>SUMIFS(inventory['# Units],inventory[Rank],"&lt;="&amp;inventory[[#This Row],['#]])</f>
        <v>80964</v>
      </c>
      <c r="I4153" s="9">
        <f>inventory[[#This Row],[c Units]]/MAX(inventory[c Units])</f>
        <v>0.98283522299643111</v>
      </c>
      <c r="J4153" s="10">
        <f>SUMIFS(inventory[Total Cost],inventory[Rank],"&lt;="&amp;inventory[[#This Row],['#]])</f>
        <v>2646563.8999999971</v>
      </c>
      <c r="K4153" s="9">
        <f>inventory[[#This Row],[c Cost]]/MAX(inventory[c Cost])</f>
        <v>0.9997198283416886</v>
      </c>
      <c r="L4153" s="11" t="str">
        <f>IF(inventory[[#This Row],[c Units %]]&lt;=$O$7,$N$7,IF(inventory[[#This Row],[c Units %]]&lt;=$O$8,$N$8,$N$9))</f>
        <v>C</v>
      </c>
    </row>
    <row r="4154" spans="2:12" x14ac:dyDescent="0.25">
      <c r="B4154" s="1">
        <v>4148</v>
      </c>
      <c r="C4154" t="s">
        <v>4147</v>
      </c>
      <c r="D4154" s="2">
        <v>0.8</v>
      </c>
      <c r="E4154" s="15">
        <v>2</v>
      </c>
      <c r="F4154" s="14">
        <f>inventory[[#This Row],[Unit Cost]]*inventory[[#This Row],['# Units]]</f>
        <v>1.6</v>
      </c>
      <c r="G4154" s="8">
        <f>_xlfn.RANK.EQ(inventory[[#This Row],[Total Cost]],inventory[Total Cost],0)</f>
        <v>4372</v>
      </c>
      <c r="H4154" s="8">
        <f>SUMIFS(inventory['# Units],inventory[Rank],"&lt;="&amp;inventory[[#This Row],['#]])</f>
        <v>80964</v>
      </c>
      <c r="I4154" s="9">
        <f>inventory[[#This Row],[c Units]]/MAX(inventory[c Units])</f>
        <v>0.98283522299643111</v>
      </c>
      <c r="J4154" s="10">
        <f>SUMIFS(inventory[Total Cost],inventory[Rank],"&lt;="&amp;inventory[[#This Row],['#]])</f>
        <v>2646563.8999999971</v>
      </c>
      <c r="K4154" s="9">
        <f>inventory[[#This Row],[c Cost]]/MAX(inventory[c Cost])</f>
        <v>0.9997198283416886</v>
      </c>
      <c r="L4154" s="11" t="str">
        <f>IF(inventory[[#This Row],[c Units %]]&lt;=$O$7,$N$7,IF(inventory[[#This Row],[c Units %]]&lt;=$O$8,$N$8,$N$9))</f>
        <v>C</v>
      </c>
    </row>
    <row r="4155" spans="2:12" x14ac:dyDescent="0.25">
      <c r="B4155" s="1">
        <v>4149</v>
      </c>
      <c r="C4155" t="s">
        <v>4148</v>
      </c>
      <c r="D4155" s="2">
        <v>0.8</v>
      </c>
      <c r="E4155" s="15">
        <v>2</v>
      </c>
      <c r="F4155" s="14">
        <f>inventory[[#This Row],[Unit Cost]]*inventory[[#This Row],['# Units]]</f>
        <v>1.6</v>
      </c>
      <c r="G4155" s="8">
        <f>_xlfn.RANK.EQ(inventory[[#This Row],[Total Cost]],inventory[Total Cost],0)</f>
        <v>4372</v>
      </c>
      <c r="H4155" s="8">
        <f>SUMIFS(inventory['# Units],inventory[Rank],"&lt;="&amp;inventory[[#This Row],['#]])</f>
        <v>80964</v>
      </c>
      <c r="I4155" s="9">
        <f>inventory[[#This Row],[c Units]]/MAX(inventory[c Units])</f>
        <v>0.98283522299643111</v>
      </c>
      <c r="J4155" s="10">
        <f>SUMIFS(inventory[Total Cost],inventory[Rank],"&lt;="&amp;inventory[[#This Row],['#]])</f>
        <v>2646563.8999999971</v>
      </c>
      <c r="K4155" s="9">
        <f>inventory[[#This Row],[c Cost]]/MAX(inventory[c Cost])</f>
        <v>0.9997198283416886</v>
      </c>
      <c r="L4155" s="11" t="str">
        <f>IF(inventory[[#This Row],[c Units %]]&lt;=$O$7,$N$7,IF(inventory[[#This Row],[c Units %]]&lt;=$O$8,$N$8,$N$9))</f>
        <v>C</v>
      </c>
    </row>
    <row r="4156" spans="2:12" x14ac:dyDescent="0.25">
      <c r="B4156" s="1">
        <v>4150</v>
      </c>
      <c r="C4156" t="s">
        <v>4149</v>
      </c>
      <c r="D4156" s="2">
        <v>0.8</v>
      </c>
      <c r="E4156" s="15">
        <v>4</v>
      </c>
      <c r="F4156" s="14">
        <f>inventory[[#This Row],[Unit Cost]]*inventory[[#This Row],['# Units]]</f>
        <v>3.2</v>
      </c>
      <c r="G4156" s="8">
        <f>_xlfn.RANK.EQ(inventory[[#This Row],[Total Cost]],inventory[Total Cost],0)</f>
        <v>4049</v>
      </c>
      <c r="H4156" s="8">
        <f>SUMIFS(inventory['# Units],inventory[Rank],"&lt;="&amp;inventory[[#This Row],['#]])</f>
        <v>80964</v>
      </c>
      <c r="I4156" s="9">
        <f>inventory[[#This Row],[c Units]]/MAX(inventory[c Units])</f>
        <v>0.98283522299643111</v>
      </c>
      <c r="J4156" s="10">
        <f>SUMIFS(inventory[Total Cost],inventory[Rank],"&lt;="&amp;inventory[[#This Row],['#]])</f>
        <v>2646563.8999999971</v>
      </c>
      <c r="K4156" s="9">
        <f>inventory[[#This Row],[c Cost]]/MAX(inventory[c Cost])</f>
        <v>0.9997198283416886</v>
      </c>
      <c r="L4156" s="11" t="str">
        <f>IF(inventory[[#This Row],[c Units %]]&lt;=$O$7,$N$7,IF(inventory[[#This Row],[c Units %]]&lt;=$O$8,$N$8,$N$9))</f>
        <v>C</v>
      </c>
    </row>
    <row r="4157" spans="2:12" x14ac:dyDescent="0.25">
      <c r="B4157" s="1">
        <v>4151</v>
      </c>
      <c r="C4157" t="s">
        <v>4150</v>
      </c>
      <c r="D4157" s="2">
        <v>0.7</v>
      </c>
      <c r="E4157" s="15">
        <v>5</v>
      </c>
      <c r="F4157" s="14">
        <f>inventory[[#This Row],[Unit Cost]]*inventory[[#This Row],['# Units]]</f>
        <v>3.5</v>
      </c>
      <c r="G4157" s="8">
        <f>_xlfn.RANK.EQ(inventory[[#This Row],[Total Cost]],inventory[Total Cost],0)</f>
        <v>4002</v>
      </c>
      <c r="H4157" s="8">
        <f>SUMIFS(inventory['# Units],inventory[Rank],"&lt;="&amp;inventory[[#This Row],['#]])</f>
        <v>80964</v>
      </c>
      <c r="I4157" s="9">
        <f>inventory[[#This Row],[c Units]]/MAX(inventory[c Units])</f>
        <v>0.98283522299643111</v>
      </c>
      <c r="J4157" s="10">
        <f>SUMIFS(inventory[Total Cost],inventory[Rank],"&lt;="&amp;inventory[[#This Row],['#]])</f>
        <v>2646563.8999999971</v>
      </c>
      <c r="K4157" s="9">
        <f>inventory[[#This Row],[c Cost]]/MAX(inventory[c Cost])</f>
        <v>0.9997198283416886</v>
      </c>
      <c r="L4157" s="11" t="str">
        <f>IF(inventory[[#This Row],[c Units %]]&lt;=$O$7,$N$7,IF(inventory[[#This Row],[c Units %]]&lt;=$O$8,$N$8,$N$9))</f>
        <v>C</v>
      </c>
    </row>
    <row r="4158" spans="2:12" x14ac:dyDescent="0.25">
      <c r="B4158" s="1">
        <v>4152</v>
      </c>
      <c r="C4158" t="s">
        <v>4151</v>
      </c>
      <c r="D4158" s="2">
        <v>0.8</v>
      </c>
      <c r="E4158" s="15">
        <v>25</v>
      </c>
      <c r="F4158" s="14">
        <f>inventory[[#This Row],[Unit Cost]]*inventory[[#This Row],['# Units]]</f>
        <v>20</v>
      </c>
      <c r="G4158" s="8">
        <f>_xlfn.RANK.EQ(inventory[[#This Row],[Total Cost]],inventory[Total Cost],0)</f>
        <v>2687</v>
      </c>
      <c r="H4158" s="8">
        <f>SUMIFS(inventory['# Units],inventory[Rank],"&lt;="&amp;inventory[[#This Row],['#]])</f>
        <v>80964</v>
      </c>
      <c r="I4158" s="9">
        <f>inventory[[#This Row],[c Units]]/MAX(inventory[c Units])</f>
        <v>0.98283522299643111</v>
      </c>
      <c r="J4158" s="10">
        <f>SUMIFS(inventory[Total Cost],inventory[Rank],"&lt;="&amp;inventory[[#This Row],['#]])</f>
        <v>2646563.8999999971</v>
      </c>
      <c r="K4158" s="9">
        <f>inventory[[#This Row],[c Cost]]/MAX(inventory[c Cost])</f>
        <v>0.9997198283416886</v>
      </c>
      <c r="L4158" s="11" t="str">
        <f>IF(inventory[[#This Row],[c Units %]]&lt;=$O$7,$N$7,IF(inventory[[#This Row],[c Units %]]&lt;=$O$8,$N$8,$N$9))</f>
        <v>C</v>
      </c>
    </row>
    <row r="4159" spans="2:12" x14ac:dyDescent="0.25">
      <c r="B4159" s="1">
        <v>4153</v>
      </c>
      <c r="C4159" t="s">
        <v>4152</v>
      </c>
      <c r="D4159" s="2">
        <v>0.7</v>
      </c>
      <c r="E4159" s="15">
        <v>1</v>
      </c>
      <c r="F4159" s="14">
        <f>inventory[[#This Row],[Unit Cost]]*inventory[[#This Row],['# Units]]</f>
        <v>0.7</v>
      </c>
      <c r="G4159" s="8">
        <f>_xlfn.RANK.EQ(inventory[[#This Row],[Total Cost]],inventory[Total Cost],0)</f>
        <v>4553</v>
      </c>
      <c r="H4159" s="8">
        <f>SUMIFS(inventory['# Units],inventory[Rank],"&lt;="&amp;inventory[[#This Row],['#]])</f>
        <v>80964</v>
      </c>
      <c r="I4159" s="9">
        <f>inventory[[#This Row],[c Units]]/MAX(inventory[c Units])</f>
        <v>0.98283522299643111</v>
      </c>
      <c r="J4159" s="10">
        <f>SUMIFS(inventory[Total Cost],inventory[Rank],"&lt;="&amp;inventory[[#This Row],['#]])</f>
        <v>2646563.8999999971</v>
      </c>
      <c r="K4159" s="9">
        <f>inventory[[#This Row],[c Cost]]/MAX(inventory[c Cost])</f>
        <v>0.9997198283416886</v>
      </c>
      <c r="L4159" s="11" t="str">
        <f>IF(inventory[[#This Row],[c Units %]]&lt;=$O$7,$N$7,IF(inventory[[#This Row],[c Units %]]&lt;=$O$8,$N$8,$N$9))</f>
        <v>C</v>
      </c>
    </row>
    <row r="4160" spans="2:12" x14ac:dyDescent="0.25">
      <c r="B4160" s="1">
        <v>4154</v>
      </c>
      <c r="C4160" t="s">
        <v>4153</v>
      </c>
      <c r="D4160" s="2">
        <v>0.8</v>
      </c>
      <c r="E4160" s="15">
        <v>6</v>
      </c>
      <c r="F4160" s="14">
        <f>inventory[[#This Row],[Unit Cost]]*inventory[[#This Row],['# Units]]</f>
        <v>4.8000000000000007</v>
      </c>
      <c r="G4160" s="8">
        <f>_xlfn.RANK.EQ(inventory[[#This Row],[Total Cost]],inventory[Total Cost],0)</f>
        <v>3792</v>
      </c>
      <c r="H4160" s="8">
        <f>SUMIFS(inventory['# Units],inventory[Rank],"&lt;="&amp;inventory[[#This Row],['#]])</f>
        <v>80964</v>
      </c>
      <c r="I4160" s="9">
        <f>inventory[[#This Row],[c Units]]/MAX(inventory[c Units])</f>
        <v>0.98283522299643111</v>
      </c>
      <c r="J4160" s="10">
        <f>SUMIFS(inventory[Total Cost],inventory[Rank],"&lt;="&amp;inventory[[#This Row],['#]])</f>
        <v>2646563.8999999971</v>
      </c>
      <c r="K4160" s="9">
        <f>inventory[[#This Row],[c Cost]]/MAX(inventory[c Cost])</f>
        <v>0.9997198283416886</v>
      </c>
      <c r="L4160" s="11" t="str">
        <f>IF(inventory[[#This Row],[c Units %]]&lt;=$O$7,$N$7,IF(inventory[[#This Row],[c Units %]]&lt;=$O$8,$N$8,$N$9))</f>
        <v>C</v>
      </c>
    </row>
    <row r="4161" spans="2:12" x14ac:dyDescent="0.25">
      <c r="B4161" s="1">
        <v>4155</v>
      </c>
      <c r="C4161" t="s">
        <v>4154</v>
      </c>
      <c r="D4161" s="2">
        <v>0.8</v>
      </c>
      <c r="E4161" s="15">
        <v>3</v>
      </c>
      <c r="F4161" s="14">
        <f>inventory[[#This Row],[Unit Cost]]*inventory[[#This Row],['# Units]]</f>
        <v>2.4000000000000004</v>
      </c>
      <c r="G4161" s="8">
        <f>_xlfn.RANK.EQ(inventory[[#This Row],[Total Cost]],inventory[Total Cost],0)</f>
        <v>4197</v>
      </c>
      <c r="H4161" s="8">
        <f>SUMIFS(inventory['# Units],inventory[Rank],"&lt;="&amp;inventory[[#This Row],['#]])</f>
        <v>80964</v>
      </c>
      <c r="I4161" s="9">
        <f>inventory[[#This Row],[c Units]]/MAX(inventory[c Units])</f>
        <v>0.98283522299643111</v>
      </c>
      <c r="J4161" s="10">
        <f>SUMIFS(inventory[Total Cost],inventory[Rank],"&lt;="&amp;inventory[[#This Row],['#]])</f>
        <v>2646563.8999999971</v>
      </c>
      <c r="K4161" s="9">
        <f>inventory[[#This Row],[c Cost]]/MAX(inventory[c Cost])</f>
        <v>0.9997198283416886</v>
      </c>
      <c r="L4161" s="11" t="str">
        <f>IF(inventory[[#This Row],[c Units %]]&lt;=$O$7,$N$7,IF(inventory[[#This Row],[c Units %]]&lt;=$O$8,$N$8,$N$9))</f>
        <v>C</v>
      </c>
    </row>
    <row r="4162" spans="2:12" x14ac:dyDescent="0.25">
      <c r="B4162" s="1">
        <v>4156</v>
      </c>
      <c r="C4162" t="s">
        <v>4155</v>
      </c>
      <c r="D4162" s="2">
        <v>0.8</v>
      </c>
      <c r="E4162" s="15">
        <v>5</v>
      </c>
      <c r="F4162" s="14">
        <f>inventory[[#This Row],[Unit Cost]]*inventory[[#This Row],['# Units]]</f>
        <v>4</v>
      </c>
      <c r="G4162" s="8">
        <f>_xlfn.RANK.EQ(inventory[[#This Row],[Total Cost]],inventory[Total Cost],0)</f>
        <v>3898</v>
      </c>
      <c r="H4162" s="8">
        <f>SUMIFS(inventory['# Units],inventory[Rank],"&lt;="&amp;inventory[[#This Row],['#]])</f>
        <v>80964</v>
      </c>
      <c r="I4162" s="9">
        <f>inventory[[#This Row],[c Units]]/MAX(inventory[c Units])</f>
        <v>0.98283522299643111</v>
      </c>
      <c r="J4162" s="10">
        <f>SUMIFS(inventory[Total Cost],inventory[Rank],"&lt;="&amp;inventory[[#This Row],['#]])</f>
        <v>2646563.8999999971</v>
      </c>
      <c r="K4162" s="9">
        <f>inventory[[#This Row],[c Cost]]/MAX(inventory[c Cost])</f>
        <v>0.9997198283416886</v>
      </c>
      <c r="L4162" s="11" t="str">
        <f>IF(inventory[[#This Row],[c Units %]]&lt;=$O$7,$N$7,IF(inventory[[#This Row],[c Units %]]&lt;=$O$8,$N$8,$N$9))</f>
        <v>C</v>
      </c>
    </row>
    <row r="4163" spans="2:12" x14ac:dyDescent="0.25">
      <c r="B4163" s="1">
        <v>4157</v>
      </c>
      <c r="C4163" t="s">
        <v>4156</v>
      </c>
      <c r="D4163" s="2">
        <v>0.7</v>
      </c>
      <c r="E4163" s="15">
        <v>7</v>
      </c>
      <c r="F4163" s="14">
        <f>inventory[[#This Row],[Unit Cost]]*inventory[[#This Row],['# Units]]</f>
        <v>4.8999999999999995</v>
      </c>
      <c r="G4163" s="8">
        <f>_xlfn.RANK.EQ(inventory[[#This Row],[Total Cost]],inventory[Total Cost],0)</f>
        <v>3779</v>
      </c>
      <c r="H4163" s="8">
        <f>SUMIFS(inventory['# Units],inventory[Rank],"&lt;="&amp;inventory[[#This Row],['#]])</f>
        <v>80964</v>
      </c>
      <c r="I4163" s="9">
        <f>inventory[[#This Row],[c Units]]/MAX(inventory[c Units])</f>
        <v>0.98283522299643111</v>
      </c>
      <c r="J4163" s="10">
        <f>SUMIFS(inventory[Total Cost],inventory[Rank],"&lt;="&amp;inventory[[#This Row],['#]])</f>
        <v>2646563.8999999971</v>
      </c>
      <c r="K4163" s="9">
        <f>inventory[[#This Row],[c Cost]]/MAX(inventory[c Cost])</f>
        <v>0.9997198283416886</v>
      </c>
      <c r="L4163" s="11" t="str">
        <f>IF(inventory[[#This Row],[c Units %]]&lt;=$O$7,$N$7,IF(inventory[[#This Row],[c Units %]]&lt;=$O$8,$N$8,$N$9))</f>
        <v>C</v>
      </c>
    </row>
    <row r="4164" spans="2:12" x14ac:dyDescent="0.25">
      <c r="B4164" s="1">
        <v>4158</v>
      </c>
      <c r="C4164" t="s">
        <v>4157</v>
      </c>
      <c r="D4164" s="2">
        <v>0.7</v>
      </c>
      <c r="E4164" s="15">
        <v>1</v>
      </c>
      <c r="F4164" s="14">
        <f>inventory[[#This Row],[Unit Cost]]*inventory[[#This Row],['# Units]]</f>
        <v>0.7</v>
      </c>
      <c r="G4164" s="8">
        <f>_xlfn.RANK.EQ(inventory[[#This Row],[Total Cost]],inventory[Total Cost],0)</f>
        <v>4553</v>
      </c>
      <c r="H4164" s="8">
        <f>SUMIFS(inventory['# Units],inventory[Rank],"&lt;="&amp;inventory[[#This Row],['#]])</f>
        <v>80964</v>
      </c>
      <c r="I4164" s="9">
        <f>inventory[[#This Row],[c Units]]/MAX(inventory[c Units])</f>
        <v>0.98283522299643111</v>
      </c>
      <c r="J4164" s="10">
        <f>SUMIFS(inventory[Total Cost],inventory[Rank],"&lt;="&amp;inventory[[#This Row],['#]])</f>
        <v>2646563.8999999971</v>
      </c>
      <c r="K4164" s="9">
        <f>inventory[[#This Row],[c Cost]]/MAX(inventory[c Cost])</f>
        <v>0.9997198283416886</v>
      </c>
      <c r="L4164" s="11" t="str">
        <f>IF(inventory[[#This Row],[c Units %]]&lt;=$O$7,$N$7,IF(inventory[[#This Row],[c Units %]]&lt;=$O$8,$N$8,$N$9))</f>
        <v>C</v>
      </c>
    </row>
    <row r="4165" spans="2:12" x14ac:dyDescent="0.25">
      <c r="B4165" s="1">
        <v>4159</v>
      </c>
      <c r="C4165" t="s">
        <v>4158</v>
      </c>
      <c r="D4165" s="2">
        <v>0.7</v>
      </c>
      <c r="E4165" s="15">
        <v>4</v>
      </c>
      <c r="F4165" s="14">
        <f>inventory[[#This Row],[Unit Cost]]*inventory[[#This Row],['# Units]]</f>
        <v>2.8</v>
      </c>
      <c r="G4165" s="8">
        <f>_xlfn.RANK.EQ(inventory[[#This Row],[Total Cost]],inventory[Total Cost],0)</f>
        <v>4130</v>
      </c>
      <c r="H4165" s="8">
        <f>SUMIFS(inventory['# Units],inventory[Rank],"&lt;="&amp;inventory[[#This Row],['#]])</f>
        <v>80964</v>
      </c>
      <c r="I4165" s="9">
        <f>inventory[[#This Row],[c Units]]/MAX(inventory[c Units])</f>
        <v>0.98283522299643111</v>
      </c>
      <c r="J4165" s="10">
        <f>SUMIFS(inventory[Total Cost],inventory[Rank],"&lt;="&amp;inventory[[#This Row],['#]])</f>
        <v>2646563.8999999971</v>
      </c>
      <c r="K4165" s="9">
        <f>inventory[[#This Row],[c Cost]]/MAX(inventory[c Cost])</f>
        <v>0.9997198283416886</v>
      </c>
      <c r="L4165" s="11" t="str">
        <f>IF(inventory[[#This Row],[c Units %]]&lt;=$O$7,$N$7,IF(inventory[[#This Row],[c Units %]]&lt;=$O$8,$N$8,$N$9))</f>
        <v>C</v>
      </c>
    </row>
    <row r="4166" spans="2:12" x14ac:dyDescent="0.25">
      <c r="B4166" s="1">
        <v>4160</v>
      </c>
      <c r="C4166" t="s">
        <v>4159</v>
      </c>
      <c r="D4166" s="2">
        <v>0.8</v>
      </c>
      <c r="E4166" s="15">
        <v>2</v>
      </c>
      <c r="F4166" s="14">
        <f>inventory[[#This Row],[Unit Cost]]*inventory[[#This Row],['# Units]]</f>
        <v>1.6</v>
      </c>
      <c r="G4166" s="8">
        <f>_xlfn.RANK.EQ(inventory[[#This Row],[Total Cost]],inventory[Total Cost],0)</f>
        <v>4372</v>
      </c>
      <c r="H4166" s="8">
        <f>SUMIFS(inventory['# Units],inventory[Rank],"&lt;="&amp;inventory[[#This Row],['#]])</f>
        <v>80964</v>
      </c>
      <c r="I4166" s="9">
        <f>inventory[[#This Row],[c Units]]/MAX(inventory[c Units])</f>
        <v>0.98283522299643111</v>
      </c>
      <c r="J4166" s="10">
        <f>SUMIFS(inventory[Total Cost],inventory[Rank],"&lt;="&amp;inventory[[#This Row],['#]])</f>
        <v>2646563.8999999971</v>
      </c>
      <c r="K4166" s="9">
        <f>inventory[[#This Row],[c Cost]]/MAX(inventory[c Cost])</f>
        <v>0.9997198283416886</v>
      </c>
      <c r="L4166" s="11" t="str">
        <f>IF(inventory[[#This Row],[c Units %]]&lt;=$O$7,$N$7,IF(inventory[[#This Row],[c Units %]]&lt;=$O$8,$N$8,$N$9))</f>
        <v>C</v>
      </c>
    </row>
    <row r="4167" spans="2:12" x14ac:dyDescent="0.25">
      <c r="B4167" s="1">
        <v>4161</v>
      </c>
      <c r="C4167" t="s">
        <v>4160</v>
      </c>
      <c r="D4167" s="2">
        <v>0.6</v>
      </c>
      <c r="E4167" s="15">
        <v>1</v>
      </c>
      <c r="F4167" s="14">
        <f>inventory[[#This Row],[Unit Cost]]*inventory[[#This Row],['# Units]]</f>
        <v>0.6</v>
      </c>
      <c r="G4167" s="8">
        <f>_xlfn.RANK.EQ(inventory[[#This Row],[Total Cost]],inventory[Total Cost],0)</f>
        <v>4592</v>
      </c>
      <c r="H4167" s="8">
        <f>SUMIFS(inventory['# Units],inventory[Rank],"&lt;="&amp;inventory[[#This Row],['#]])</f>
        <v>81017</v>
      </c>
      <c r="I4167" s="9">
        <f>inventory[[#This Row],[c Units]]/MAX(inventory[c Units])</f>
        <v>0.98347859865498066</v>
      </c>
      <c r="J4167" s="10">
        <f>SUMIFS(inventory[Total Cost],inventory[Rank],"&lt;="&amp;inventory[[#This Row],['#]])</f>
        <v>2646615.2000000007</v>
      </c>
      <c r="K4167" s="9">
        <f>inventory[[#This Row],[c Cost]]/MAX(inventory[c Cost])</f>
        <v>0.9997392065351256</v>
      </c>
      <c r="L4167" s="11" t="str">
        <f>IF(inventory[[#This Row],[c Units %]]&lt;=$O$7,$N$7,IF(inventory[[#This Row],[c Units %]]&lt;=$O$8,$N$8,$N$9))</f>
        <v>C</v>
      </c>
    </row>
    <row r="4168" spans="2:12" x14ac:dyDescent="0.25">
      <c r="B4168" s="1">
        <v>4162</v>
      </c>
      <c r="C4168" t="s">
        <v>4161</v>
      </c>
      <c r="D4168" s="2">
        <v>0.5</v>
      </c>
      <c r="E4168" s="15">
        <v>4</v>
      </c>
      <c r="F4168" s="14">
        <f>inventory[[#This Row],[Unit Cost]]*inventory[[#This Row],['# Units]]</f>
        <v>2</v>
      </c>
      <c r="G4168" s="8">
        <f>_xlfn.RANK.EQ(inventory[[#This Row],[Total Cost]],inventory[Total Cost],0)</f>
        <v>4294</v>
      </c>
      <c r="H4168" s="8">
        <f>SUMIFS(inventory['# Units],inventory[Rank],"&lt;="&amp;inventory[[#This Row],['#]])</f>
        <v>81017</v>
      </c>
      <c r="I4168" s="9">
        <f>inventory[[#This Row],[c Units]]/MAX(inventory[c Units])</f>
        <v>0.98347859865498066</v>
      </c>
      <c r="J4168" s="10">
        <f>SUMIFS(inventory[Total Cost],inventory[Rank],"&lt;="&amp;inventory[[#This Row],['#]])</f>
        <v>2646615.2000000007</v>
      </c>
      <c r="K4168" s="9">
        <f>inventory[[#This Row],[c Cost]]/MAX(inventory[c Cost])</f>
        <v>0.9997392065351256</v>
      </c>
      <c r="L4168" s="11" t="str">
        <f>IF(inventory[[#This Row],[c Units %]]&lt;=$O$7,$N$7,IF(inventory[[#This Row],[c Units %]]&lt;=$O$8,$N$8,$N$9))</f>
        <v>C</v>
      </c>
    </row>
    <row r="4169" spans="2:12" x14ac:dyDescent="0.25">
      <c r="B4169" s="1">
        <v>4163</v>
      </c>
      <c r="C4169" t="s">
        <v>4162</v>
      </c>
      <c r="D4169" s="2">
        <v>0.6</v>
      </c>
      <c r="E4169" s="15">
        <v>6</v>
      </c>
      <c r="F4169" s="14">
        <f>inventory[[#This Row],[Unit Cost]]*inventory[[#This Row],['# Units]]</f>
        <v>3.5999999999999996</v>
      </c>
      <c r="G4169" s="8">
        <f>_xlfn.RANK.EQ(inventory[[#This Row],[Total Cost]],inventory[Total Cost],0)</f>
        <v>3980</v>
      </c>
      <c r="H4169" s="8">
        <f>SUMIFS(inventory['# Units],inventory[Rank],"&lt;="&amp;inventory[[#This Row],['#]])</f>
        <v>81017</v>
      </c>
      <c r="I4169" s="9">
        <f>inventory[[#This Row],[c Units]]/MAX(inventory[c Units])</f>
        <v>0.98347859865498066</v>
      </c>
      <c r="J4169" s="10">
        <f>SUMIFS(inventory[Total Cost],inventory[Rank],"&lt;="&amp;inventory[[#This Row],['#]])</f>
        <v>2646615.2000000007</v>
      </c>
      <c r="K4169" s="9">
        <f>inventory[[#This Row],[c Cost]]/MAX(inventory[c Cost])</f>
        <v>0.9997392065351256</v>
      </c>
      <c r="L4169" s="11" t="str">
        <f>IF(inventory[[#This Row],[c Units %]]&lt;=$O$7,$N$7,IF(inventory[[#This Row],[c Units %]]&lt;=$O$8,$N$8,$N$9))</f>
        <v>C</v>
      </c>
    </row>
    <row r="4170" spans="2:12" x14ac:dyDescent="0.25">
      <c r="B4170" s="1">
        <v>4164</v>
      </c>
      <c r="C4170" t="s">
        <v>4163</v>
      </c>
      <c r="D4170" s="2">
        <v>0.7</v>
      </c>
      <c r="E4170" s="15">
        <v>2</v>
      </c>
      <c r="F4170" s="14">
        <f>inventory[[#This Row],[Unit Cost]]*inventory[[#This Row],['# Units]]</f>
        <v>1.4</v>
      </c>
      <c r="G4170" s="8">
        <f>_xlfn.RANK.EQ(inventory[[#This Row],[Total Cost]],inventory[Total Cost],0)</f>
        <v>4407</v>
      </c>
      <c r="H4170" s="8">
        <f>SUMIFS(inventory['# Units],inventory[Rank],"&lt;="&amp;inventory[[#This Row],['#]])</f>
        <v>81017</v>
      </c>
      <c r="I4170" s="9">
        <f>inventory[[#This Row],[c Units]]/MAX(inventory[c Units])</f>
        <v>0.98347859865498066</v>
      </c>
      <c r="J4170" s="10">
        <f>SUMIFS(inventory[Total Cost],inventory[Rank],"&lt;="&amp;inventory[[#This Row],['#]])</f>
        <v>2646615.2000000007</v>
      </c>
      <c r="K4170" s="9">
        <f>inventory[[#This Row],[c Cost]]/MAX(inventory[c Cost])</f>
        <v>0.9997392065351256</v>
      </c>
      <c r="L4170" s="11" t="str">
        <f>IF(inventory[[#This Row],[c Units %]]&lt;=$O$7,$N$7,IF(inventory[[#This Row],[c Units %]]&lt;=$O$8,$N$8,$N$9))</f>
        <v>C</v>
      </c>
    </row>
    <row r="4171" spans="2:12" x14ac:dyDescent="0.25">
      <c r="B4171" s="1">
        <v>4165</v>
      </c>
      <c r="C4171" t="s">
        <v>4164</v>
      </c>
      <c r="D4171" s="2">
        <v>0.7</v>
      </c>
      <c r="E4171" s="15">
        <v>4</v>
      </c>
      <c r="F4171" s="14">
        <f>inventory[[#This Row],[Unit Cost]]*inventory[[#This Row],['# Units]]</f>
        <v>2.8</v>
      </c>
      <c r="G4171" s="8">
        <f>_xlfn.RANK.EQ(inventory[[#This Row],[Total Cost]],inventory[Total Cost],0)</f>
        <v>4130</v>
      </c>
      <c r="H4171" s="8">
        <f>SUMIFS(inventory['# Units],inventory[Rank],"&lt;="&amp;inventory[[#This Row],['#]])</f>
        <v>81017</v>
      </c>
      <c r="I4171" s="9">
        <f>inventory[[#This Row],[c Units]]/MAX(inventory[c Units])</f>
        <v>0.98347859865498066</v>
      </c>
      <c r="J4171" s="10">
        <f>SUMIFS(inventory[Total Cost],inventory[Rank],"&lt;="&amp;inventory[[#This Row],['#]])</f>
        <v>2646615.2000000007</v>
      </c>
      <c r="K4171" s="9">
        <f>inventory[[#This Row],[c Cost]]/MAX(inventory[c Cost])</f>
        <v>0.9997392065351256</v>
      </c>
      <c r="L4171" s="11" t="str">
        <f>IF(inventory[[#This Row],[c Units %]]&lt;=$O$7,$N$7,IF(inventory[[#This Row],[c Units %]]&lt;=$O$8,$N$8,$N$9))</f>
        <v>C</v>
      </c>
    </row>
    <row r="4172" spans="2:12" x14ac:dyDescent="0.25">
      <c r="B4172" s="1">
        <v>4166</v>
      </c>
      <c r="C4172" t="s">
        <v>4165</v>
      </c>
      <c r="D4172" s="2">
        <v>0.8</v>
      </c>
      <c r="E4172" s="15">
        <v>5</v>
      </c>
      <c r="F4172" s="14">
        <f>inventory[[#This Row],[Unit Cost]]*inventory[[#This Row],['# Units]]</f>
        <v>4</v>
      </c>
      <c r="G4172" s="8">
        <f>_xlfn.RANK.EQ(inventory[[#This Row],[Total Cost]],inventory[Total Cost],0)</f>
        <v>3898</v>
      </c>
      <c r="H4172" s="8">
        <f>SUMIFS(inventory['# Units],inventory[Rank],"&lt;="&amp;inventory[[#This Row],['#]])</f>
        <v>81017</v>
      </c>
      <c r="I4172" s="9">
        <f>inventory[[#This Row],[c Units]]/MAX(inventory[c Units])</f>
        <v>0.98347859865498066</v>
      </c>
      <c r="J4172" s="10">
        <f>SUMIFS(inventory[Total Cost],inventory[Rank],"&lt;="&amp;inventory[[#This Row],['#]])</f>
        <v>2646615.2000000007</v>
      </c>
      <c r="K4172" s="9">
        <f>inventory[[#This Row],[c Cost]]/MAX(inventory[c Cost])</f>
        <v>0.9997392065351256</v>
      </c>
      <c r="L4172" s="11" t="str">
        <f>IF(inventory[[#This Row],[c Units %]]&lt;=$O$7,$N$7,IF(inventory[[#This Row],[c Units %]]&lt;=$O$8,$N$8,$N$9))</f>
        <v>C</v>
      </c>
    </row>
    <row r="4173" spans="2:12" x14ac:dyDescent="0.25">
      <c r="B4173" s="1">
        <v>4167</v>
      </c>
      <c r="C4173" t="s">
        <v>4166</v>
      </c>
      <c r="D4173" s="2">
        <v>0.8</v>
      </c>
      <c r="E4173" s="15">
        <v>4</v>
      </c>
      <c r="F4173" s="14">
        <f>inventory[[#This Row],[Unit Cost]]*inventory[[#This Row],['# Units]]</f>
        <v>3.2</v>
      </c>
      <c r="G4173" s="8">
        <f>_xlfn.RANK.EQ(inventory[[#This Row],[Total Cost]],inventory[Total Cost],0)</f>
        <v>4049</v>
      </c>
      <c r="H4173" s="8">
        <f>SUMIFS(inventory['# Units],inventory[Rank],"&lt;="&amp;inventory[[#This Row],['#]])</f>
        <v>81017</v>
      </c>
      <c r="I4173" s="9">
        <f>inventory[[#This Row],[c Units]]/MAX(inventory[c Units])</f>
        <v>0.98347859865498066</v>
      </c>
      <c r="J4173" s="10">
        <f>SUMIFS(inventory[Total Cost],inventory[Rank],"&lt;="&amp;inventory[[#This Row],['#]])</f>
        <v>2646615.2000000007</v>
      </c>
      <c r="K4173" s="9">
        <f>inventory[[#This Row],[c Cost]]/MAX(inventory[c Cost])</f>
        <v>0.9997392065351256</v>
      </c>
      <c r="L4173" s="11" t="str">
        <f>IF(inventory[[#This Row],[c Units %]]&lt;=$O$7,$N$7,IF(inventory[[#This Row],[c Units %]]&lt;=$O$8,$N$8,$N$9))</f>
        <v>C</v>
      </c>
    </row>
    <row r="4174" spans="2:12" x14ac:dyDescent="0.25">
      <c r="B4174" s="1">
        <v>4168</v>
      </c>
      <c r="C4174" t="s">
        <v>4167</v>
      </c>
      <c r="D4174" s="2">
        <v>0.5</v>
      </c>
      <c r="E4174" s="15">
        <v>3</v>
      </c>
      <c r="F4174" s="14">
        <f>inventory[[#This Row],[Unit Cost]]*inventory[[#This Row],['# Units]]</f>
        <v>1.5</v>
      </c>
      <c r="G4174" s="8">
        <f>_xlfn.RANK.EQ(inventory[[#This Row],[Total Cost]],inventory[Total Cost],0)</f>
        <v>4393</v>
      </c>
      <c r="H4174" s="8">
        <f>SUMIFS(inventory['# Units],inventory[Rank],"&lt;="&amp;inventory[[#This Row],['#]])</f>
        <v>81017</v>
      </c>
      <c r="I4174" s="9">
        <f>inventory[[#This Row],[c Units]]/MAX(inventory[c Units])</f>
        <v>0.98347859865498066</v>
      </c>
      <c r="J4174" s="10">
        <f>SUMIFS(inventory[Total Cost],inventory[Rank],"&lt;="&amp;inventory[[#This Row],['#]])</f>
        <v>2646615.2000000007</v>
      </c>
      <c r="K4174" s="9">
        <f>inventory[[#This Row],[c Cost]]/MAX(inventory[c Cost])</f>
        <v>0.9997392065351256</v>
      </c>
      <c r="L4174" s="11" t="str">
        <f>IF(inventory[[#This Row],[c Units %]]&lt;=$O$7,$N$7,IF(inventory[[#This Row],[c Units %]]&lt;=$O$8,$N$8,$N$9))</f>
        <v>C</v>
      </c>
    </row>
    <row r="4175" spans="2:12" x14ac:dyDescent="0.25">
      <c r="B4175" s="1">
        <v>4169</v>
      </c>
      <c r="C4175" t="s">
        <v>4168</v>
      </c>
      <c r="D4175" s="2">
        <v>0.7</v>
      </c>
      <c r="E4175" s="15">
        <v>26</v>
      </c>
      <c r="F4175" s="14">
        <f>inventory[[#This Row],[Unit Cost]]*inventory[[#This Row],['# Units]]</f>
        <v>18.2</v>
      </c>
      <c r="G4175" s="8">
        <f>_xlfn.RANK.EQ(inventory[[#This Row],[Total Cost]],inventory[Total Cost],0)</f>
        <v>2788</v>
      </c>
      <c r="H4175" s="8">
        <f>SUMIFS(inventory['# Units],inventory[Rank],"&lt;="&amp;inventory[[#This Row],['#]])</f>
        <v>81017</v>
      </c>
      <c r="I4175" s="9">
        <f>inventory[[#This Row],[c Units]]/MAX(inventory[c Units])</f>
        <v>0.98347859865498066</v>
      </c>
      <c r="J4175" s="10">
        <f>SUMIFS(inventory[Total Cost],inventory[Rank],"&lt;="&amp;inventory[[#This Row],['#]])</f>
        <v>2646615.2000000007</v>
      </c>
      <c r="K4175" s="9">
        <f>inventory[[#This Row],[c Cost]]/MAX(inventory[c Cost])</f>
        <v>0.9997392065351256</v>
      </c>
      <c r="L4175" s="11" t="str">
        <f>IF(inventory[[#This Row],[c Units %]]&lt;=$O$7,$N$7,IF(inventory[[#This Row],[c Units %]]&lt;=$O$8,$N$8,$N$9))</f>
        <v>C</v>
      </c>
    </row>
    <row r="4176" spans="2:12" x14ac:dyDescent="0.25">
      <c r="B4176" s="1">
        <v>4170</v>
      </c>
      <c r="C4176" t="s">
        <v>4169</v>
      </c>
      <c r="D4176" s="2">
        <v>0.7</v>
      </c>
      <c r="E4176" s="15">
        <v>4</v>
      </c>
      <c r="F4176" s="14">
        <f>inventory[[#This Row],[Unit Cost]]*inventory[[#This Row],['# Units]]</f>
        <v>2.8</v>
      </c>
      <c r="G4176" s="8">
        <f>_xlfn.RANK.EQ(inventory[[#This Row],[Total Cost]],inventory[Total Cost],0)</f>
        <v>4130</v>
      </c>
      <c r="H4176" s="8">
        <f>SUMIFS(inventory['# Units],inventory[Rank],"&lt;="&amp;inventory[[#This Row],['#]])</f>
        <v>81017</v>
      </c>
      <c r="I4176" s="9">
        <f>inventory[[#This Row],[c Units]]/MAX(inventory[c Units])</f>
        <v>0.98347859865498066</v>
      </c>
      <c r="J4176" s="10">
        <f>SUMIFS(inventory[Total Cost],inventory[Rank],"&lt;="&amp;inventory[[#This Row],['#]])</f>
        <v>2646615.2000000007</v>
      </c>
      <c r="K4176" s="9">
        <f>inventory[[#This Row],[c Cost]]/MAX(inventory[c Cost])</f>
        <v>0.9997392065351256</v>
      </c>
      <c r="L4176" s="11" t="str">
        <f>IF(inventory[[#This Row],[c Units %]]&lt;=$O$7,$N$7,IF(inventory[[#This Row],[c Units %]]&lt;=$O$8,$N$8,$N$9))</f>
        <v>C</v>
      </c>
    </row>
    <row r="4177" spans="2:12" x14ac:dyDescent="0.25">
      <c r="B4177" s="1">
        <v>4171</v>
      </c>
      <c r="C4177" t="s">
        <v>4170</v>
      </c>
      <c r="D4177" s="2">
        <v>0.7</v>
      </c>
      <c r="E4177" s="15">
        <v>3</v>
      </c>
      <c r="F4177" s="14">
        <f>inventory[[#This Row],[Unit Cost]]*inventory[[#This Row],['# Units]]</f>
        <v>2.0999999999999996</v>
      </c>
      <c r="G4177" s="8">
        <f>_xlfn.RANK.EQ(inventory[[#This Row],[Total Cost]],inventory[Total Cost],0)</f>
        <v>4272</v>
      </c>
      <c r="H4177" s="8">
        <f>SUMIFS(inventory['# Units],inventory[Rank],"&lt;="&amp;inventory[[#This Row],['#]])</f>
        <v>81017</v>
      </c>
      <c r="I4177" s="9">
        <f>inventory[[#This Row],[c Units]]/MAX(inventory[c Units])</f>
        <v>0.98347859865498066</v>
      </c>
      <c r="J4177" s="10">
        <f>SUMIFS(inventory[Total Cost],inventory[Rank],"&lt;="&amp;inventory[[#This Row],['#]])</f>
        <v>2646615.2000000007</v>
      </c>
      <c r="K4177" s="9">
        <f>inventory[[#This Row],[c Cost]]/MAX(inventory[c Cost])</f>
        <v>0.9997392065351256</v>
      </c>
      <c r="L4177" s="11" t="str">
        <f>IF(inventory[[#This Row],[c Units %]]&lt;=$O$7,$N$7,IF(inventory[[#This Row],[c Units %]]&lt;=$O$8,$N$8,$N$9))</f>
        <v>C</v>
      </c>
    </row>
    <row r="4178" spans="2:12" x14ac:dyDescent="0.25">
      <c r="B4178" s="1">
        <v>4172</v>
      </c>
      <c r="C4178" t="s">
        <v>4171</v>
      </c>
      <c r="D4178" s="2">
        <v>0.6</v>
      </c>
      <c r="E4178" s="15">
        <v>2</v>
      </c>
      <c r="F4178" s="14">
        <f>inventory[[#This Row],[Unit Cost]]*inventory[[#This Row],['# Units]]</f>
        <v>1.2</v>
      </c>
      <c r="G4178" s="8">
        <f>_xlfn.RANK.EQ(inventory[[#This Row],[Total Cost]],inventory[Total Cost],0)</f>
        <v>4445</v>
      </c>
      <c r="H4178" s="8">
        <f>SUMIFS(inventory['# Units],inventory[Rank],"&lt;="&amp;inventory[[#This Row],['#]])</f>
        <v>81017</v>
      </c>
      <c r="I4178" s="9">
        <f>inventory[[#This Row],[c Units]]/MAX(inventory[c Units])</f>
        <v>0.98347859865498066</v>
      </c>
      <c r="J4178" s="10">
        <f>SUMIFS(inventory[Total Cost],inventory[Rank],"&lt;="&amp;inventory[[#This Row],['#]])</f>
        <v>2646615.2000000007</v>
      </c>
      <c r="K4178" s="9">
        <f>inventory[[#This Row],[c Cost]]/MAX(inventory[c Cost])</f>
        <v>0.9997392065351256</v>
      </c>
      <c r="L4178" s="11" t="str">
        <f>IF(inventory[[#This Row],[c Units %]]&lt;=$O$7,$N$7,IF(inventory[[#This Row],[c Units %]]&lt;=$O$8,$N$8,$N$9))</f>
        <v>C</v>
      </c>
    </row>
    <row r="4179" spans="2:12" x14ac:dyDescent="0.25">
      <c r="B4179" s="1">
        <v>4173</v>
      </c>
      <c r="C4179" t="s">
        <v>4172</v>
      </c>
      <c r="D4179" s="2">
        <v>0.7</v>
      </c>
      <c r="E4179" s="15">
        <v>2</v>
      </c>
      <c r="F4179" s="14">
        <f>inventory[[#This Row],[Unit Cost]]*inventory[[#This Row],['# Units]]</f>
        <v>1.4</v>
      </c>
      <c r="G4179" s="8">
        <f>_xlfn.RANK.EQ(inventory[[#This Row],[Total Cost]],inventory[Total Cost],0)</f>
        <v>4407</v>
      </c>
      <c r="H4179" s="8">
        <f>SUMIFS(inventory['# Units],inventory[Rank],"&lt;="&amp;inventory[[#This Row],['#]])</f>
        <v>81017</v>
      </c>
      <c r="I4179" s="9">
        <f>inventory[[#This Row],[c Units]]/MAX(inventory[c Units])</f>
        <v>0.98347859865498066</v>
      </c>
      <c r="J4179" s="10">
        <f>SUMIFS(inventory[Total Cost],inventory[Rank],"&lt;="&amp;inventory[[#This Row],['#]])</f>
        <v>2646615.2000000007</v>
      </c>
      <c r="K4179" s="9">
        <f>inventory[[#This Row],[c Cost]]/MAX(inventory[c Cost])</f>
        <v>0.9997392065351256</v>
      </c>
      <c r="L4179" s="11" t="str">
        <f>IF(inventory[[#This Row],[c Units %]]&lt;=$O$7,$N$7,IF(inventory[[#This Row],[c Units %]]&lt;=$O$8,$N$8,$N$9))</f>
        <v>C</v>
      </c>
    </row>
    <row r="4180" spans="2:12" x14ac:dyDescent="0.25">
      <c r="B4180" s="1">
        <v>4174</v>
      </c>
      <c r="C4180" t="s">
        <v>4173</v>
      </c>
      <c r="D4180" s="2">
        <v>0.6</v>
      </c>
      <c r="E4180" s="15">
        <v>4</v>
      </c>
      <c r="F4180" s="14">
        <f>inventory[[#This Row],[Unit Cost]]*inventory[[#This Row],['# Units]]</f>
        <v>2.4</v>
      </c>
      <c r="G4180" s="8">
        <f>_xlfn.RANK.EQ(inventory[[#This Row],[Total Cost]],inventory[Total Cost],0)</f>
        <v>4223</v>
      </c>
      <c r="H4180" s="8">
        <f>SUMIFS(inventory['# Units],inventory[Rank],"&lt;="&amp;inventory[[#This Row],['#]])</f>
        <v>81017</v>
      </c>
      <c r="I4180" s="9">
        <f>inventory[[#This Row],[c Units]]/MAX(inventory[c Units])</f>
        <v>0.98347859865498066</v>
      </c>
      <c r="J4180" s="10">
        <f>SUMIFS(inventory[Total Cost],inventory[Rank],"&lt;="&amp;inventory[[#This Row],['#]])</f>
        <v>2646615.2000000007</v>
      </c>
      <c r="K4180" s="9">
        <f>inventory[[#This Row],[c Cost]]/MAX(inventory[c Cost])</f>
        <v>0.9997392065351256</v>
      </c>
      <c r="L4180" s="11" t="str">
        <f>IF(inventory[[#This Row],[c Units %]]&lt;=$O$7,$N$7,IF(inventory[[#This Row],[c Units %]]&lt;=$O$8,$N$8,$N$9))</f>
        <v>C</v>
      </c>
    </row>
    <row r="4181" spans="2:12" x14ac:dyDescent="0.25">
      <c r="B4181" s="1">
        <v>4175</v>
      </c>
      <c r="C4181" t="s">
        <v>4174</v>
      </c>
      <c r="D4181" s="2">
        <v>0.7</v>
      </c>
      <c r="E4181" s="15">
        <v>4</v>
      </c>
      <c r="F4181" s="14">
        <f>inventory[[#This Row],[Unit Cost]]*inventory[[#This Row],['# Units]]</f>
        <v>2.8</v>
      </c>
      <c r="G4181" s="8">
        <f>_xlfn.RANK.EQ(inventory[[#This Row],[Total Cost]],inventory[Total Cost],0)</f>
        <v>4130</v>
      </c>
      <c r="H4181" s="8">
        <f>SUMIFS(inventory['# Units],inventory[Rank],"&lt;="&amp;inventory[[#This Row],['#]])</f>
        <v>81017</v>
      </c>
      <c r="I4181" s="9">
        <f>inventory[[#This Row],[c Units]]/MAX(inventory[c Units])</f>
        <v>0.98347859865498066</v>
      </c>
      <c r="J4181" s="10">
        <f>SUMIFS(inventory[Total Cost],inventory[Rank],"&lt;="&amp;inventory[[#This Row],['#]])</f>
        <v>2646615.2000000007</v>
      </c>
      <c r="K4181" s="9">
        <f>inventory[[#This Row],[c Cost]]/MAX(inventory[c Cost])</f>
        <v>0.9997392065351256</v>
      </c>
      <c r="L4181" s="11" t="str">
        <f>IF(inventory[[#This Row],[c Units %]]&lt;=$O$7,$N$7,IF(inventory[[#This Row],[c Units %]]&lt;=$O$8,$N$8,$N$9))</f>
        <v>C</v>
      </c>
    </row>
    <row r="4182" spans="2:12" x14ac:dyDescent="0.25">
      <c r="B4182" s="1">
        <v>4176</v>
      </c>
      <c r="C4182" t="s">
        <v>4175</v>
      </c>
      <c r="D4182" s="2">
        <v>0.4</v>
      </c>
      <c r="E4182" s="15">
        <v>6</v>
      </c>
      <c r="F4182" s="14">
        <f>inventory[[#This Row],[Unit Cost]]*inventory[[#This Row],['# Units]]</f>
        <v>2.4000000000000004</v>
      </c>
      <c r="G4182" s="8">
        <f>_xlfn.RANK.EQ(inventory[[#This Row],[Total Cost]],inventory[Total Cost],0)</f>
        <v>4197</v>
      </c>
      <c r="H4182" s="8">
        <f>SUMIFS(inventory['# Units],inventory[Rank],"&lt;="&amp;inventory[[#This Row],['#]])</f>
        <v>81017</v>
      </c>
      <c r="I4182" s="9">
        <f>inventory[[#This Row],[c Units]]/MAX(inventory[c Units])</f>
        <v>0.98347859865498066</v>
      </c>
      <c r="J4182" s="10">
        <f>SUMIFS(inventory[Total Cost],inventory[Rank],"&lt;="&amp;inventory[[#This Row],['#]])</f>
        <v>2646615.2000000007</v>
      </c>
      <c r="K4182" s="9">
        <f>inventory[[#This Row],[c Cost]]/MAX(inventory[c Cost])</f>
        <v>0.9997392065351256</v>
      </c>
      <c r="L4182" s="11" t="str">
        <f>IF(inventory[[#This Row],[c Units %]]&lt;=$O$7,$N$7,IF(inventory[[#This Row],[c Units %]]&lt;=$O$8,$N$8,$N$9))</f>
        <v>C</v>
      </c>
    </row>
    <row r="4183" spans="2:12" x14ac:dyDescent="0.25">
      <c r="B4183" s="1">
        <v>4177</v>
      </c>
      <c r="C4183" t="s">
        <v>4176</v>
      </c>
      <c r="D4183" s="2">
        <v>0.7</v>
      </c>
      <c r="E4183" s="15">
        <v>5</v>
      </c>
      <c r="F4183" s="14">
        <f>inventory[[#This Row],[Unit Cost]]*inventory[[#This Row],['# Units]]</f>
        <v>3.5</v>
      </c>
      <c r="G4183" s="8">
        <f>_xlfn.RANK.EQ(inventory[[#This Row],[Total Cost]],inventory[Total Cost],0)</f>
        <v>4002</v>
      </c>
      <c r="H4183" s="8">
        <f>SUMIFS(inventory['# Units],inventory[Rank],"&lt;="&amp;inventory[[#This Row],['#]])</f>
        <v>81017</v>
      </c>
      <c r="I4183" s="9">
        <f>inventory[[#This Row],[c Units]]/MAX(inventory[c Units])</f>
        <v>0.98347859865498066</v>
      </c>
      <c r="J4183" s="10">
        <f>SUMIFS(inventory[Total Cost],inventory[Rank],"&lt;="&amp;inventory[[#This Row],['#]])</f>
        <v>2646615.2000000007</v>
      </c>
      <c r="K4183" s="9">
        <f>inventory[[#This Row],[c Cost]]/MAX(inventory[c Cost])</f>
        <v>0.9997392065351256</v>
      </c>
      <c r="L4183" s="11" t="str">
        <f>IF(inventory[[#This Row],[c Units %]]&lt;=$O$7,$N$7,IF(inventory[[#This Row],[c Units %]]&lt;=$O$8,$N$8,$N$9))</f>
        <v>C</v>
      </c>
    </row>
    <row r="4184" spans="2:12" x14ac:dyDescent="0.25">
      <c r="B4184" s="1">
        <v>4178</v>
      </c>
      <c r="C4184" t="s">
        <v>4177</v>
      </c>
      <c r="D4184" s="2">
        <v>0.7</v>
      </c>
      <c r="E4184" s="15">
        <v>9</v>
      </c>
      <c r="F4184" s="14">
        <f>inventory[[#This Row],[Unit Cost]]*inventory[[#This Row],['# Units]]</f>
        <v>6.3</v>
      </c>
      <c r="G4184" s="8">
        <f>_xlfn.RANK.EQ(inventory[[#This Row],[Total Cost]],inventory[Total Cost],0)</f>
        <v>3638</v>
      </c>
      <c r="H4184" s="8">
        <f>SUMIFS(inventory['# Units],inventory[Rank],"&lt;="&amp;inventory[[#This Row],['#]])</f>
        <v>81017</v>
      </c>
      <c r="I4184" s="9">
        <f>inventory[[#This Row],[c Units]]/MAX(inventory[c Units])</f>
        <v>0.98347859865498066</v>
      </c>
      <c r="J4184" s="10">
        <f>SUMIFS(inventory[Total Cost],inventory[Rank],"&lt;="&amp;inventory[[#This Row],['#]])</f>
        <v>2646615.2000000007</v>
      </c>
      <c r="K4184" s="9">
        <f>inventory[[#This Row],[c Cost]]/MAX(inventory[c Cost])</f>
        <v>0.9997392065351256</v>
      </c>
      <c r="L4184" s="11" t="str">
        <f>IF(inventory[[#This Row],[c Units %]]&lt;=$O$7,$N$7,IF(inventory[[#This Row],[c Units %]]&lt;=$O$8,$N$8,$N$9))</f>
        <v>C</v>
      </c>
    </row>
    <row r="4185" spans="2:12" x14ac:dyDescent="0.25">
      <c r="B4185" s="1">
        <v>4179</v>
      </c>
      <c r="C4185" t="s">
        <v>4178</v>
      </c>
      <c r="D4185" s="2">
        <v>0.7</v>
      </c>
      <c r="E4185" s="15">
        <v>3</v>
      </c>
      <c r="F4185" s="14">
        <f>inventory[[#This Row],[Unit Cost]]*inventory[[#This Row],['# Units]]</f>
        <v>2.0999999999999996</v>
      </c>
      <c r="G4185" s="8">
        <f>_xlfn.RANK.EQ(inventory[[#This Row],[Total Cost]],inventory[Total Cost],0)</f>
        <v>4272</v>
      </c>
      <c r="H4185" s="8">
        <f>SUMIFS(inventory['# Units],inventory[Rank],"&lt;="&amp;inventory[[#This Row],['#]])</f>
        <v>81017</v>
      </c>
      <c r="I4185" s="9">
        <f>inventory[[#This Row],[c Units]]/MAX(inventory[c Units])</f>
        <v>0.98347859865498066</v>
      </c>
      <c r="J4185" s="10">
        <f>SUMIFS(inventory[Total Cost],inventory[Rank],"&lt;="&amp;inventory[[#This Row],['#]])</f>
        <v>2646615.2000000007</v>
      </c>
      <c r="K4185" s="9">
        <f>inventory[[#This Row],[c Cost]]/MAX(inventory[c Cost])</f>
        <v>0.9997392065351256</v>
      </c>
      <c r="L4185" s="11" t="str">
        <f>IF(inventory[[#This Row],[c Units %]]&lt;=$O$7,$N$7,IF(inventory[[#This Row],[c Units %]]&lt;=$O$8,$N$8,$N$9))</f>
        <v>C</v>
      </c>
    </row>
    <row r="4186" spans="2:12" x14ac:dyDescent="0.25">
      <c r="B4186" s="1">
        <v>4180</v>
      </c>
      <c r="C4186" t="s">
        <v>4179</v>
      </c>
      <c r="D4186" s="2">
        <v>0.8</v>
      </c>
      <c r="E4186" s="15">
        <v>4</v>
      </c>
      <c r="F4186" s="14">
        <f>inventory[[#This Row],[Unit Cost]]*inventory[[#This Row],['# Units]]</f>
        <v>3.2</v>
      </c>
      <c r="G4186" s="8">
        <f>_xlfn.RANK.EQ(inventory[[#This Row],[Total Cost]],inventory[Total Cost],0)</f>
        <v>4049</v>
      </c>
      <c r="H4186" s="8">
        <f>SUMIFS(inventory['# Units],inventory[Rank],"&lt;="&amp;inventory[[#This Row],['#]])</f>
        <v>81026</v>
      </c>
      <c r="I4186" s="9">
        <f>inventory[[#This Row],[c Units]]/MAX(inventory[c Units])</f>
        <v>0.98358785112530045</v>
      </c>
      <c r="J4186" s="10">
        <f>SUMIFS(inventory[Total Cost],inventory[Rank],"&lt;="&amp;inventory[[#This Row],['#]])</f>
        <v>2646617.9000000008</v>
      </c>
      <c r="K4186" s="9">
        <f>inventory[[#This Row],[c Cost]]/MAX(inventory[c Cost])</f>
        <v>0.99974022644004334</v>
      </c>
      <c r="L4186" s="11" t="str">
        <f>IF(inventory[[#This Row],[c Units %]]&lt;=$O$7,$N$7,IF(inventory[[#This Row],[c Units %]]&lt;=$O$8,$N$8,$N$9))</f>
        <v>C</v>
      </c>
    </row>
    <row r="4187" spans="2:12" x14ac:dyDescent="0.25">
      <c r="B4187" s="1">
        <v>4181</v>
      </c>
      <c r="C4187" t="s">
        <v>4180</v>
      </c>
      <c r="D4187" s="2">
        <v>0.5</v>
      </c>
      <c r="E4187" s="15">
        <v>18</v>
      </c>
      <c r="F4187" s="14">
        <f>inventory[[#This Row],[Unit Cost]]*inventory[[#This Row],['# Units]]</f>
        <v>9</v>
      </c>
      <c r="G4187" s="8">
        <f>_xlfn.RANK.EQ(inventory[[#This Row],[Total Cost]],inventory[Total Cost],0)</f>
        <v>3394</v>
      </c>
      <c r="H4187" s="8">
        <f>SUMIFS(inventory['# Units],inventory[Rank],"&lt;="&amp;inventory[[#This Row],['#]])</f>
        <v>81054</v>
      </c>
      <c r="I4187" s="9">
        <f>inventory[[#This Row],[c Units]]/MAX(inventory[c Units])</f>
        <v>0.98392774769962854</v>
      </c>
      <c r="J4187" s="10">
        <f>SUMIFS(inventory[Total Cost],inventory[Rank],"&lt;="&amp;inventory[[#This Row],['#]])</f>
        <v>2646641.3000000017</v>
      </c>
      <c r="K4187" s="9">
        <f>inventory[[#This Row],[c Cost]]/MAX(inventory[c Cost])</f>
        <v>0.99974906561599675</v>
      </c>
      <c r="L4187" s="11" t="str">
        <f>IF(inventory[[#This Row],[c Units %]]&lt;=$O$7,$N$7,IF(inventory[[#This Row],[c Units %]]&lt;=$O$8,$N$8,$N$9))</f>
        <v>C</v>
      </c>
    </row>
    <row r="4188" spans="2:12" x14ac:dyDescent="0.25">
      <c r="B4188" s="1">
        <v>4182</v>
      </c>
      <c r="C4188" t="s">
        <v>4181</v>
      </c>
      <c r="D4188" s="2">
        <v>0.7</v>
      </c>
      <c r="E4188" s="15">
        <v>40</v>
      </c>
      <c r="F4188" s="14">
        <f>inventory[[#This Row],[Unit Cost]]*inventory[[#This Row],['# Units]]</f>
        <v>28</v>
      </c>
      <c r="G4188" s="8">
        <f>_xlfn.RANK.EQ(inventory[[#This Row],[Total Cost]],inventory[Total Cost],0)</f>
        <v>2357</v>
      </c>
      <c r="H4188" s="8">
        <f>SUMIFS(inventory['# Units],inventory[Rank],"&lt;="&amp;inventory[[#This Row],['#]])</f>
        <v>81054</v>
      </c>
      <c r="I4188" s="9">
        <f>inventory[[#This Row],[c Units]]/MAX(inventory[c Units])</f>
        <v>0.98392774769962854</v>
      </c>
      <c r="J4188" s="10">
        <f>SUMIFS(inventory[Total Cost],inventory[Rank],"&lt;="&amp;inventory[[#This Row],['#]])</f>
        <v>2646641.3000000017</v>
      </c>
      <c r="K4188" s="9">
        <f>inventory[[#This Row],[c Cost]]/MAX(inventory[c Cost])</f>
        <v>0.99974906561599675</v>
      </c>
      <c r="L4188" s="11" t="str">
        <f>IF(inventory[[#This Row],[c Units %]]&lt;=$O$7,$N$7,IF(inventory[[#This Row],[c Units %]]&lt;=$O$8,$N$8,$N$9))</f>
        <v>C</v>
      </c>
    </row>
    <row r="4189" spans="2:12" x14ac:dyDescent="0.25">
      <c r="B4189" s="1">
        <v>4183</v>
      </c>
      <c r="C4189" t="s">
        <v>4182</v>
      </c>
      <c r="D4189" s="2">
        <v>0.4</v>
      </c>
      <c r="E4189" s="15">
        <v>7</v>
      </c>
      <c r="F4189" s="14">
        <f>inventory[[#This Row],[Unit Cost]]*inventory[[#This Row],['# Units]]</f>
        <v>2.8000000000000003</v>
      </c>
      <c r="G4189" s="8">
        <f>_xlfn.RANK.EQ(inventory[[#This Row],[Total Cost]],inventory[Total Cost],0)</f>
        <v>4127</v>
      </c>
      <c r="H4189" s="8">
        <f>SUMIFS(inventory['# Units],inventory[Rank],"&lt;="&amp;inventory[[#This Row],['#]])</f>
        <v>81054</v>
      </c>
      <c r="I4189" s="9">
        <f>inventory[[#This Row],[c Units]]/MAX(inventory[c Units])</f>
        <v>0.98392774769962854</v>
      </c>
      <c r="J4189" s="10">
        <f>SUMIFS(inventory[Total Cost],inventory[Rank],"&lt;="&amp;inventory[[#This Row],['#]])</f>
        <v>2646641.3000000017</v>
      </c>
      <c r="K4189" s="9">
        <f>inventory[[#This Row],[c Cost]]/MAX(inventory[c Cost])</f>
        <v>0.99974906561599675</v>
      </c>
      <c r="L4189" s="11" t="str">
        <f>IF(inventory[[#This Row],[c Units %]]&lt;=$O$7,$N$7,IF(inventory[[#This Row],[c Units %]]&lt;=$O$8,$N$8,$N$9))</f>
        <v>C</v>
      </c>
    </row>
    <row r="4190" spans="2:12" x14ac:dyDescent="0.25">
      <c r="B4190" s="1">
        <v>4184</v>
      </c>
      <c r="C4190" t="s">
        <v>4183</v>
      </c>
      <c r="D4190" s="2">
        <v>0.7</v>
      </c>
      <c r="E4190" s="15">
        <v>1</v>
      </c>
      <c r="F4190" s="14">
        <f>inventory[[#This Row],[Unit Cost]]*inventory[[#This Row],['# Units]]</f>
        <v>0.7</v>
      </c>
      <c r="G4190" s="8">
        <f>_xlfn.RANK.EQ(inventory[[#This Row],[Total Cost]],inventory[Total Cost],0)</f>
        <v>4553</v>
      </c>
      <c r="H4190" s="8">
        <f>SUMIFS(inventory['# Units],inventory[Rank],"&lt;="&amp;inventory[[#This Row],['#]])</f>
        <v>81054</v>
      </c>
      <c r="I4190" s="9">
        <f>inventory[[#This Row],[c Units]]/MAX(inventory[c Units])</f>
        <v>0.98392774769962854</v>
      </c>
      <c r="J4190" s="10">
        <f>SUMIFS(inventory[Total Cost],inventory[Rank],"&lt;="&amp;inventory[[#This Row],['#]])</f>
        <v>2646641.3000000017</v>
      </c>
      <c r="K4190" s="9">
        <f>inventory[[#This Row],[c Cost]]/MAX(inventory[c Cost])</f>
        <v>0.99974906561599675</v>
      </c>
      <c r="L4190" s="11" t="str">
        <f>IF(inventory[[#This Row],[c Units %]]&lt;=$O$7,$N$7,IF(inventory[[#This Row],[c Units %]]&lt;=$O$8,$N$8,$N$9))</f>
        <v>C</v>
      </c>
    </row>
    <row r="4191" spans="2:12" x14ac:dyDescent="0.25">
      <c r="B4191" s="1">
        <v>4185</v>
      </c>
      <c r="C4191" t="s">
        <v>4184</v>
      </c>
      <c r="D4191" s="2">
        <v>0.5</v>
      </c>
      <c r="E4191" s="15">
        <v>1</v>
      </c>
      <c r="F4191" s="14">
        <f>inventory[[#This Row],[Unit Cost]]*inventory[[#This Row],['# Units]]</f>
        <v>0.5</v>
      </c>
      <c r="G4191" s="8">
        <f>_xlfn.RANK.EQ(inventory[[#This Row],[Total Cost]],inventory[Total Cost],0)</f>
        <v>4622</v>
      </c>
      <c r="H4191" s="8">
        <f>SUMIFS(inventory['# Units],inventory[Rank],"&lt;="&amp;inventory[[#This Row],['#]])</f>
        <v>81054</v>
      </c>
      <c r="I4191" s="9">
        <f>inventory[[#This Row],[c Units]]/MAX(inventory[c Units])</f>
        <v>0.98392774769962854</v>
      </c>
      <c r="J4191" s="10">
        <f>SUMIFS(inventory[Total Cost],inventory[Rank],"&lt;="&amp;inventory[[#This Row],['#]])</f>
        <v>2646641.3000000017</v>
      </c>
      <c r="K4191" s="9">
        <f>inventory[[#This Row],[c Cost]]/MAX(inventory[c Cost])</f>
        <v>0.99974906561599675</v>
      </c>
      <c r="L4191" s="11" t="str">
        <f>IF(inventory[[#This Row],[c Units %]]&lt;=$O$7,$N$7,IF(inventory[[#This Row],[c Units %]]&lt;=$O$8,$N$8,$N$9))</f>
        <v>C</v>
      </c>
    </row>
    <row r="4192" spans="2:12" x14ac:dyDescent="0.25">
      <c r="B4192" s="1">
        <v>4186</v>
      </c>
      <c r="C4192" t="s">
        <v>4185</v>
      </c>
      <c r="D4192" s="2">
        <v>0.7</v>
      </c>
      <c r="E4192" s="15">
        <v>4</v>
      </c>
      <c r="F4192" s="14">
        <f>inventory[[#This Row],[Unit Cost]]*inventory[[#This Row],['# Units]]</f>
        <v>2.8</v>
      </c>
      <c r="G4192" s="8">
        <f>_xlfn.RANK.EQ(inventory[[#This Row],[Total Cost]],inventory[Total Cost],0)</f>
        <v>4130</v>
      </c>
      <c r="H4192" s="8">
        <f>SUMIFS(inventory['# Units],inventory[Rank],"&lt;="&amp;inventory[[#This Row],['#]])</f>
        <v>81054</v>
      </c>
      <c r="I4192" s="9">
        <f>inventory[[#This Row],[c Units]]/MAX(inventory[c Units])</f>
        <v>0.98392774769962854</v>
      </c>
      <c r="J4192" s="10">
        <f>SUMIFS(inventory[Total Cost],inventory[Rank],"&lt;="&amp;inventory[[#This Row],['#]])</f>
        <v>2646641.3000000017</v>
      </c>
      <c r="K4192" s="9">
        <f>inventory[[#This Row],[c Cost]]/MAX(inventory[c Cost])</f>
        <v>0.99974906561599675</v>
      </c>
      <c r="L4192" s="11" t="str">
        <f>IF(inventory[[#This Row],[c Units %]]&lt;=$O$7,$N$7,IF(inventory[[#This Row],[c Units %]]&lt;=$O$8,$N$8,$N$9))</f>
        <v>C</v>
      </c>
    </row>
    <row r="4193" spans="2:12" x14ac:dyDescent="0.25">
      <c r="B4193" s="1">
        <v>4187</v>
      </c>
      <c r="C4193" t="s">
        <v>4186</v>
      </c>
      <c r="D4193" s="2">
        <v>0.6</v>
      </c>
      <c r="E4193" s="15">
        <v>15</v>
      </c>
      <c r="F4193" s="14">
        <f>inventory[[#This Row],[Unit Cost]]*inventory[[#This Row],['# Units]]</f>
        <v>9</v>
      </c>
      <c r="G4193" s="8">
        <f>_xlfn.RANK.EQ(inventory[[#This Row],[Total Cost]],inventory[Total Cost],0)</f>
        <v>3394</v>
      </c>
      <c r="H4193" s="8">
        <f>SUMIFS(inventory['# Units],inventory[Rank],"&lt;="&amp;inventory[[#This Row],['#]])</f>
        <v>81054</v>
      </c>
      <c r="I4193" s="9">
        <f>inventory[[#This Row],[c Units]]/MAX(inventory[c Units])</f>
        <v>0.98392774769962854</v>
      </c>
      <c r="J4193" s="10">
        <f>SUMIFS(inventory[Total Cost],inventory[Rank],"&lt;="&amp;inventory[[#This Row],['#]])</f>
        <v>2646641.3000000017</v>
      </c>
      <c r="K4193" s="9">
        <f>inventory[[#This Row],[c Cost]]/MAX(inventory[c Cost])</f>
        <v>0.99974906561599675</v>
      </c>
      <c r="L4193" s="11" t="str">
        <f>IF(inventory[[#This Row],[c Units %]]&lt;=$O$7,$N$7,IF(inventory[[#This Row],[c Units %]]&lt;=$O$8,$N$8,$N$9))</f>
        <v>C</v>
      </c>
    </row>
    <row r="4194" spans="2:12" x14ac:dyDescent="0.25">
      <c r="B4194" s="1">
        <v>4188</v>
      </c>
      <c r="C4194" t="s">
        <v>4187</v>
      </c>
      <c r="D4194" s="2">
        <v>0.7</v>
      </c>
      <c r="E4194" s="15">
        <v>6</v>
      </c>
      <c r="F4194" s="14">
        <f>inventory[[#This Row],[Unit Cost]]*inventory[[#This Row],['# Units]]</f>
        <v>4.1999999999999993</v>
      </c>
      <c r="G4194" s="8">
        <f>_xlfn.RANK.EQ(inventory[[#This Row],[Total Cost]],inventory[Total Cost],0)</f>
        <v>3874</v>
      </c>
      <c r="H4194" s="8">
        <f>SUMIFS(inventory['# Units],inventory[Rank],"&lt;="&amp;inventory[[#This Row],['#]])</f>
        <v>81054</v>
      </c>
      <c r="I4194" s="9">
        <f>inventory[[#This Row],[c Units]]/MAX(inventory[c Units])</f>
        <v>0.98392774769962854</v>
      </c>
      <c r="J4194" s="10">
        <f>SUMIFS(inventory[Total Cost],inventory[Rank],"&lt;="&amp;inventory[[#This Row],['#]])</f>
        <v>2646641.3000000017</v>
      </c>
      <c r="K4194" s="9">
        <f>inventory[[#This Row],[c Cost]]/MAX(inventory[c Cost])</f>
        <v>0.99974906561599675</v>
      </c>
      <c r="L4194" s="11" t="str">
        <f>IF(inventory[[#This Row],[c Units %]]&lt;=$O$7,$N$7,IF(inventory[[#This Row],[c Units %]]&lt;=$O$8,$N$8,$N$9))</f>
        <v>C</v>
      </c>
    </row>
    <row r="4195" spans="2:12" x14ac:dyDescent="0.25">
      <c r="B4195" s="1">
        <v>4189</v>
      </c>
      <c r="C4195" t="s">
        <v>4188</v>
      </c>
      <c r="D4195" s="2">
        <v>0.6</v>
      </c>
      <c r="E4195" s="15">
        <v>14</v>
      </c>
      <c r="F4195" s="14">
        <f>inventory[[#This Row],[Unit Cost]]*inventory[[#This Row],['# Units]]</f>
        <v>8.4</v>
      </c>
      <c r="G4195" s="8">
        <f>_xlfn.RANK.EQ(inventory[[#This Row],[Total Cost]],inventory[Total Cost],0)</f>
        <v>3440</v>
      </c>
      <c r="H4195" s="8">
        <f>SUMIFS(inventory['# Units],inventory[Rank],"&lt;="&amp;inventory[[#This Row],['#]])</f>
        <v>81054</v>
      </c>
      <c r="I4195" s="9">
        <f>inventory[[#This Row],[c Units]]/MAX(inventory[c Units])</f>
        <v>0.98392774769962854</v>
      </c>
      <c r="J4195" s="10">
        <f>SUMIFS(inventory[Total Cost],inventory[Rank],"&lt;="&amp;inventory[[#This Row],['#]])</f>
        <v>2646641.3000000017</v>
      </c>
      <c r="K4195" s="9">
        <f>inventory[[#This Row],[c Cost]]/MAX(inventory[c Cost])</f>
        <v>0.99974906561599675</v>
      </c>
      <c r="L4195" s="11" t="str">
        <f>IF(inventory[[#This Row],[c Units %]]&lt;=$O$7,$N$7,IF(inventory[[#This Row],[c Units %]]&lt;=$O$8,$N$8,$N$9))</f>
        <v>C</v>
      </c>
    </row>
    <row r="4196" spans="2:12" x14ac:dyDescent="0.25">
      <c r="B4196" s="1">
        <v>4190</v>
      </c>
      <c r="C4196" t="s">
        <v>4189</v>
      </c>
      <c r="D4196" s="2">
        <v>0.6</v>
      </c>
      <c r="E4196" s="15">
        <v>1</v>
      </c>
      <c r="F4196" s="14">
        <f>inventory[[#This Row],[Unit Cost]]*inventory[[#This Row],['# Units]]</f>
        <v>0.6</v>
      </c>
      <c r="G4196" s="8">
        <f>_xlfn.RANK.EQ(inventory[[#This Row],[Total Cost]],inventory[Total Cost],0)</f>
        <v>4592</v>
      </c>
      <c r="H4196" s="8">
        <f>SUMIFS(inventory['# Units],inventory[Rank],"&lt;="&amp;inventory[[#This Row],['#]])</f>
        <v>81105</v>
      </c>
      <c r="I4196" s="9">
        <f>inventory[[#This Row],[c Units]]/MAX(inventory[c Units])</f>
        <v>0.98454684503144041</v>
      </c>
      <c r="J4196" s="10">
        <f>SUMIFS(inventory[Total Cost],inventory[Rank],"&lt;="&amp;inventory[[#This Row],['#]])</f>
        <v>2646658.8000000017</v>
      </c>
      <c r="K4196" s="9">
        <f>inventory[[#This Row],[c Cost]]/MAX(inventory[c Cost])</f>
        <v>0.99975567611083338</v>
      </c>
      <c r="L4196" s="11" t="str">
        <f>IF(inventory[[#This Row],[c Units %]]&lt;=$O$7,$N$7,IF(inventory[[#This Row],[c Units %]]&lt;=$O$8,$N$8,$N$9))</f>
        <v>C</v>
      </c>
    </row>
    <row r="4197" spans="2:12" x14ac:dyDescent="0.25">
      <c r="B4197" s="1">
        <v>4191</v>
      </c>
      <c r="C4197" t="s">
        <v>4190</v>
      </c>
      <c r="D4197" s="2">
        <v>0.5</v>
      </c>
      <c r="E4197" s="15">
        <v>3</v>
      </c>
      <c r="F4197" s="14">
        <f>inventory[[#This Row],[Unit Cost]]*inventory[[#This Row],['# Units]]</f>
        <v>1.5</v>
      </c>
      <c r="G4197" s="8">
        <f>_xlfn.RANK.EQ(inventory[[#This Row],[Total Cost]],inventory[Total Cost],0)</f>
        <v>4393</v>
      </c>
      <c r="H4197" s="8">
        <f>SUMIFS(inventory['# Units],inventory[Rank],"&lt;="&amp;inventory[[#This Row],['#]])</f>
        <v>81105</v>
      </c>
      <c r="I4197" s="9">
        <f>inventory[[#This Row],[c Units]]/MAX(inventory[c Units])</f>
        <v>0.98454684503144041</v>
      </c>
      <c r="J4197" s="10">
        <f>SUMIFS(inventory[Total Cost],inventory[Rank],"&lt;="&amp;inventory[[#This Row],['#]])</f>
        <v>2646658.8000000017</v>
      </c>
      <c r="K4197" s="9">
        <f>inventory[[#This Row],[c Cost]]/MAX(inventory[c Cost])</f>
        <v>0.99975567611083338</v>
      </c>
      <c r="L4197" s="11" t="str">
        <f>IF(inventory[[#This Row],[c Units %]]&lt;=$O$7,$N$7,IF(inventory[[#This Row],[c Units %]]&lt;=$O$8,$N$8,$N$9))</f>
        <v>C</v>
      </c>
    </row>
    <row r="4198" spans="2:12" x14ac:dyDescent="0.25">
      <c r="B4198" s="1">
        <v>4192</v>
      </c>
      <c r="C4198" t="s">
        <v>4191</v>
      </c>
      <c r="D4198" s="2">
        <v>0.2</v>
      </c>
      <c r="E4198" s="15">
        <v>10</v>
      </c>
      <c r="F4198" s="14">
        <f>inventory[[#This Row],[Unit Cost]]*inventory[[#This Row],['# Units]]</f>
        <v>2</v>
      </c>
      <c r="G4198" s="8">
        <f>_xlfn.RANK.EQ(inventory[[#This Row],[Total Cost]],inventory[Total Cost],0)</f>
        <v>4294</v>
      </c>
      <c r="H4198" s="8">
        <f>SUMIFS(inventory['# Units],inventory[Rank],"&lt;="&amp;inventory[[#This Row],['#]])</f>
        <v>81105</v>
      </c>
      <c r="I4198" s="9">
        <f>inventory[[#This Row],[c Units]]/MAX(inventory[c Units])</f>
        <v>0.98454684503144041</v>
      </c>
      <c r="J4198" s="10">
        <f>SUMIFS(inventory[Total Cost],inventory[Rank],"&lt;="&amp;inventory[[#This Row],['#]])</f>
        <v>2646658.8000000017</v>
      </c>
      <c r="K4198" s="9">
        <f>inventory[[#This Row],[c Cost]]/MAX(inventory[c Cost])</f>
        <v>0.99975567611083338</v>
      </c>
      <c r="L4198" s="11" t="str">
        <f>IF(inventory[[#This Row],[c Units %]]&lt;=$O$7,$N$7,IF(inventory[[#This Row],[c Units %]]&lt;=$O$8,$N$8,$N$9))</f>
        <v>C</v>
      </c>
    </row>
    <row r="4199" spans="2:12" x14ac:dyDescent="0.25">
      <c r="B4199" s="1">
        <v>4193</v>
      </c>
      <c r="C4199" t="s">
        <v>4192</v>
      </c>
      <c r="D4199" s="2">
        <v>0.5</v>
      </c>
      <c r="E4199" s="15">
        <v>12</v>
      </c>
      <c r="F4199" s="14">
        <f>inventory[[#This Row],[Unit Cost]]*inventory[[#This Row],['# Units]]</f>
        <v>6</v>
      </c>
      <c r="G4199" s="8">
        <f>_xlfn.RANK.EQ(inventory[[#This Row],[Total Cost]],inventory[Total Cost],0)</f>
        <v>3649</v>
      </c>
      <c r="H4199" s="8">
        <f>SUMIFS(inventory['# Units],inventory[Rank],"&lt;="&amp;inventory[[#This Row],['#]])</f>
        <v>81105</v>
      </c>
      <c r="I4199" s="9">
        <f>inventory[[#This Row],[c Units]]/MAX(inventory[c Units])</f>
        <v>0.98454684503144041</v>
      </c>
      <c r="J4199" s="10">
        <f>SUMIFS(inventory[Total Cost],inventory[Rank],"&lt;="&amp;inventory[[#This Row],['#]])</f>
        <v>2646658.8000000017</v>
      </c>
      <c r="K4199" s="9">
        <f>inventory[[#This Row],[c Cost]]/MAX(inventory[c Cost])</f>
        <v>0.99975567611083338</v>
      </c>
      <c r="L4199" s="11" t="str">
        <f>IF(inventory[[#This Row],[c Units %]]&lt;=$O$7,$N$7,IF(inventory[[#This Row],[c Units %]]&lt;=$O$8,$N$8,$N$9))</f>
        <v>C</v>
      </c>
    </row>
    <row r="4200" spans="2:12" x14ac:dyDescent="0.25">
      <c r="B4200" s="1">
        <v>4194</v>
      </c>
      <c r="C4200" t="s">
        <v>4193</v>
      </c>
      <c r="D4200" s="2">
        <v>0.2</v>
      </c>
      <c r="E4200" s="15">
        <v>10</v>
      </c>
      <c r="F4200" s="14">
        <f>inventory[[#This Row],[Unit Cost]]*inventory[[#This Row],['# Units]]</f>
        <v>2</v>
      </c>
      <c r="G4200" s="8">
        <f>_xlfn.RANK.EQ(inventory[[#This Row],[Total Cost]],inventory[Total Cost],0)</f>
        <v>4294</v>
      </c>
      <c r="H4200" s="8">
        <f>SUMIFS(inventory['# Units],inventory[Rank],"&lt;="&amp;inventory[[#This Row],['#]])</f>
        <v>81105</v>
      </c>
      <c r="I4200" s="9">
        <f>inventory[[#This Row],[c Units]]/MAX(inventory[c Units])</f>
        <v>0.98454684503144041</v>
      </c>
      <c r="J4200" s="10">
        <f>SUMIFS(inventory[Total Cost],inventory[Rank],"&lt;="&amp;inventory[[#This Row],['#]])</f>
        <v>2646658.8000000017</v>
      </c>
      <c r="K4200" s="9">
        <f>inventory[[#This Row],[c Cost]]/MAX(inventory[c Cost])</f>
        <v>0.99975567611083338</v>
      </c>
      <c r="L4200" s="11" t="str">
        <f>IF(inventory[[#This Row],[c Units %]]&lt;=$O$7,$N$7,IF(inventory[[#This Row],[c Units %]]&lt;=$O$8,$N$8,$N$9))</f>
        <v>C</v>
      </c>
    </row>
    <row r="4201" spans="2:12" x14ac:dyDescent="0.25">
      <c r="B4201" s="1">
        <v>4195</v>
      </c>
      <c r="C4201" t="s">
        <v>4194</v>
      </c>
      <c r="D4201" s="2">
        <v>0.3</v>
      </c>
      <c r="E4201" s="15">
        <v>5</v>
      </c>
      <c r="F4201" s="14">
        <f>inventory[[#This Row],[Unit Cost]]*inventory[[#This Row],['# Units]]</f>
        <v>1.5</v>
      </c>
      <c r="G4201" s="8">
        <f>_xlfn.RANK.EQ(inventory[[#This Row],[Total Cost]],inventory[Total Cost],0)</f>
        <v>4393</v>
      </c>
      <c r="H4201" s="8">
        <f>SUMIFS(inventory['# Units],inventory[Rank],"&lt;="&amp;inventory[[#This Row],['#]])</f>
        <v>81105</v>
      </c>
      <c r="I4201" s="9">
        <f>inventory[[#This Row],[c Units]]/MAX(inventory[c Units])</f>
        <v>0.98454684503144041</v>
      </c>
      <c r="J4201" s="10">
        <f>SUMIFS(inventory[Total Cost],inventory[Rank],"&lt;="&amp;inventory[[#This Row],['#]])</f>
        <v>2646658.8000000017</v>
      </c>
      <c r="K4201" s="9">
        <f>inventory[[#This Row],[c Cost]]/MAX(inventory[c Cost])</f>
        <v>0.99975567611083338</v>
      </c>
      <c r="L4201" s="11" t="str">
        <f>IF(inventory[[#This Row],[c Units %]]&lt;=$O$7,$N$7,IF(inventory[[#This Row],[c Units %]]&lt;=$O$8,$N$8,$N$9))</f>
        <v>C</v>
      </c>
    </row>
    <row r="4202" spans="2:12" x14ac:dyDescent="0.25">
      <c r="B4202" s="1">
        <v>4196</v>
      </c>
      <c r="C4202" t="s">
        <v>4195</v>
      </c>
      <c r="D4202" s="2">
        <v>0.6</v>
      </c>
      <c r="E4202" s="15">
        <v>3</v>
      </c>
      <c r="F4202" s="14">
        <f>inventory[[#This Row],[Unit Cost]]*inventory[[#This Row],['# Units]]</f>
        <v>1.7999999999999998</v>
      </c>
      <c r="G4202" s="8">
        <f>_xlfn.RANK.EQ(inventory[[#This Row],[Total Cost]],inventory[Total Cost],0)</f>
        <v>4350</v>
      </c>
      <c r="H4202" s="8">
        <f>SUMIFS(inventory['# Units],inventory[Rank],"&lt;="&amp;inventory[[#This Row],['#]])</f>
        <v>81105</v>
      </c>
      <c r="I4202" s="9">
        <f>inventory[[#This Row],[c Units]]/MAX(inventory[c Units])</f>
        <v>0.98454684503144041</v>
      </c>
      <c r="J4202" s="10">
        <f>SUMIFS(inventory[Total Cost],inventory[Rank],"&lt;="&amp;inventory[[#This Row],['#]])</f>
        <v>2646658.8000000017</v>
      </c>
      <c r="K4202" s="9">
        <f>inventory[[#This Row],[c Cost]]/MAX(inventory[c Cost])</f>
        <v>0.99975567611083338</v>
      </c>
      <c r="L4202" s="11" t="str">
        <f>IF(inventory[[#This Row],[c Units %]]&lt;=$O$7,$N$7,IF(inventory[[#This Row],[c Units %]]&lt;=$O$8,$N$8,$N$9))</f>
        <v>C</v>
      </c>
    </row>
    <row r="4203" spans="2:12" x14ac:dyDescent="0.25">
      <c r="B4203" s="1">
        <v>4197</v>
      </c>
      <c r="C4203" t="s">
        <v>4196</v>
      </c>
      <c r="D4203" s="2">
        <v>0.5</v>
      </c>
      <c r="E4203" s="15">
        <v>9</v>
      </c>
      <c r="F4203" s="14">
        <f>inventory[[#This Row],[Unit Cost]]*inventory[[#This Row],['# Units]]</f>
        <v>4.5</v>
      </c>
      <c r="G4203" s="8">
        <f>_xlfn.RANK.EQ(inventory[[#This Row],[Total Cost]],inventory[Total Cost],0)</f>
        <v>3832</v>
      </c>
      <c r="H4203" s="8">
        <f>SUMIFS(inventory['# Units],inventory[Rank],"&lt;="&amp;inventory[[#This Row],['#]])</f>
        <v>81198</v>
      </c>
      <c r="I4203" s="9">
        <f>inventory[[#This Row],[c Units]]/MAX(inventory[c Units])</f>
        <v>0.98567578722474447</v>
      </c>
      <c r="J4203" s="10">
        <f>SUMIFS(inventory[Total Cost],inventory[Rank],"&lt;="&amp;inventory[[#This Row],['#]])</f>
        <v>2646721.1999999993</v>
      </c>
      <c r="K4203" s="9">
        <f>inventory[[#This Row],[c Cost]]/MAX(inventory[c Cost])</f>
        <v>0.99977924724670741</v>
      </c>
      <c r="L4203" s="11" t="str">
        <f>IF(inventory[[#This Row],[c Units %]]&lt;=$O$7,$N$7,IF(inventory[[#This Row],[c Units %]]&lt;=$O$8,$N$8,$N$9))</f>
        <v>C</v>
      </c>
    </row>
    <row r="4204" spans="2:12" x14ac:dyDescent="0.25">
      <c r="B4204" s="1">
        <v>4198</v>
      </c>
      <c r="C4204" t="s">
        <v>4197</v>
      </c>
      <c r="D4204" s="2">
        <v>0.3</v>
      </c>
      <c r="E4204" s="15">
        <v>3</v>
      </c>
      <c r="F4204" s="14">
        <f>inventory[[#This Row],[Unit Cost]]*inventory[[#This Row],['# Units]]</f>
        <v>0.89999999999999991</v>
      </c>
      <c r="G4204" s="8">
        <f>_xlfn.RANK.EQ(inventory[[#This Row],[Total Cost]],inventory[Total Cost],0)</f>
        <v>4525</v>
      </c>
      <c r="H4204" s="8">
        <f>SUMIFS(inventory['# Units],inventory[Rank],"&lt;="&amp;inventory[[#This Row],['#]])</f>
        <v>81198</v>
      </c>
      <c r="I4204" s="9">
        <f>inventory[[#This Row],[c Units]]/MAX(inventory[c Units])</f>
        <v>0.98567578722474447</v>
      </c>
      <c r="J4204" s="10">
        <f>SUMIFS(inventory[Total Cost],inventory[Rank],"&lt;="&amp;inventory[[#This Row],['#]])</f>
        <v>2646721.1999999993</v>
      </c>
      <c r="K4204" s="9">
        <f>inventory[[#This Row],[c Cost]]/MAX(inventory[c Cost])</f>
        <v>0.99977924724670741</v>
      </c>
      <c r="L4204" s="11" t="str">
        <f>IF(inventory[[#This Row],[c Units %]]&lt;=$O$7,$N$7,IF(inventory[[#This Row],[c Units %]]&lt;=$O$8,$N$8,$N$9))</f>
        <v>C</v>
      </c>
    </row>
    <row r="4205" spans="2:12" x14ac:dyDescent="0.25">
      <c r="B4205" s="1">
        <v>4199</v>
      </c>
      <c r="C4205" t="s">
        <v>4198</v>
      </c>
      <c r="D4205" s="2">
        <v>0.4</v>
      </c>
      <c r="E4205" s="15">
        <v>29</v>
      </c>
      <c r="F4205" s="14">
        <f>inventory[[#This Row],[Unit Cost]]*inventory[[#This Row],['# Units]]</f>
        <v>11.600000000000001</v>
      </c>
      <c r="G4205" s="8">
        <f>_xlfn.RANK.EQ(inventory[[#This Row],[Total Cost]],inventory[Total Cost],0)</f>
        <v>3201</v>
      </c>
      <c r="H4205" s="8">
        <f>SUMIFS(inventory['# Units],inventory[Rank],"&lt;="&amp;inventory[[#This Row],['#]])</f>
        <v>81198</v>
      </c>
      <c r="I4205" s="9">
        <f>inventory[[#This Row],[c Units]]/MAX(inventory[c Units])</f>
        <v>0.98567578722474447</v>
      </c>
      <c r="J4205" s="10">
        <f>SUMIFS(inventory[Total Cost],inventory[Rank],"&lt;="&amp;inventory[[#This Row],['#]])</f>
        <v>2646721.1999999993</v>
      </c>
      <c r="K4205" s="9">
        <f>inventory[[#This Row],[c Cost]]/MAX(inventory[c Cost])</f>
        <v>0.99977924724670741</v>
      </c>
      <c r="L4205" s="11" t="str">
        <f>IF(inventory[[#This Row],[c Units %]]&lt;=$O$7,$N$7,IF(inventory[[#This Row],[c Units %]]&lt;=$O$8,$N$8,$N$9))</f>
        <v>C</v>
      </c>
    </row>
    <row r="4206" spans="2:12" x14ac:dyDescent="0.25">
      <c r="B4206" s="1">
        <v>4200</v>
      </c>
      <c r="C4206" t="s">
        <v>4199</v>
      </c>
      <c r="D4206" s="2">
        <v>0.4</v>
      </c>
      <c r="E4206" s="15">
        <v>5</v>
      </c>
      <c r="F4206" s="14">
        <f>inventory[[#This Row],[Unit Cost]]*inventory[[#This Row],['# Units]]</f>
        <v>2</v>
      </c>
      <c r="G4206" s="8">
        <f>_xlfn.RANK.EQ(inventory[[#This Row],[Total Cost]],inventory[Total Cost],0)</f>
        <v>4294</v>
      </c>
      <c r="H4206" s="8">
        <f>SUMIFS(inventory['# Units],inventory[Rank],"&lt;="&amp;inventory[[#This Row],['#]])</f>
        <v>81198</v>
      </c>
      <c r="I4206" s="9">
        <f>inventory[[#This Row],[c Units]]/MAX(inventory[c Units])</f>
        <v>0.98567578722474447</v>
      </c>
      <c r="J4206" s="10">
        <f>SUMIFS(inventory[Total Cost],inventory[Rank],"&lt;="&amp;inventory[[#This Row],['#]])</f>
        <v>2646721.1999999993</v>
      </c>
      <c r="K4206" s="9">
        <f>inventory[[#This Row],[c Cost]]/MAX(inventory[c Cost])</f>
        <v>0.99977924724670741</v>
      </c>
      <c r="L4206" s="11" t="str">
        <f>IF(inventory[[#This Row],[c Units %]]&lt;=$O$7,$N$7,IF(inventory[[#This Row],[c Units %]]&lt;=$O$8,$N$8,$N$9))</f>
        <v>C</v>
      </c>
    </row>
    <row r="4207" spans="2:12" x14ac:dyDescent="0.25">
      <c r="B4207" s="1">
        <v>4201</v>
      </c>
      <c r="C4207" t="s">
        <v>4200</v>
      </c>
      <c r="D4207" s="2">
        <v>0.2</v>
      </c>
      <c r="E4207" s="15">
        <v>1</v>
      </c>
      <c r="F4207" s="14">
        <f>inventory[[#This Row],[Unit Cost]]*inventory[[#This Row],['# Units]]</f>
        <v>0.2</v>
      </c>
      <c r="G4207" s="8">
        <f>_xlfn.RANK.EQ(inventory[[#This Row],[Total Cost]],inventory[Total Cost],0)</f>
        <v>4654</v>
      </c>
      <c r="H4207" s="8">
        <f>SUMIFS(inventory['# Units],inventory[Rank],"&lt;="&amp;inventory[[#This Row],['#]])</f>
        <v>81198</v>
      </c>
      <c r="I4207" s="9">
        <f>inventory[[#This Row],[c Units]]/MAX(inventory[c Units])</f>
        <v>0.98567578722474447</v>
      </c>
      <c r="J4207" s="10">
        <f>SUMIFS(inventory[Total Cost],inventory[Rank],"&lt;="&amp;inventory[[#This Row],['#]])</f>
        <v>2646721.1999999993</v>
      </c>
      <c r="K4207" s="9">
        <f>inventory[[#This Row],[c Cost]]/MAX(inventory[c Cost])</f>
        <v>0.99977924724670741</v>
      </c>
      <c r="L4207" s="11" t="str">
        <f>IF(inventory[[#This Row],[c Units %]]&lt;=$O$7,$N$7,IF(inventory[[#This Row],[c Units %]]&lt;=$O$8,$N$8,$N$9))</f>
        <v>C</v>
      </c>
    </row>
    <row r="4208" spans="2:12" x14ac:dyDescent="0.25">
      <c r="B4208" s="1">
        <v>4202</v>
      </c>
      <c r="C4208" t="s">
        <v>4201</v>
      </c>
      <c r="D4208" s="2">
        <v>0.5</v>
      </c>
      <c r="E4208" s="15">
        <v>9</v>
      </c>
      <c r="F4208" s="14">
        <f>inventory[[#This Row],[Unit Cost]]*inventory[[#This Row],['# Units]]</f>
        <v>4.5</v>
      </c>
      <c r="G4208" s="8">
        <f>_xlfn.RANK.EQ(inventory[[#This Row],[Total Cost]],inventory[Total Cost],0)</f>
        <v>3832</v>
      </c>
      <c r="H4208" s="8">
        <f>SUMIFS(inventory['# Units],inventory[Rank],"&lt;="&amp;inventory[[#This Row],['#]])</f>
        <v>81198</v>
      </c>
      <c r="I4208" s="9">
        <f>inventory[[#This Row],[c Units]]/MAX(inventory[c Units])</f>
        <v>0.98567578722474447</v>
      </c>
      <c r="J4208" s="10">
        <f>SUMIFS(inventory[Total Cost],inventory[Rank],"&lt;="&amp;inventory[[#This Row],['#]])</f>
        <v>2646721.1999999993</v>
      </c>
      <c r="K4208" s="9">
        <f>inventory[[#This Row],[c Cost]]/MAX(inventory[c Cost])</f>
        <v>0.99977924724670741</v>
      </c>
      <c r="L4208" s="11" t="str">
        <f>IF(inventory[[#This Row],[c Units %]]&lt;=$O$7,$N$7,IF(inventory[[#This Row],[c Units %]]&lt;=$O$8,$N$8,$N$9))</f>
        <v>C</v>
      </c>
    </row>
    <row r="4209" spans="2:12" x14ac:dyDescent="0.25">
      <c r="B4209" s="1">
        <v>4203</v>
      </c>
      <c r="C4209" t="s">
        <v>4202</v>
      </c>
      <c r="D4209" s="2">
        <v>0.2</v>
      </c>
      <c r="E4209" s="15">
        <v>21</v>
      </c>
      <c r="F4209" s="14">
        <f>inventory[[#This Row],[Unit Cost]]*inventory[[#This Row],['# Units]]</f>
        <v>4.2</v>
      </c>
      <c r="G4209" s="8">
        <f>_xlfn.RANK.EQ(inventory[[#This Row],[Total Cost]],inventory[Total Cost],0)</f>
        <v>3859</v>
      </c>
      <c r="H4209" s="8">
        <f>SUMIFS(inventory['# Units],inventory[Rank],"&lt;="&amp;inventory[[#This Row],['#]])</f>
        <v>81198</v>
      </c>
      <c r="I4209" s="9">
        <f>inventory[[#This Row],[c Units]]/MAX(inventory[c Units])</f>
        <v>0.98567578722474447</v>
      </c>
      <c r="J4209" s="10">
        <f>SUMIFS(inventory[Total Cost],inventory[Rank],"&lt;="&amp;inventory[[#This Row],['#]])</f>
        <v>2646721.1999999993</v>
      </c>
      <c r="K4209" s="9">
        <f>inventory[[#This Row],[c Cost]]/MAX(inventory[c Cost])</f>
        <v>0.99977924724670741</v>
      </c>
      <c r="L4209" s="11" t="str">
        <f>IF(inventory[[#This Row],[c Units %]]&lt;=$O$7,$N$7,IF(inventory[[#This Row],[c Units %]]&lt;=$O$8,$N$8,$N$9))</f>
        <v>C</v>
      </c>
    </row>
    <row r="4210" spans="2:12" x14ac:dyDescent="0.25">
      <c r="B4210" s="1">
        <v>4204</v>
      </c>
      <c r="C4210" t="s">
        <v>4203</v>
      </c>
      <c r="D4210" s="2">
        <v>0.5</v>
      </c>
      <c r="E4210" s="15">
        <v>3</v>
      </c>
      <c r="F4210" s="14">
        <f>inventory[[#This Row],[Unit Cost]]*inventory[[#This Row],['# Units]]</f>
        <v>1.5</v>
      </c>
      <c r="G4210" s="8">
        <f>_xlfn.RANK.EQ(inventory[[#This Row],[Total Cost]],inventory[Total Cost],0)</f>
        <v>4393</v>
      </c>
      <c r="H4210" s="8">
        <f>SUMIFS(inventory['# Units],inventory[Rank],"&lt;="&amp;inventory[[#This Row],['#]])</f>
        <v>81198</v>
      </c>
      <c r="I4210" s="9">
        <f>inventory[[#This Row],[c Units]]/MAX(inventory[c Units])</f>
        <v>0.98567578722474447</v>
      </c>
      <c r="J4210" s="10">
        <f>SUMIFS(inventory[Total Cost],inventory[Rank],"&lt;="&amp;inventory[[#This Row],['#]])</f>
        <v>2646721.1999999993</v>
      </c>
      <c r="K4210" s="9">
        <f>inventory[[#This Row],[c Cost]]/MAX(inventory[c Cost])</f>
        <v>0.99977924724670741</v>
      </c>
      <c r="L4210" s="11" t="str">
        <f>IF(inventory[[#This Row],[c Units %]]&lt;=$O$7,$N$7,IF(inventory[[#This Row],[c Units %]]&lt;=$O$8,$N$8,$N$9))</f>
        <v>C</v>
      </c>
    </row>
    <row r="4211" spans="2:12" x14ac:dyDescent="0.25">
      <c r="B4211" s="1">
        <v>4205</v>
      </c>
      <c r="C4211" t="s">
        <v>4204</v>
      </c>
      <c r="D4211" s="2">
        <v>0.3</v>
      </c>
      <c r="E4211" s="15">
        <v>2</v>
      </c>
      <c r="F4211" s="14">
        <f>inventory[[#This Row],[Unit Cost]]*inventory[[#This Row],['# Units]]</f>
        <v>0.6</v>
      </c>
      <c r="G4211" s="8">
        <f>_xlfn.RANK.EQ(inventory[[#This Row],[Total Cost]],inventory[Total Cost],0)</f>
        <v>4592</v>
      </c>
      <c r="H4211" s="8">
        <f>SUMIFS(inventory['# Units],inventory[Rank],"&lt;="&amp;inventory[[#This Row],['#]])</f>
        <v>81198</v>
      </c>
      <c r="I4211" s="9">
        <f>inventory[[#This Row],[c Units]]/MAX(inventory[c Units])</f>
        <v>0.98567578722474447</v>
      </c>
      <c r="J4211" s="10">
        <f>SUMIFS(inventory[Total Cost],inventory[Rank],"&lt;="&amp;inventory[[#This Row],['#]])</f>
        <v>2646721.1999999993</v>
      </c>
      <c r="K4211" s="9">
        <f>inventory[[#This Row],[c Cost]]/MAX(inventory[c Cost])</f>
        <v>0.99977924724670741</v>
      </c>
      <c r="L4211" s="11" t="str">
        <f>IF(inventory[[#This Row],[c Units %]]&lt;=$O$7,$N$7,IF(inventory[[#This Row],[c Units %]]&lt;=$O$8,$N$8,$N$9))</f>
        <v>C</v>
      </c>
    </row>
    <row r="4212" spans="2:12" x14ac:dyDescent="0.25">
      <c r="B4212" s="1">
        <v>4206</v>
      </c>
      <c r="C4212" t="s">
        <v>4205</v>
      </c>
      <c r="D4212" s="2">
        <v>0.1</v>
      </c>
      <c r="E4212" s="15">
        <v>1</v>
      </c>
      <c r="F4212" s="14">
        <f>inventory[[#This Row],[Unit Cost]]*inventory[[#This Row],['# Units]]</f>
        <v>0.1</v>
      </c>
      <c r="G4212" s="8">
        <f>_xlfn.RANK.EQ(inventory[[#This Row],[Total Cost]],inventory[Total Cost],0)</f>
        <v>4667</v>
      </c>
      <c r="H4212" s="8">
        <f>SUMIFS(inventory['# Units],inventory[Rank],"&lt;="&amp;inventory[[#This Row],['#]])</f>
        <v>81198</v>
      </c>
      <c r="I4212" s="9">
        <f>inventory[[#This Row],[c Units]]/MAX(inventory[c Units])</f>
        <v>0.98567578722474447</v>
      </c>
      <c r="J4212" s="10">
        <f>SUMIFS(inventory[Total Cost],inventory[Rank],"&lt;="&amp;inventory[[#This Row],['#]])</f>
        <v>2646721.1999999993</v>
      </c>
      <c r="K4212" s="9">
        <f>inventory[[#This Row],[c Cost]]/MAX(inventory[c Cost])</f>
        <v>0.99977924724670741</v>
      </c>
      <c r="L4212" s="11" t="str">
        <f>IF(inventory[[#This Row],[c Units %]]&lt;=$O$7,$N$7,IF(inventory[[#This Row],[c Units %]]&lt;=$O$8,$N$8,$N$9))</f>
        <v>C</v>
      </c>
    </row>
    <row r="4213" spans="2:12" x14ac:dyDescent="0.25">
      <c r="B4213" s="1">
        <v>4207</v>
      </c>
      <c r="C4213" t="s">
        <v>4206</v>
      </c>
      <c r="D4213" s="2">
        <v>0.1</v>
      </c>
      <c r="E4213" s="15">
        <v>1</v>
      </c>
      <c r="F4213" s="14">
        <f>inventory[[#This Row],[Unit Cost]]*inventory[[#This Row],['# Units]]</f>
        <v>0.1</v>
      </c>
      <c r="G4213" s="8">
        <f>_xlfn.RANK.EQ(inventory[[#This Row],[Total Cost]],inventory[Total Cost],0)</f>
        <v>4667</v>
      </c>
      <c r="H4213" s="8">
        <f>SUMIFS(inventory['# Units],inventory[Rank],"&lt;="&amp;inventory[[#This Row],['#]])</f>
        <v>81198</v>
      </c>
      <c r="I4213" s="9">
        <f>inventory[[#This Row],[c Units]]/MAX(inventory[c Units])</f>
        <v>0.98567578722474447</v>
      </c>
      <c r="J4213" s="10">
        <f>SUMIFS(inventory[Total Cost],inventory[Rank],"&lt;="&amp;inventory[[#This Row],['#]])</f>
        <v>2646721.1999999993</v>
      </c>
      <c r="K4213" s="9">
        <f>inventory[[#This Row],[c Cost]]/MAX(inventory[c Cost])</f>
        <v>0.99977924724670741</v>
      </c>
      <c r="L4213" s="11" t="str">
        <f>IF(inventory[[#This Row],[c Units %]]&lt;=$O$7,$N$7,IF(inventory[[#This Row],[c Units %]]&lt;=$O$8,$N$8,$N$9))</f>
        <v>C</v>
      </c>
    </row>
    <row r="4214" spans="2:12" x14ac:dyDescent="0.25">
      <c r="B4214" s="1">
        <v>4208</v>
      </c>
      <c r="C4214" t="s">
        <v>4207</v>
      </c>
      <c r="D4214" s="2">
        <v>0.1</v>
      </c>
      <c r="E4214" s="15">
        <v>4</v>
      </c>
      <c r="F4214" s="14">
        <f>inventory[[#This Row],[Unit Cost]]*inventory[[#This Row],['# Units]]</f>
        <v>0.4</v>
      </c>
      <c r="G4214" s="8">
        <f>_xlfn.RANK.EQ(inventory[[#This Row],[Total Cost]],inventory[Total Cost],0)</f>
        <v>4637</v>
      </c>
      <c r="H4214" s="8">
        <f>SUMIFS(inventory['# Units],inventory[Rank],"&lt;="&amp;inventory[[#This Row],['#]])</f>
        <v>81198</v>
      </c>
      <c r="I4214" s="9">
        <f>inventory[[#This Row],[c Units]]/MAX(inventory[c Units])</f>
        <v>0.98567578722474447</v>
      </c>
      <c r="J4214" s="10">
        <f>SUMIFS(inventory[Total Cost],inventory[Rank],"&lt;="&amp;inventory[[#This Row],['#]])</f>
        <v>2646721.1999999993</v>
      </c>
      <c r="K4214" s="9">
        <f>inventory[[#This Row],[c Cost]]/MAX(inventory[c Cost])</f>
        <v>0.99977924724670741</v>
      </c>
      <c r="L4214" s="11" t="str">
        <f>IF(inventory[[#This Row],[c Units %]]&lt;=$O$7,$N$7,IF(inventory[[#This Row],[c Units %]]&lt;=$O$8,$N$8,$N$9))</f>
        <v>C</v>
      </c>
    </row>
    <row r="4215" spans="2:12" x14ac:dyDescent="0.25">
      <c r="B4215" s="1">
        <v>4209</v>
      </c>
      <c r="C4215" t="s">
        <v>4208</v>
      </c>
      <c r="D4215" s="2">
        <v>0.1</v>
      </c>
      <c r="E4215" s="15">
        <v>1</v>
      </c>
      <c r="F4215" s="14">
        <f>inventory[[#This Row],[Unit Cost]]*inventory[[#This Row],['# Units]]</f>
        <v>0.1</v>
      </c>
      <c r="G4215" s="8">
        <f>_xlfn.RANK.EQ(inventory[[#This Row],[Total Cost]],inventory[Total Cost],0)</f>
        <v>4667</v>
      </c>
      <c r="H4215" s="8">
        <f>SUMIFS(inventory['# Units],inventory[Rank],"&lt;="&amp;inventory[[#This Row],['#]])</f>
        <v>81198</v>
      </c>
      <c r="I4215" s="9">
        <f>inventory[[#This Row],[c Units]]/MAX(inventory[c Units])</f>
        <v>0.98567578722474447</v>
      </c>
      <c r="J4215" s="10">
        <f>SUMIFS(inventory[Total Cost],inventory[Rank],"&lt;="&amp;inventory[[#This Row],['#]])</f>
        <v>2646721.1999999993</v>
      </c>
      <c r="K4215" s="9">
        <f>inventory[[#This Row],[c Cost]]/MAX(inventory[c Cost])</f>
        <v>0.99977924724670741</v>
      </c>
      <c r="L4215" s="11" t="str">
        <f>IF(inventory[[#This Row],[c Units %]]&lt;=$O$7,$N$7,IF(inventory[[#This Row],[c Units %]]&lt;=$O$8,$N$8,$N$9))</f>
        <v>C</v>
      </c>
    </row>
    <row r="4216" spans="2:12" x14ac:dyDescent="0.25">
      <c r="B4216" s="1">
        <v>4210</v>
      </c>
      <c r="C4216" t="s">
        <v>4209</v>
      </c>
      <c r="D4216" s="2">
        <v>0.1</v>
      </c>
      <c r="E4216" s="15">
        <v>2</v>
      </c>
      <c r="F4216" s="14">
        <f>inventory[[#This Row],[Unit Cost]]*inventory[[#This Row],['# Units]]</f>
        <v>0.2</v>
      </c>
      <c r="G4216" s="8">
        <f>_xlfn.RANK.EQ(inventory[[#This Row],[Total Cost]],inventory[Total Cost],0)</f>
        <v>4654</v>
      </c>
      <c r="H4216" s="8">
        <f>SUMIFS(inventory['# Units],inventory[Rank],"&lt;="&amp;inventory[[#This Row],['#]])</f>
        <v>81198</v>
      </c>
      <c r="I4216" s="9">
        <f>inventory[[#This Row],[c Units]]/MAX(inventory[c Units])</f>
        <v>0.98567578722474447</v>
      </c>
      <c r="J4216" s="10">
        <f>SUMIFS(inventory[Total Cost],inventory[Rank],"&lt;="&amp;inventory[[#This Row],['#]])</f>
        <v>2646721.1999999993</v>
      </c>
      <c r="K4216" s="9">
        <f>inventory[[#This Row],[c Cost]]/MAX(inventory[c Cost])</f>
        <v>0.99977924724670741</v>
      </c>
      <c r="L4216" s="11" t="str">
        <f>IF(inventory[[#This Row],[c Units %]]&lt;=$O$7,$N$7,IF(inventory[[#This Row],[c Units %]]&lt;=$O$8,$N$8,$N$9))</f>
        <v>C</v>
      </c>
    </row>
    <row r="4217" spans="2:12" x14ac:dyDescent="0.25">
      <c r="B4217" s="1">
        <v>4211</v>
      </c>
      <c r="C4217" t="s">
        <v>4210</v>
      </c>
      <c r="D4217" s="2">
        <v>0.4</v>
      </c>
      <c r="E4217" s="15">
        <v>5</v>
      </c>
      <c r="F4217" s="14">
        <f>inventory[[#This Row],[Unit Cost]]*inventory[[#This Row],['# Units]]</f>
        <v>2</v>
      </c>
      <c r="G4217" s="8">
        <f>_xlfn.RANK.EQ(inventory[[#This Row],[Total Cost]],inventory[Total Cost],0)</f>
        <v>4294</v>
      </c>
      <c r="H4217" s="8">
        <f>SUMIFS(inventory['# Units],inventory[Rank],"&lt;="&amp;inventory[[#This Row],['#]])</f>
        <v>81198</v>
      </c>
      <c r="I4217" s="9">
        <f>inventory[[#This Row],[c Units]]/MAX(inventory[c Units])</f>
        <v>0.98567578722474447</v>
      </c>
      <c r="J4217" s="10">
        <f>SUMIFS(inventory[Total Cost],inventory[Rank],"&lt;="&amp;inventory[[#This Row],['#]])</f>
        <v>2646721.1999999993</v>
      </c>
      <c r="K4217" s="9">
        <f>inventory[[#This Row],[c Cost]]/MAX(inventory[c Cost])</f>
        <v>0.99977924724670741</v>
      </c>
      <c r="L4217" s="11" t="str">
        <f>IF(inventory[[#This Row],[c Units %]]&lt;=$O$7,$N$7,IF(inventory[[#This Row],[c Units %]]&lt;=$O$8,$N$8,$N$9))</f>
        <v>C</v>
      </c>
    </row>
    <row r="4218" spans="2:12" x14ac:dyDescent="0.25">
      <c r="B4218" s="1">
        <v>4212</v>
      </c>
      <c r="C4218" t="s">
        <v>4211</v>
      </c>
      <c r="D4218" s="2">
        <v>0.4</v>
      </c>
      <c r="E4218" s="15">
        <v>1</v>
      </c>
      <c r="F4218" s="14">
        <f>inventory[[#This Row],[Unit Cost]]*inventory[[#This Row],['# Units]]</f>
        <v>0.4</v>
      </c>
      <c r="G4218" s="8">
        <f>_xlfn.RANK.EQ(inventory[[#This Row],[Total Cost]],inventory[Total Cost],0)</f>
        <v>4637</v>
      </c>
      <c r="H4218" s="8">
        <f>SUMIFS(inventory['# Units],inventory[Rank],"&lt;="&amp;inventory[[#This Row],['#]])</f>
        <v>81198</v>
      </c>
      <c r="I4218" s="9">
        <f>inventory[[#This Row],[c Units]]/MAX(inventory[c Units])</f>
        <v>0.98567578722474447</v>
      </c>
      <c r="J4218" s="10">
        <f>SUMIFS(inventory[Total Cost],inventory[Rank],"&lt;="&amp;inventory[[#This Row],['#]])</f>
        <v>2646721.1999999993</v>
      </c>
      <c r="K4218" s="9">
        <f>inventory[[#This Row],[c Cost]]/MAX(inventory[c Cost])</f>
        <v>0.99977924724670741</v>
      </c>
      <c r="L4218" s="11" t="str">
        <f>IF(inventory[[#This Row],[c Units %]]&lt;=$O$7,$N$7,IF(inventory[[#This Row],[c Units %]]&lt;=$O$8,$N$8,$N$9))</f>
        <v>C</v>
      </c>
    </row>
    <row r="4219" spans="2:12" x14ac:dyDescent="0.25">
      <c r="B4219" s="1">
        <v>4213</v>
      </c>
      <c r="C4219" t="s">
        <v>4212</v>
      </c>
      <c r="D4219" s="2">
        <v>0.5</v>
      </c>
      <c r="E4219" s="15">
        <v>3</v>
      </c>
      <c r="F4219" s="14">
        <f>inventory[[#This Row],[Unit Cost]]*inventory[[#This Row],['# Units]]</f>
        <v>1.5</v>
      </c>
      <c r="G4219" s="8">
        <f>_xlfn.RANK.EQ(inventory[[#This Row],[Total Cost]],inventory[Total Cost],0)</f>
        <v>4393</v>
      </c>
      <c r="H4219" s="8">
        <f>SUMIFS(inventory['# Units],inventory[Rank],"&lt;="&amp;inventory[[#This Row],['#]])</f>
        <v>81198</v>
      </c>
      <c r="I4219" s="9">
        <f>inventory[[#This Row],[c Units]]/MAX(inventory[c Units])</f>
        <v>0.98567578722474447</v>
      </c>
      <c r="J4219" s="10">
        <f>SUMIFS(inventory[Total Cost],inventory[Rank],"&lt;="&amp;inventory[[#This Row],['#]])</f>
        <v>2646721.1999999993</v>
      </c>
      <c r="K4219" s="9">
        <f>inventory[[#This Row],[c Cost]]/MAX(inventory[c Cost])</f>
        <v>0.99977924724670741</v>
      </c>
      <c r="L4219" s="11" t="str">
        <f>IF(inventory[[#This Row],[c Units %]]&lt;=$O$7,$N$7,IF(inventory[[#This Row],[c Units %]]&lt;=$O$8,$N$8,$N$9))</f>
        <v>C</v>
      </c>
    </row>
    <row r="4220" spans="2:12" x14ac:dyDescent="0.25">
      <c r="B4220" s="1">
        <v>4214</v>
      </c>
      <c r="C4220" t="s">
        <v>4213</v>
      </c>
      <c r="D4220" s="2">
        <v>0.5</v>
      </c>
      <c r="E4220" s="15">
        <v>13</v>
      </c>
      <c r="F4220" s="14">
        <f>inventory[[#This Row],[Unit Cost]]*inventory[[#This Row],['# Units]]</f>
        <v>6.5</v>
      </c>
      <c r="G4220" s="8">
        <f>_xlfn.RANK.EQ(inventory[[#This Row],[Total Cost]],inventory[Total Cost],0)</f>
        <v>3624</v>
      </c>
      <c r="H4220" s="8">
        <f>SUMIFS(inventory['# Units],inventory[Rank],"&lt;="&amp;inventory[[#This Row],['#]])</f>
        <v>81198</v>
      </c>
      <c r="I4220" s="9">
        <f>inventory[[#This Row],[c Units]]/MAX(inventory[c Units])</f>
        <v>0.98567578722474447</v>
      </c>
      <c r="J4220" s="10">
        <f>SUMIFS(inventory[Total Cost],inventory[Rank],"&lt;="&amp;inventory[[#This Row],['#]])</f>
        <v>2646721.1999999993</v>
      </c>
      <c r="K4220" s="9">
        <f>inventory[[#This Row],[c Cost]]/MAX(inventory[c Cost])</f>
        <v>0.99977924724670741</v>
      </c>
      <c r="L4220" s="11" t="str">
        <f>IF(inventory[[#This Row],[c Units %]]&lt;=$O$7,$N$7,IF(inventory[[#This Row],[c Units %]]&lt;=$O$8,$N$8,$N$9))</f>
        <v>C</v>
      </c>
    </row>
    <row r="4221" spans="2:12" x14ac:dyDescent="0.25">
      <c r="B4221" s="1">
        <v>4215</v>
      </c>
      <c r="C4221" t="s">
        <v>4214</v>
      </c>
      <c r="D4221" s="2">
        <v>0.4</v>
      </c>
      <c r="E4221" s="15">
        <v>1</v>
      </c>
      <c r="F4221" s="14">
        <f>inventory[[#This Row],[Unit Cost]]*inventory[[#This Row],['# Units]]</f>
        <v>0.4</v>
      </c>
      <c r="G4221" s="8">
        <f>_xlfn.RANK.EQ(inventory[[#This Row],[Total Cost]],inventory[Total Cost],0)</f>
        <v>4637</v>
      </c>
      <c r="H4221" s="8">
        <f>SUMIFS(inventory['# Units],inventory[Rank],"&lt;="&amp;inventory[[#This Row],['#]])</f>
        <v>81198</v>
      </c>
      <c r="I4221" s="9">
        <f>inventory[[#This Row],[c Units]]/MAX(inventory[c Units])</f>
        <v>0.98567578722474447</v>
      </c>
      <c r="J4221" s="10">
        <f>SUMIFS(inventory[Total Cost],inventory[Rank],"&lt;="&amp;inventory[[#This Row],['#]])</f>
        <v>2646721.1999999993</v>
      </c>
      <c r="K4221" s="9">
        <f>inventory[[#This Row],[c Cost]]/MAX(inventory[c Cost])</f>
        <v>0.99977924724670741</v>
      </c>
      <c r="L4221" s="11" t="str">
        <f>IF(inventory[[#This Row],[c Units %]]&lt;=$O$7,$N$7,IF(inventory[[#This Row],[c Units %]]&lt;=$O$8,$N$8,$N$9))</f>
        <v>C</v>
      </c>
    </row>
    <row r="4222" spans="2:12" x14ac:dyDescent="0.25">
      <c r="B4222" s="1">
        <v>4216</v>
      </c>
      <c r="C4222" t="s">
        <v>4215</v>
      </c>
      <c r="D4222" s="2">
        <v>0.6</v>
      </c>
      <c r="E4222" s="15">
        <v>18</v>
      </c>
      <c r="F4222" s="14">
        <f>inventory[[#This Row],[Unit Cost]]*inventory[[#This Row],['# Units]]</f>
        <v>10.799999999999999</v>
      </c>
      <c r="G4222" s="8">
        <f>_xlfn.RANK.EQ(inventory[[#This Row],[Total Cost]],inventory[Total Cost],0)</f>
        <v>3259</v>
      </c>
      <c r="H4222" s="8">
        <f>SUMIFS(inventory['# Units],inventory[Rank],"&lt;="&amp;inventory[[#This Row],['#]])</f>
        <v>81198</v>
      </c>
      <c r="I4222" s="9">
        <f>inventory[[#This Row],[c Units]]/MAX(inventory[c Units])</f>
        <v>0.98567578722474447</v>
      </c>
      <c r="J4222" s="10">
        <f>SUMIFS(inventory[Total Cost],inventory[Rank],"&lt;="&amp;inventory[[#This Row],['#]])</f>
        <v>2646721.1999999993</v>
      </c>
      <c r="K4222" s="9">
        <f>inventory[[#This Row],[c Cost]]/MAX(inventory[c Cost])</f>
        <v>0.99977924724670741</v>
      </c>
      <c r="L4222" s="11" t="str">
        <f>IF(inventory[[#This Row],[c Units %]]&lt;=$O$7,$N$7,IF(inventory[[#This Row],[c Units %]]&lt;=$O$8,$N$8,$N$9))</f>
        <v>C</v>
      </c>
    </row>
    <row r="4223" spans="2:12" x14ac:dyDescent="0.25">
      <c r="B4223" s="1">
        <v>4217</v>
      </c>
      <c r="C4223" t="s">
        <v>4216</v>
      </c>
      <c r="D4223" s="2">
        <v>0.1</v>
      </c>
      <c r="E4223" s="15">
        <v>22</v>
      </c>
      <c r="F4223" s="14">
        <f>inventory[[#This Row],[Unit Cost]]*inventory[[#This Row],['# Units]]</f>
        <v>2.2000000000000002</v>
      </c>
      <c r="G4223" s="8">
        <f>_xlfn.RANK.EQ(inventory[[#This Row],[Total Cost]],inventory[Total Cost],0)</f>
        <v>4255</v>
      </c>
      <c r="H4223" s="8">
        <f>SUMIFS(inventory['# Units],inventory[Rank],"&lt;="&amp;inventory[[#This Row],['#]])</f>
        <v>81198</v>
      </c>
      <c r="I4223" s="9">
        <f>inventory[[#This Row],[c Units]]/MAX(inventory[c Units])</f>
        <v>0.98567578722474447</v>
      </c>
      <c r="J4223" s="10">
        <f>SUMIFS(inventory[Total Cost],inventory[Rank],"&lt;="&amp;inventory[[#This Row],['#]])</f>
        <v>2646721.1999999993</v>
      </c>
      <c r="K4223" s="9">
        <f>inventory[[#This Row],[c Cost]]/MAX(inventory[c Cost])</f>
        <v>0.99977924724670741</v>
      </c>
      <c r="L4223" s="11" t="str">
        <f>IF(inventory[[#This Row],[c Units %]]&lt;=$O$7,$N$7,IF(inventory[[#This Row],[c Units %]]&lt;=$O$8,$N$8,$N$9))</f>
        <v>C</v>
      </c>
    </row>
    <row r="4224" spans="2:12" x14ac:dyDescent="0.25">
      <c r="B4224" s="1">
        <v>4218</v>
      </c>
      <c r="C4224" t="s">
        <v>4217</v>
      </c>
      <c r="D4224" s="2">
        <v>0.5</v>
      </c>
      <c r="E4224" s="15">
        <v>26</v>
      </c>
      <c r="F4224" s="14">
        <f>inventory[[#This Row],[Unit Cost]]*inventory[[#This Row],['# Units]]</f>
        <v>13</v>
      </c>
      <c r="G4224" s="8">
        <f>_xlfn.RANK.EQ(inventory[[#This Row],[Total Cost]],inventory[Total Cost],0)</f>
        <v>3083</v>
      </c>
      <c r="H4224" s="8">
        <f>SUMIFS(inventory['# Units],inventory[Rank],"&lt;="&amp;inventory[[#This Row],['#]])</f>
        <v>81198</v>
      </c>
      <c r="I4224" s="9">
        <f>inventory[[#This Row],[c Units]]/MAX(inventory[c Units])</f>
        <v>0.98567578722474447</v>
      </c>
      <c r="J4224" s="10">
        <f>SUMIFS(inventory[Total Cost],inventory[Rank],"&lt;="&amp;inventory[[#This Row],['#]])</f>
        <v>2646721.1999999993</v>
      </c>
      <c r="K4224" s="9">
        <f>inventory[[#This Row],[c Cost]]/MAX(inventory[c Cost])</f>
        <v>0.99977924724670741</v>
      </c>
      <c r="L4224" s="11" t="str">
        <f>IF(inventory[[#This Row],[c Units %]]&lt;=$O$7,$N$7,IF(inventory[[#This Row],[c Units %]]&lt;=$O$8,$N$8,$N$9))</f>
        <v>C</v>
      </c>
    </row>
    <row r="4225" spans="2:12" x14ac:dyDescent="0.25">
      <c r="B4225" s="1">
        <v>4219</v>
      </c>
      <c r="C4225" t="s">
        <v>4218</v>
      </c>
      <c r="D4225" s="2">
        <v>0.6</v>
      </c>
      <c r="E4225" s="15">
        <v>1</v>
      </c>
      <c r="F4225" s="14">
        <f>inventory[[#This Row],[Unit Cost]]*inventory[[#This Row],['# Units]]</f>
        <v>0.6</v>
      </c>
      <c r="G4225" s="8">
        <f>_xlfn.RANK.EQ(inventory[[#This Row],[Total Cost]],inventory[Total Cost],0)</f>
        <v>4592</v>
      </c>
      <c r="H4225" s="8">
        <f>SUMIFS(inventory['# Units],inventory[Rank],"&lt;="&amp;inventory[[#This Row],['#]])</f>
        <v>81198</v>
      </c>
      <c r="I4225" s="9">
        <f>inventory[[#This Row],[c Units]]/MAX(inventory[c Units])</f>
        <v>0.98567578722474447</v>
      </c>
      <c r="J4225" s="10">
        <f>SUMIFS(inventory[Total Cost],inventory[Rank],"&lt;="&amp;inventory[[#This Row],['#]])</f>
        <v>2646721.1999999993</v>
      </c>
      <c r="K4225" s="9">
        <f>inventory[[#This Row],[c Cost]]/MAX(inventory[c Cost])</f>
        <v>0.99977924724670741</v>
      </c>
      <c r="L4225" s="11" t="str">
        <f>IF(inventory[[#This Row],[c Units %]]&lt;=$O$7,$N$7,IF(inventory[[#This Row],[c Units %]]&lt;=$O$8,$N$8,$N$9))</f>
        <v>C</v>
      </c>
    </row>
    <row r="4226" spans="2:12" x14ac:dyDescent="0.25">
      <c r="B4226" s="1">
        <v>4220</v>
      </c>
      <c r="C4226" t="s">
        <v>4219</v>
      </c>
      <c r="D4226" s="2">
        <v>0.7</v>
      </c>
      <c r="E4226" s="15">
        <v>22</v>
      </c>
      <c r="F4226" s="14">
        <f>inventory[[#This Row],[Unit Cost]]*inventory[[#This Row],['# Units]]</f>
        <v>15.399999999999999</v>
      </c>
      <c r="G4226" s="8">
        <f>_xlfn.RANK.EQ(inventory[[#This Row],[Total Cost]],inventory[Total Cost],0)</f>
        <v>2950</v>
      </c>
      <c r="H4226" s="8">
        <f>SUMIFS(inventory['# Units],inventory[Rank],"&lt;="&amp;inventory[[#This Row],['#]])</f>
        <v>81198</v>
      </c>
      <c r="I4226" s="9">
        <f>inventory[[#This Row],[c Units]]/MAX(inventory[c Units])</f>
        <v>0.98567578722474447</v>
      </c>
      <c r="J4226" s="10">
        <f>SUMIFS(inventory[Total Cost],inventory[Rank],"&lt;="&amp;inventory[[#This Row],['#]])</f>
        <v>2646721.1999999993</v>
      </c>
      <c r="K4226" s="9">
        <f>inventory[[#This Row],[c Cost]]/MAX(inventory[c Cost])</f>
        <v>0.99977924724670741</v>
      </c>
      <c r="L4226" s="11" t="str">
        <f>IF(inventory[[#This Row],[c Units %]]&lt;=$O$7,$N$7,IF(inventory[[#This Row],[c Units %]]&lt;=$O$8,$N$8,$N$9))</f>
        <v>C</v>
      </c>
    </row>
    <row r="4227" spans="2:12" x14ac:dyDescent="0.25">
      <c r="B4227" s="1">
        <v>4221</v>
      </c>
      <c r="C4227" t="s">
        <v>4220</v>
      </c>
      <c r="D4227" s="2">
        <v>0.1</v>
      </c>
      <c r="E4227" s="15">
        <v>5</v>
      </c>
      <c r="F4227" s="14">
        <f>inventory[[#This Row],[Unit Cost]]*inventory[[#This Row],['# Units]]</f>
        <v>0.5</v>
      </c>
      <c r="G4227" s="8">
        <f>_xlfn.RANK.EQ(inventory[[#This Row],[Total Cost]],inventory[Total Cost],0)</f>
        <v>4622</v>
      </c>
      <c r="H4227" s="8">
        <f>SUMIFS(inventory['# Units],inventory[Rank],"&lt;="&amp;inventory[[#This Row],['#]])</f>
        <v>81198</v>
      </c>
      <c r="I4227" s="9">
        <f>inventory[[#This Row],[c Units]]/MAX(inventory[c Units])</f>
        <v>0.98567578722474447</v>
      </c>
      <c r="J4227" s="10">
        <f>SUMIFS(inventory[Total Cost],inventory[Rank],"&lt;="&amp;inventory[[#This Row],['#]])</f>
        <v>2646721.1999999993</v>
      </c>
      <c r="K4227" s="9">
        <f>inventory[[#This Row],[c Cost]]/MAX(inventory[c Cost])</f>
        <v>0.99977924724670741</v>
      </c>
      <c r="L4227" s="11" t="str">
        <f>IF(inventory[[#This Row],[c Units %]]&lt;=$O$7,$N$7,IF(inventory[[#This Row],[c Units %]]&lt;=$O$8,$N$8,$N$9))</f>
        <v>C</v>
      </c>
    </row>
    <row r="4228" spans="2:12" x14ac:dyDescent="0.25">
      <c r="B4228" s="1">
        <v>4222</v>
      </c>
      <c r="C4228" t="s">
        <v>4221</v>
      </c>
      <c r="D4228" s="2">
        <v>0.3</v>
      </c>
      <c r="E4228" s="15">
        <v>1</v>
      </c>
      <c r="F4228" s="14">
        <f>inventory[[#This Row],[Unit Cost]]*inventory[[#This Row],['# Units]]</f>
        <v>0.3</v>
      </c>
      <c r="G4228" s="8">
        <f>_xlfn.RANK.EQ(inventory[[#This Row],[Total Cost]],inventory[Total Cost],0)</f>
        <v>4650</v>
      </c>
      <c r="H4228" s="8">
        <f>SUMIFS(inventory['# Units],inventory[Rank],"&lt;="&amp;inventory[[#This Row],['#]])</f>
        <v>81198</v>
      </c>
      <c r="I4228" s="9">
        <f>inventory[[#This Row],[c Units]]/MAX(inventory[c Units])</f>
        <v>0.98567578722474447</v>
      </c>
      <c r="J4228" s="10">
        <f>SUMIFS(inventory[Total Cost],inventory[Rank],"&lt;="&amp;inventory[[#This Row],['#]])</f>
        <v>2646721.1999999993</v>
      </c>
      <c r="K4228" s="9">
        <f>inventory[[#This Row],[c Cost]]/MAX(inventory[c Cost])</f>
        <v>0.99977924724670741</v>
      </c>
      <c r="L4228" s="11" t="str">
        <f>IF(inventory[[#This Row],[c Units %]]&lt;=$O$7,$N$7,IF(inventory[[#This Row],[c Units %]]&lt;=$O$8,$N$8,$N$9))</f>
        <v>C</v>
      </c>
    </row>
    <row r="4229" spans="2:12" x14ac:dyDescent="0.25">
      <c r="B4229" s="1">
        <v>4223</v>
      </c>
      <c r="C4229" t="s">
        <v>4222</v>
      </c>
      <c r="D4229" s="2">
        <v>0.1</v>
      </c>
      <c r="E4229" s="15">
        <v>3</v>
      </c>
      <c r="F4229" s="14">
        <f>inventory[[#This Row],[Unit Cost]]*inventory[[#This Row],['# Units]]</f>
        <v>0.30000000000000004</v>
      </c>
      <c r="G4229" s="8">
        <f>_xlfn.RANK.EQ(inventory[[#This Row],[Total Cost]],inventory[Total Cost],0)</f>
        <v>4648</v>
      </c>
      <c r="H4229" s="8">
        <f>SUMIFS(inventory['# Units],inventory[Rank],"&lt;="&amp;inventory[[#This Row],['#]])</f>
        <v>81302</v>
      </c>
      <c r="I4229" s="9">
        <f>inventory[[#This Row],[c Units]]/MAX(inventory[c Units])</f>
        <v>0.986938260215106</v>
      </c>
      <c r="J4229" s="10">
        <f>SUMIFS(inventory[Total Cost],inventory[Rank],"&lt;="&amp;inventory[[#This Row],['#]])</f>
        <v>2646795.5999999964</v>
      </c>
      <c r="K4229" s="9">
        <f>inventory[[#This Row],[c Cost]]/MAX(inventory[c Cost])</f>
        <v>0.99980735129332643</v>
      </c>
      <c r="L4229" s="11" t="str">
        <f>IF(inventory[[#This Row],[c Units %]]&lt;=$O$7,$N$7,IF(inventory[[#This Row],[c Units %]]&lt;=$O$8,$N$8,$N$9))</f>
        <v>C</v>
      </c>
    </row>
    <row r="4230" spans="2:12" x14ac:dyDescent="0.25">
      <c r="B4230" s="1">
        <v>4224</v>
      </c>
      <c r="C4230" t="s">
        <v>4223</v>
      </c>
      <c r="D4230" s="2">
        <v>0.1</v>
      </c>
      <c r="E4230" s="15">
        <v>1</v>
      </c>
      <c r="F4230" s="14">
        <f>inventory[[#This Row],[Unit Cost]]*inventory[[#This Row],['# Units]]</f>
        <v>0.1</v>
      </c>
      <c r="G4230" s="8">
        <f>_xlfn.RANK.EQ(inventory[[#This Row],[Total Cost]],inventory[Total Cost],0)</f>
        <v>4667</v>
      </c>
      <c r="H4230" s="8">
        <f>SUMIFS(inventory['# Units],inventory[Rank],"&lt;="&amp;inventory[[#This Row],['#]])</f>
        <v>81302</v>
      </c>
      <c r="I4230" s="9">
        <f>inventory[[#This Row],[c Units]]/MAX(inventory[c Units])</f>
        <v>0.986938260215106</v>
      </c>
      <c r="J4230" s="10">
        <f>SUMIFS(inventory[Total Cost],inventory[Rank],"&lt;="&amp;inventory[[#This Row],['#]])</f>
        <v>2646795.5999999964</v>
      </c>
      <c r="K4230" s="9">
        <f>inventory[[#This Row],[c Cost]]/MAX(inventory[c Cost])</f>
        <v>0.99980735129332643</v>
      </c>
      <c r="L4230" s="11" t="str">
        <f>IF(inventory[[#This Row],[c Units %]]&lt;=$O$7,$N$7,IF(inventory[[#This Row],[c Units %]]&lt;=$O$8,$N$8,$N$9))</f>
        <v>C</v>
      </c>
    </row>
    <row r="4231" spans="2:12" x14ac:dyDescent="0.25">
      <c r="B4231" s="1">
        <v>4225</v>
      </c>
      <c r="C4231" t="s">
        <v>4224</v>
      </c>
      <c r="D4231" s="2">
        <v>0.1</v>
      </c>
      <c r="E4231" s="15">
        <v>1</v>
      </c>
      <c r="F4231" s="14">
        <f>inventory[[#This Row],[Unit Cost]]*inventory[[#This Row],['# Units]]</f>
        <v>0.1</v>
      </c>
      <c r="G4231" s="8">
        <f>_xlfn.RANK.EQ(inventory[[#This Row],[Total Cost]],inventory[Total Cost],0)</f>
        <v>4667</v>
      </c>
      <c r="H4231" s="8">
        <f>SUMIFS(inventory['# Units],inventory[Rank],"&lt;="&amp;inventory[[#This Row],['#]])</f>
        <v>81302</v>
      </c>
      <c r="I4231" s="9">
        <f>inventory[[#This Row],[c Units]]/MAX(inventory[c Units])</f>
        <v>0.986938260215106</v>
      </c>
      <c r="J4231" s="10">
        <f>SUMIFS(inventory[Total Cost],inventory[Rank],"&lt;="&amp;inventory[[#This Row],['#]])</f>
        <v>2646795.5999999964</v>
      </c>
      <c r="K4231" s="9">
        <f>inventory[[#This Row],[c Cost]]/MAX(inventory[c Cost])</f>
        <v>0.99980735129332643</v>
      </c>
      <c r="L4231" s="11" t="str">
        <f>IF(inventory[[#This Row],[c Units %]]&lt;=$O$7,$N$7,IF(inventory[[#This Row],[c Units %]]&lt;=$O$8,$N$8,$N$9))</f>
        <v>C</v>
      </c>
    </row>
    <row r="4232" spans="2:12" x14ac:dyDescent="0.25">
      <c r="B4232" s="1">
        <v>4226</v>
      </c>
      <c r="C4232" t="s">
        <v>4225</v>
      </c>
      <c r="D4232" s="2">
        <v>0.5</v>
      </c>
      <c r="E4232" s="15">
        <v>11</v>
      </c>
      <c r="F4232" s="14">
        <f>inventory[[#This Row],[Unit Cost]]*inventory[[#This Row],['# Units]]</f>
        <v>5.5</v>
      </c>
      <c r="G4232" s="8">
        <f>_xlfn.RANK.EQ(inventory[[#This Row],[Total Cost]],inventory[Total Cost],0)</f>
        <v>3713</v>
      </c>
      <c r="H4232" s="8">
        <f>SUMIFS(inventory['# Units],inventory[Rank],"&lt;="&amp;inventory[[#This Row],['#]])</f>
        <v>81302</v>
      </c>
      <c r="I4232" s="9">
        <f>inventory[[#This Row],[c Units]]/MAX(inventory[c Units])</f>
        <v>0.986938260215106</v>
      </c>
      <c r="J4232" s="10">
        <f>SUMIFS(inventory[Total Cost],inventory[Rank],"&lt;="&amp;inventory[[#This Row],['#]])</f>
        <v>2646795.5999999964</v>
      </c>
      <c r="K4232" s="9">
        <f>inventory[[#This Row],[c Cost]]/MAX(inventory[c Cost])</f>
        <v>0.99980735129332643</v>
      </c>
      <c r="L4232" s="11" t="str">
        <f>IF(inventory[[#This Row],[c Units %]]&lt;=$O$7,$N$7,IF(inventory[[#This Row],[c Units %]]&lt;=$O$8,$N$8,$N$9))</f>
        <v>C</v>
      </c>
    </row>
    <row r="4233" spans="2:12" x14ac:dyDescent="0.25">
      <c r="B4233" s="1">
        <v>4227</v>
      </c>
      <c r="C4233" t="s">
        <v>4226</v>
      </c>
      <c r="D4233" s="2">
        <v>0.7</v>
      </c>
      <c r="E4233" s="15">
        <v>14</v>
      </c>
      <c r="F4233" s="14">
        <f>inventory[[#This Row],[Unit Cost]]*inventory[[#This Row],['# Units]]</f>
        <v>9.7999999999999989</v>
      </c>
      <c r="G4233" s="8">
        <f>_xlfn.RANK.EQ(inventory[[#This Row],[Total Cost]],inventory[Total Cost],0)</f>
        <v>3331</v>
      </c>
      <c r="H4233" s="8">
        <f>SUMIFS(inventory['# Units],inventory[Rank],"&lt;="&amp;inventory[[#This Row],['#]])</f>
        <v>81302</v>
      </c>
      <c r="I4233" s="9">
        <f>inventory[[#This Row],[c Units]]/MAX(inventory[c Units])</f>
        <v>0.986938260215106</v>
      </c>
      <c r="J4233" s="10">
        <f>SUMIFS(inventory[Total Cost],inventory[Rank],"&lt;="&amp;inventory[[#This Row],['#]])</f>
        <v>2646795.5999999964</v>
      </c>
      <c r="K4233" s="9">
        <f>inventory[[#This Row],[c Cost]]/MAX(inventory[c Cost])</f>
        <v>0.99980735129332643</v>
      </c>
      <c r="L4233" s="11" t="str">
        <f>IF(inventory[[#This Row],[c Units %]]&lt;=$O$7,$N$7,IF(inventory[[#This Row],[c Units %]]&lt;=$O$8,$N$8,$N$9))</f>
        <v>C</v>
      </c>
    </row>
    <row r="4234" spans="2:12" x14ac:dyDescent="0.25">
      <c r="B4234" s="1">
        <v>4228</v>
      </c>
      <c r="C4234" t="s">
        <v>4227</v>
      </c>
      <c r="D4234" s="2">
        <v>0.6</v>
      </c>
      <c r="E4234" s="15">
        <v>4</v>
      </c>
      <c r="F4234" s="14">
        <f>inventory[[#This Row],[Unit Cost]]*inventory[[#This Row],['# Units]]</f>
        <v>2.4</v>
      </c>
      <c r="G4234" s="8">
        <f>_xlfn.RANK.EQ(inventory[[#This Row],[Total Cost]],inventory[Total Cost],0)</f>
        <v>4223</v>
      </c>
      <c r="H4234" s="8">
        <f>SUMIFS(inventory['# Units],inventory[Rank],"&lt;="&amp;inventory[[#This Row],['#]])</f>
        <v>81302</v>
      </c>
      <c r="I4234" s="9">
        <f>inventory[[#This Row],[c Units]]/MAX(inventory[c Units])</f>
        <v>0.986938260215106</v>
      </c>
      <c r="J4234" s="10">
        <f>SUMIFS(inventory[Total Cost],inventory[Rank],"&lt;="&amp;inventory[[#This Row],['#]])</f>
        <v>2646795.5999999964</v>
      </c>
      <c r="K4234" s="9">
        <f>inventory[[#This Row],[c Cost]]/MAX(inventory[c Cost])</f>
        <v>0.99980735129332643</v>
      </c>
      <c r="L4234" s="11" t="str">
        <f>IF(inventory[[#This Row],[c Units %]]&lt;=$O$7,$N$7,IF(inventory[[#This Row],[c Units %]]&lt;=$O$8,$N$8,$N$9))</f>
        <v>C</v>
      </c>
    </row>
    <row r="4235" spans="2:12" x14ac:dyDescent="0.25">
      <c r="B4235" s="1">
        <v>4229</v>
      </c>
      <c r="C4235" t="s">
        <v>4228</v>
      </c>
      <c r="D4235" s="2">
        <v>0.6</v>
      </c>
      <c r="E4235" s="15">
        <v>4</v>
      </c>
      <c r="F4235" s="14">
        <f>inventory[[#This Row],[Unit Cost]]*inventory[[#This Row],['# Units]]</f>
        <v>2.4</v>
      </c>
      <c r="G4235" s="8">
        <f>_xlfn.RANK.EQ(inventory[[#This Row],[Total Cost]],inventory[Total Cost],0)</f>
        <v>4223</v>
      </c>
      <c r="H4235" s="8">
        <f>SUMIFS(inventory['# Units],inventory[Rank],"&lt;="&amp;inventory[[#This Row],['#]])</f>
        <v>81302</v>
      </c>
      <c r="I4235" s="9">
        <f>inventory[[#This Row],[c Units]]/MAX(inventory[c Units])</f>
        <v>0.986938260215106</v>
      </c>
      <c r="J4235" s="10">
        <f>SUMIFS(inventory[Total Cost],inventory[Rank],"&lt;="&amp;inventory[[#This Row],['#]])</f>
        <v>2646795.5999999964</v>
      </c>
      <c r="K4235" s="9">
        <f>inventory[[#This Row],[c Cost]]/MAX(inventory[c Cost])</f>
        <v>0.99980735129332643</v>
      </c>
      <c r="L4235" s="11" t="str">
        <f>IF(inventory[[#This Row],[c Units %]]&lt;=$O$7,$N$7,IF(inventory[[#This Row],[c Units %]]&lt;=$O$8,$N$8,$N$9))</f>
        <v>C</v>
      </c>
    </row>
    <row r="4236" spans="2:12" x14ac:dyDescent="0.25">
      <c r="B4236" s="1">
        <v>4230</v>
      </c>
      <c r="C4236" t="s">
        <v>4229</v>
      </c>
      <c r="D4236" s="2">
        <v>0.5</v>
      </c>
      <c r="E4236" s="15">
        <v>10</v>
      </c>
      <c r="F4236" s="14">
        <f>inventory[[#This Row],[Unit Cost]]*inventory[[#This Row],['# Units]]</f>
        <v>5</v>
      </c>
      <c r="G4236" s="8">
        <f>_xlfn.RANK.EQ(inventory[[#This Row],[Total Cost]],inventory[Total Cost],0)</f>
        <v>3764</v>
      </c>
      <c r="H4236" s="8">
        <f>SUMIFS(inventory['# Units],inventory[Rank],"&lt;="&amp;inventory[[#This Row],['#]])</f>
        <v>81302</v>
      </c>
      <c r="I4236" s="9">
        <f>inventory[[#This Row],[c Units]]/MAX(inventory[c Units])</f>
        <v>0.986938260215106</v>
      </c>
      <c r="J4236" s="10">
        <f>SUMIFS(inventory[Total Cost],inventory[Rank],"&lt;="&amp;inventory[[#This Row],['#]])</f>
        <v>2646795.5999999964</v>
      </c>
      <c r="K4236" s="9">
        <f>inventory[[#This Row],[c Cost]]/MAX(inventory[c Cost])</f>
        <v>0.99980735129332643</v>
      </c>
      <c r="L4236" s="11" t="str">
        <f>IF(inventory[[#This Row],[c Units %]]&lt;=$O$7,$N$7,IF(inventory[[#This Row],[c Units %]]&lt;=$O$8,$N$8,$N$9))</f>
        <v>C</v>
      </c>
    </row>
    <row r="4237" spans="2:12" x14ac:dyDescent="0.25">
      <c r="B4237" s="1">
        <v>4231</v>
      </c>
      <c r="C4237" t="s">
        <v>4230</v>
      </c>
      <c r="D4237" s="2">
        <v>0.7</v>
      </c>
      <c r="E4237" s="15">
        <v>23</v>
      </c>
      <c r="F4237" s="14">
        <f>inventory[[#This Row],[Unit Cost]]*inventory[[#This Row],['# Units]]</f>
        <v>16.099999999999998</v>
      </c>
      <c r="G4237" s="8">
        <f>_xlfn.RANK.EQ(inventory[[#This Row],[Total Cost]],inventory[Total Cost],0)</f>
        <v>2901</v>
      </c>
      <c r="H4237" s="8">
        <f>SUMIFS(inventory['# Units],inventory[Rank],"&lt;="&amp;inventory[[#This Row],['#]])</f>
        <v>81302</v>
      </c>
      <c r="I4237" s="9">
        <f>inventory[[#This Row],[c Units]]/MAX(inventory[c Units])</f>
        <v>0.986938260215106</v>
      </c>
      <c r="J4237" s="10">
        <f>SUMIFS(inventory[Total Cost],inventory[Rank],"&lt;="&amp;inventory[[#This Row],['#]])</f>
        <v>2646795.5999999964</v>
      </c>
      <c r="K4237" s="9">
        <f>inventory[[#This Row],[c Cost]]/MAX(inventory[c Cost])</f>
        <v>0.99980735129332643</v>
      </c>
      <c r="L4237" s="11" t="str">
        <f>IF(inventory[[#This Row],[c Units %]]&lt;=$O$7,$N$7,IF(inventory[[#This Row],[c Units %]]&lt;=$O$8,$N$8,$N$9))</f>
        <v>C</v>
      </c>
    </row>
    <row r="4238" spans="2:12" x14ac:dyDescent="0.25">
      <c r="B4238" s="1">
        <v>4232</v>
      </c>
      <c r="C4238" t="s">
        <v>4231</v>
      </c>
      <c r="D4238" s="2">
        <v>0.7</v>
      </c>
      <c r="E4238" s="15">
        <v>10</v>
      </c>
      <c r="F4238" s="14">
        <f>inventory[[#This Row],[Unit Cost]]*inventory[[#This Row],['# Units]]</f>
        <v>7</v>
      </c>
      <c r="G4238" s="8">
        <f>_xlfn.RANK.EQ(inventory[[#This Row],[Total Cost]],inventory[Total Cost],0)</f>
        <v>3570</v>
      </c>
      <c r="H4238" s="8">
        <f>SUMIFS(inventory['# Units],inventory[Rank],"&lt;="&amp;inventory[[#This Row],['#]])</f>
        <v>81302</v>
      </c>
      <c r="I4238" s="9">
        <f>inventory[[#This Row],[c Units]]/MAX(inventory[c Units])</f>
        <v>0.986938260215106</v>
      </c>
      <c r="J4238" s="10">
        <f>SUMIFS(inventory[Total Cost],inventory[Rank],"&lt;="&amp;inventory[[#This Row],['#]])</f>
        <v>2646795.5999999964</v>
      </c>
      <c r="K4238" s="9">
        <f>inventory[[#This Row],[c Cost]]/MAX(inventory[c Cost])</f>
        <v>0.99980735129332643</v>
      </c>
      <c r="L4238" s="11" t="str">
        <f>IF(inventory[[#This Row],[c Units %]]&lt;=$O$7,$N$7,IF(inventory[[#This Row],[c Units %]]&lt;=$O$8,$N$8,$N$9))</f>
        <v>C</v>
      </c>
    </row>
    <row r="4239" spans="2:12" x14ac:dyDescent="0.25">
      <c r="B4239" s="1">
        <v>4233</v>
      </c>
      <c r="C4239" t="s">
        <v>4232</v>
      </c>
      <c r="D4239" s="2">
        <v>0.7</v>
      </c>
      <c r="E4239" s="15">
        <v>5</v>
      </c>
      <c r="F4239" s="14">
        <f>inventory[[#This Row],[Unit Cost]]*inventory[[#This Row],['# Units]]</f>
        <v>3.5</v>
      </c>
      <c r="G4239" s="8">
        <f>_xlfn.RANK.EQ(inventory[[#This Row],[Total Cost]],inventory[Total Cost],0)</f>
        <v>4002</v>
      </c>
      <c r="H4239" s="8">
        <f>SUMIFS(inventory['# Units],inventory[Rank],"&lt;="&amp;inventory[[#This Row],['#]])</f>
        <v>81302</v>
      </c>
      <c r="I4239" s="9">
        <f>inventory[[#This Row],[c Units]]/MAX(inventory[c Units])</f>
        <v>0.986938260215106</v>
      </c>
      <c r="J4239" s="10">
        <f>SUMIFS(inventory[Total Cost],inventory[Rank],"&lt;="&amp;inventory[[#This Row],['#]])</f>
        <v>2646795.5999999964</v>
      </c>
      <c r="K4239" s="9">
        <f>inventory[[#This Row],[c Cost]]/MAX(inventory[c Cost])</f>
        <v>0.99980735129332643</v>
      </c>
      <c r="L4239" s="11" t="str">
        <f>IF(inventory[[#This Row],[c Units %]]&lt;=$O$7,$N$7,IF(inventory[[#This Row],[c Units %]]&lt;=$O$8,$N$8,$N$9))</f>
        <v>C</v>
      </c>
    </row>
    <row r="4240" spans="2:12" x14ac:dyDescent="0.25">
      <c r="B4240" s="1">
        <v>4234</v>
      </c>
      <c r="C4240" t="s">
        <v>4233</v>
      </c>
      <c r="D4240" s="2">
        <v>0.6</v>
      </c>
      <c r="E4240" s="15">
        <v>10</v>
      </c>
      <c r="F4240" s="14">
        <f>inventory[[#This Row],[Unit Cost]]*inventory[[#This Row],['# Units]]</f>
        <v>6</v>
      </c>
      <c r="G4240" s="8">
        <f>_xlfn.RANK.EQ(inventory[[#This Row],[Total Cost]],inventory[Total Cost],0)</f>
        <v>3649</v>
      </c>
      <c r="H4240" s="8">
        <f>SUMIFS(inventory['# Units],inventory[Rank],"&lt;="&amp;inventory[[#This Row],['#]])</f>
        <v>81302</v>
      </c>
      <c r="I4240" s="9">
        <f>inventory[[#This Row],[c Units]]/MAX(inventory[c Units])</f>
        <v>0.986938260215106</v>
      </c>
      <c r="J4240" s="10">
        <f>SUMIFS(inventory[Total Cost],inventory[Rank],"&lt;="&amp;inventory[[#This Row],['#]])</f>
        <v>2646795.5999999964</v>
      </c>
      <c r="K4240" s="9">
        <f>inventory[[#This Row],[c Cost]]/MAX(inventory[c Cost])</f>
        <v>0.99980735129332643</v>
      </c>
      <c r="L4240" s="11" t="str">
        <f>IF(inventory[[#This Row],[c Units %]]&lt;=$O$7,$N$7,IF(inventory[[#This Row],[c Units %]]&lt;=$O$8,$N$8,$N$9))</f>
        <v>C</v>
      </c>
    </row>
    <row r="4241" spans="2:12" x14ac:dyDescent="0.25">
      <c r="B4241" s="1">
        <v>4235</v>
      </c>
      <c r="C4241" t="s">
        <v>4234</v>
      </c>
      <c r="D4241" s="2">
        <v>0.7</v>
      </c>
      <c r="E4241" s="15">
        <v>53</v>
      </c>
      <c r="F4241" s="14">
        <f>inventory[[#This Row],[Unit Cost]]*inventory[[#This Row],['# Units]]</f>
        <v>37.099999999999994</v>
      </c>
      <c r="G4241" s="8">
        <f>_xlfn.RANK.EQ(inventory[[#This Row],[Total Cost]],inventory[Total Cost],0)</f>
        <v>2111</v>
      </c>
      <c r="H4241" s="8">
        <f>SUMIFS(inventory['# Units],inventory[Rank],"&lt;="&amp;inventory[[#This Row],['#]])</f>
        <v>81302</v>
      </c>
      <c r="I4241" s="9">
        <f>inventory[[#This Row],[c Units]]/MAX(inventory[c Units])</f>
        <v>0.986938260215106</v>
      </c>
      <c r="J4241" s="10">
        <f>SUMIFS(inventory[Total Cost],inventory[Rank],"&lt;="&amp;inventory[[#This Row],['#]])</f>
        <v>2646795.5999999964</v>
      </c>
      <c r="K4241" s="9">
        <f>inventory[[#This Row],[c Cost]]/MAX(inventory[c Cost])</f>
        <v>0.99980735129332643</v>
      </c>
      <c r="L4241" s="11" t="str">
        <f>IF(inventory[[#This Row],[c Units %]]&lt;=$O$7,$N$7,IF(inventory[[#This Row],[c Units %]]&lt;=$O$8,$N$8,$N$9))</f>
        <v>C</v>
      </c>
    </row>
    <row r="4242" spans="2:12" x14ac:dyDescent="0.25">
      <c r="B4242" s="1">
        <v>4236</v>
      </c>
      <c r="C4242" t="s">
        <v>4235</v>
      </c>
      <c r="D4242" s="2">
        <v>0.7</v>
      </c>
      <c r="E4242" s="15">
        <v>14</v>
      </c>
      <c r="F4242" s="14">
        <f>inventory[[#This Row],[Unit Cost]]*inventory[[#This Row],['# Units]]</f>
        <v>9.7999999999999989</v>
      </c>
      <c r="G4242" s="8">
        <f>_xlfn.RANK.EQ(inventory[[#This Row],[Total Cost]],inventory[Total Cost],0)</f>
        <v>3331</v>
      </c>
      <c r="H4242" s="8">
        <f>SUMIFS(inventory['# Units],inventory[Rank],"&lt;="&amp;inventory[[#This Row],['#]])</f>
        <v>81302</v>
      </c>
      <c r="I4242" s="9">
        <f>inventory[[#This Row],[c Units]]/MAX(inventory[c Units])</f>
        <v>0.986938260215106</v>
      </c>
      <c r="J4242" s="10">
        <f>SUMIFS(inventory[Total Cost],inventory[Rank],"&lt;="&amp;inventory[[#This Row],['#]])</f>
        <v>2646795.5999999964</v>
      </c>
      <c r="K4242" s="9">
        <f>inventory[[#This Row],[c Cost]]/MAX(inventory[c Cost])</f>
        <v>0.99980735129332643</v>
      </c>
      <c r="L4242" s="11" t="str">
        <f>IF(inventory[[#This Row],[c Units %]]&lt;=$O$7,$N$7,IF(inventory[[#This Row],[c Units %]]&lt;=$O$8,$N$8,$N$9))</f>
        <v>C</v>
      </c>
    </row>
    <row r="4243" spans="2:12" x14ac:dyDescent="0.25">
      <c r="B4243" s="1">
        <v>4237</v>
      </c>
      <c r="C4243" t="s">
        <v>4236</v>
      </c>
      <c r="D4243" s="2">
        <v>0.7</v>
      </c>
      <c r="E4243" s="15">
        <v>5</v>
      </c>
      <c r="F4243" s="14">
        <f>inventory[[#This Row],[Unit Cost]]*inventory[[#This Row],['# Units]]</f>
        <v>3.5</v>
      </c>
      <c r="G4243" s="8">
        <f>_xlfn.RANK.EQ(inventory[[#This Row],[Total Cost]],inventory[Total Cost],0)</f>
        <v>4002</v>
      </c>
      <c r="H4243" s="8">
        <f>SUMIFS(inventory['# Units],inventory[Rank],"&lt;="&amp;inventory[[#This Row],['#]])</f>
        <v>81302</v>
      </c>
      <c r="I4243" s="9">
        <f>inventory[[#This Row],[c Units]]/MAX(inventory[c Units])</f>
        <v>0.986938260215106</v>
      </c>
      <c r="J4243" s="10">
        <f>SUMIFS(inventory[Total Cost],inventory[Rank],"&lt;="&amp;inventory[[#This Row],['#]])</f>
        <v>2646795.5999999964</v>
      </c>
      <c r="K4243" s="9">
        <f>inventory[[#This Row],[c Cost]]/MAX(inventory[c Cost])</f>
        <v>0.99980735129332643</v>
      </c>
      <c r="L4243" s="11" t="str">
        <f>IF(inventory[[#This Row],[c Units %]]&lt;=$O$7,$N$7,IF(inventory[[#This Row],[c Units %]]&lt;=$O$8,$N$8,$N$9))</f>
        <v>C</v>
      </c>
    </row>
    <row r="4244" spans="2:12" x14ac:dyDescent="0.25">
      <c r="B4244" s="1">
        <v>4238</v>
      </c>
      <c r="C4244" t="s">
        <v>4237</v>
      </c>
      <c r="D4244" s="2">
        <v>0.7</v>
      </c>
      <c r="E4244" s="15">
        <v>2</v>
      </c>
      <c r="F4244" s="14">
        <f>inventory[[#This Row],[Unit Cost]]*inventory[[#This Row],['# Units]]</f>
        <v>1.4</v>
      </c>
      <c r="G4244" s="8">
        <f>_xlfn.RANK.EQ(inventory[[#This Row],[Total Cost]],inventory[Total Cost],0)</f>
        <v>4407</v>
      </c>
      <c r="H4244" s="8">
        <f>SUMIFS(inventory['# Units],inventory[Rank],"&lt;="&amp;inventory[[#This Row],['#]])</f>
        <v>81302</v>
      </c>
      <c r="I4244" s="9">
        <f>inventory[[#This Row],[c Units]]/MAX(inventory[c Units])</f>
        <v>0.986938260215106</v>
      </c>
      <c r="J4244" s="10">
        <f>SUMIFS(inventory[Total Cost],inventory[Rank],"&lt;="&amp;inventory[[#This Row],['#]])</f>
        <v>2646795.5999999964</v>
      </c>
      <c r="K4244" s="9">
        <f>inventory[[#This Row],[c Cost]]/MAX(inventory[c Cost])</f>
        <v>0.99980735129332643</v>
      </c>
      <c r="L4244" s="11" t="str">
        <f>IF(inventory[[#This Row],[c Units %]]&lt;=$O$7,$N$7,IF(inventory[[#This Row],[c Units %]]&lt;=$O$8,$N$8,$N$9))</f>
        <v>C</v>
      </c>
    </row>
    <row r="4245" spans="2:12" x14ac:dyDescent="0.25">
      <c r="B4245" s="1">
        <v>4239</v>
      </c>
      <c r="C4245" t="s">
        <v>4238</v>
      </c>
      <c r="D4245" s="2">
        <v>0.4</v>
      </c>
      <c r="E4245" s="15">
        <v>6</v>
      </c>
      <c r="F4245" s="14">
        <f>inventory[[#This Row],[Unit Cost]]*inventory[[#This Row],['# Units]]</f>
        <v>2.4000000000000004</v>
      </c>
      <c r="G4245" s="8">
        <f>_xlfn.RANK.EQ(inventory[[#This Row],[Total Cost]],inventory[Total Cost],0)</f>
        <v>4197</v>
      </c>
      <c r="H4245" s="8">
        <f>SUMIFS(inventory['# Units],inventory[Rank],"&lt;="&amp;inventory[[#This Row],['#]])</f>
        <v>81302</v>
      </c>
      <c r="I4245" s="9">
        <f>inventory[[#This Row],[c Units]]/MAX(inventory[c Units])</f>
        <v>0.986938260215106</v>
      </c>
      <c r="J4245" s="10">
        <f>SUMIFS(inventory[Total Cost],inventory[Rank],"&lt;="&amp;inventory[[#This Row],['#]])</f>
        <v>2646795.5999999964</v>
      </c>
      <c r="K4245" s="9">
        <f>inventory[[#This Row],[c Cost]]/MAX(inventory[c Cost])</f>
        <v>0.99980735129332643</v>
      </c>
      <c r="L4245" s="11" t="str">
        <f>IF(inventory[[#This Row],[c Units %]]&lt;=$O$7,$N$7,IF(inventory[[#This Row],[c Units %]]&lt;=$O$8,$N$8,$N$9))</f>
        <v>C</v>
      </c>
    </row>
    <row r="4246" spans="2:12" x14ac:dyDescent="0.25">
      <c r="B4246" s="1">
        <v>4240</v>
      </c>
      <c r="C4246" t="s">
        <v>4239</v>
      </c>
      <c r="D4246" s="2">
        <v>0.7</v>
      </c>
      <c r="E4246" s="15">
        <v>15</v>
      </c>
      <c r="F4246" s="14">
        <f>inventory[[#This Row],[Unit Cost]]*inventory[[#This Row],['# Units]]</f>
        <v>10.5</v>
      </c>
      <c r="G4246" s="8">
        <f>_xlfn.RANK.EQ(inventory[[#This Row],[Total Cost]],inventory[Total Cost],0)</f>
        <v>3268</v>
      </c>
      <c r="H4246" s="8">
        <f>SUMIFS(inventory['# Units],inventory[Rank],"&lt;="&amp;inventory[[#This Row],['#]])</f>
        <v>81302</v>
      </c>
      <c r="I4246" s="9">
        <f>inventory[[#This Row],[c Units]]/MAX(inventory[c Units])</f>
        <v>0.986938260215106</v>
      </c>
      <c r="J4246" s="10">
        <f>SUMIFS(inventory[Total Cost],inventory[Rank],"&lt;="&amp;inventory[[#This Row],['#]])</f>
        <v>2646795.5999999964</v>
      </c>
      <c r="K4246" s="9">
        <f>inventory[[#This Row],[c Cost]]/MAX(inventory[c Cost])</f>
        <v>0.99980735129332643</v>
      </c>
      <c r="L4246" s="11" t="str">
        <f>IF(inventory[[#This Row],[c Units %]]&lt;=$O$7,$N$7,IF(inventory[[#This Row],[c Units %]]&lt;=$O$8,$N$8,$N$9))</f>
        <v>C</v>
      </c>
    </row>
    <row r="4247" spans="2:12" x14ac:dyDescent="0.25">
      <c r="B4247" s="1">
        <v>4241</v>
      </c>
      <c r="C4247" t="s">
        <v>4240</v>
      </c>
      <c r="D4247" s="2">
        <v>0.7</v>
      </c>
      <c r="E4247" s="15">
        <v>4</v>
      </c>
      <c r="F4247" s="14">
        <f>inventory[[#This Row],[Unit Cost]]*inventory[[#This Row],['# Units]]</f>
        <v>2.8</v>
      </c>
      <c r="G4247" s="8">
        <f>_xlfn.RANK.EQ(inventory[[#This Row],[Total Cost]],inventory[Total Cost],0)</f>
        <v>4130</v>
      </c>
      <c r="H4247" s="8">
        <f>SUMIFS(inventory['# Units],inventory[Rank],"&lt;="&amp;inventory[[#This Row],['#]])</f>
        <v>81302</v>
      </c>
      <c r="I4247" s="9">
        <f>inventory[[#This Row],[c Units]]/MAX(inventory[c Units])</f>
        <v>0.986938260215106</v>
      </c>
      <c r="J4247" s="10">
        <f>SUMIFS(inventory[Total Cost],inventory[Rank],"&lt;="&amp;inventory[[#This Row],['#]])</f>
        <v>2646795.5999999964</v>
      </c>
      <c r="K4247" s="9">
        <f>inventory[[#This Row],[c Cost]]/MAX(inventory[c Cost])</f>
        <v>0.99980735129332643</v>
      </c>
      <c r="L4247" s="11" t="str">
        <f>IF(inventory[[#This Row],[c Units %]]&lt;=$O$7,$N$7,IF(inventory[[#This Row],[c Units %]]&lt;=$O$8,$N$8,$N$9))</f>
        <v>C</v>
      </c>
    </row>
    <row r="4248" spans="2:12" x14ac:dyDescent="0.25">
      <c r="B4248" s="1">
        <v>4242</v>
      </c>
      <c r="C4248" t="s">
        <v>4241</v>
      </c>
      <c r="D4248" s="2">
        <v>0.4</v>
      </c>
      <c r="E4248" s="15">
        <v>11</v>
      </c>
      <c r="F4248" s="14">
        <f>inventory[[#This Row],[Unit Cost]]*inventory[[#This Row],['# Units]]</f>
        <v>4.4000000000000004</v>
      </c>
      <c r="G4248" s="8">
        <f>_xlfn.RANK.EQ(inventory[[#This Row],[Total Cost]],inventory[Total Cost],0)</f>
        <v>3847</v>
      </c>
      <c r="H4248" s="8">
        <f>SUMIFS(inventory['# Units],inventory[Rank],"&lt;="&amp;inventory[[#This Row],['#]])</f>
        <v>81302</v>
      </c>
      <c r="I4248" s="9">
        <f>inventory[[#This Row],[c Units]]/MAX(inventory[c Units])</f>
        <v>0.986938260215106</v>
      </c>
      <c r="J4248" s="10">
        <f>SUMIFS(inventory[Total Cost],inventory[Rank],"&lt;="&amp;inventory[[#This Row],['#]])</f>
        <v>2646795.5999999964</v>
      </c>
      <c r="K4248" s="9">
        <f>inventory[[#This Row],[c Cost]]/MAX(inventory[c Cost])</f>
        <v>0.99980735129332643</v>
      </c>
      <c r="L4248" s="11" t="str">
        <f>IF(inventory[[#This Row],[c Units %]]&lt;=$O$7,$N$7,IF(inventory[[#This Row],[c Units %]]&lt;=$O$8,$N$8,$N$9))</f>
        <v>C</v>
      </c>
    </row>
    <row r="4249" spans="2:12" x14ac:dyDescent="0.25">
      <c r="B4249" s="1">
        <v>4243</v>
      </c>
      <c r="C4249" t="s">
        <v>4242</v>
      </c>
      <c r="D4249" s="2">
        <v>0.7</v>
      </c>
      <c r="E4249" s="15">
        <v>3</v>
      </c>
      <c r="F4249" s="14">
        <f>inventory[[#This Row],[Unit Cost]]*inventory[[#This Row],['# Units]]</f>
        <v>2.0999999999999996</v>
      </c>
      <c r="G4249" s="8">
        <f>_xlfn.RANK.EQ(inventory[[#This Row],[Total Cost]],inventory[Total Cost],0)</f>
        <v>4272</v>
      </c>
      <c r="H4249" s="8">
        <f>SUMIFS(inventory['# Units],inventory[Rank],"&lt;="&amp;inventory[[#This Row],['#]])</f>
        <v>81302</v>
      </c>
      <c r="I4249" s="9">
        <f>inventory[[#This Row],[c Units]]/MAX(inventory[c Units])</f>
        <v>0.986938260215106</v>
      </c>
      <c r="J4249" s="10">
        <f>SUMIFS(inventory[Total Cost],inventory[Rank],"&lt;="&amp;inventory[[#This Row],['#]])</f>
        <v>2646795.5999999964</v>
      </c>
      <c r="K4249" s="9">
        <f>inventory[[#This Row],[c Cost]]/MAX(inventory[c Cost])</f>
        <v>0.99980735129332643</v>
      </c>
      <c r="L4249" s="11" t="str">
        <f>IF(inventory[[#This Row],[c Units %]]&lt;=$O$7,$N$7,IF(inventory[[#This Row],[c Units %]]&lt;=$O$8,$N$8,$N$9))</f>
        <v>C</v>
      </c>
    </row>
    <row r="4250" spans="2:12" x14ac:dyDescent="0.25">
      <c r="B4250" s="1">
        <v>4244</v>
      </c>
      <c r="C4250" t="s">
        <v>4243</v>
      </c>
      <c r="D4250" s="2">
        <v>0.7</v>
      </c>
      <c r="E4250" s="15">
        <v>4</v>
      </c>
      <c r="F4250" s="14">
        <f>inventory[[#This Row],[Unit Cost]]*inventory[[#This Row],['# Units]]</f>
        <v>2.8</v>
      </c>
      <c r="G4250" s="8">
        <f>_xlfn.RANK.EQ(inventory[[#This Row],[Total Cost]],inventory[Total Cost],0)</f>
        <v>4130</v>
      </c>
      <c r="H4250" s="8">
        <f>SUMIFS(inventory['# Units],inventory[Rank],"&lt;="&amp;inventory[[#This Row],['#]])</f>
        <v>81302</v>
      </c>
      <c r="I4250" s="9">
        <f>inventory[[#This Row],[c Units]]/MAX(inventory[c Units])</f>
        <v>0.986938260215106</v>
      </c>
      <c r="J4250" s="10">
        <f>SUMIFS(inventory[Total Cost],inventory[Rank],"&lt;="&amp;inventory[[#This Row],['#]])</f>
        <v>2646795.5999999964</v>
      </c>
      <c r="K4250" s="9">
        <f>inventory[[#This Row],[c Cost]]/MAX(inventory[c Cost])</f>
        <v>0.99980735129332643</v>
      </c>
      <c r="L4250" s="11" t="str">
        <f>IF(inventory[[#This Row],[c Units %]]&lt;=$O$7,$N$7,IF(inventory[[#This Row],[c Units %]]&lt;=$O$8,$N$8,$N$9))</f>
        <v>C</v>
      </c>
    </row>
    <row r="4251" spans="2:12" x14ac:dyDescent="0.25">
      <c r="B4251" s="1">
        <v>4245</v>
      </c>
      <c r="C4251" t="s">
        <v>4244</v>
      </c>
      <c r="D4251" s="2">
        <v>0.6</v>
      </c>
      <c r="E4251" s="15">
        <v>4</v>
      </c>
      <c r="F4251" s="14">
        <f>inventory[[#This Row],[Unit Cost]]*inventory[[#This Row],['# Units]]</f>
        <v>2.4</v>
      </c>
      <c r="G4251" s="8">
        <f>_xlfn.RANK.EQ(inventory[[#This Row],[Total Cost]],inventory[Total Cost],0)</f>
        <v>4223</v>
      </c>
      <c r="H4251" s="8">
        <f>SUMIFS(inventory['# Units],inventory[Rank],"&lt;="&amp;inventory[[#This Row],['#]])</f>
        <v>81302</v>
      </c>
      <c r="I4251" s="9">
        <f>inventory[[#This Row],[c Units]]/MAX(inventory[c Units])</f>
        <v>0.986938260215106</v>
      </c>
      <c r="J4251" s="10">
        <f>SUMIFS(inventory[Total Cost],inventory[Rank],"&lt;="&amp;inventory[[#This Row],['#]])</f>
        <v>2646795.5999999964</v>
      </c>
      <c r="K4251" s="9">
        <f>inventory[[#This Row],[c Cost]]/MAX(inventory[c Cost])</f>
        <v>0.99980735129332643</v>
      </c>
      <c r="L4251" s="11" t="str">
        <f>IF(inventory[[#This Row],[c Units %]]&lt;=$O$7,$N$7,IF(inventory[[#This Row],[c Units %]]&lt;=$O$8,$N$8,$N$9))</f>
        <v>C</v>
      </c>
    </row>
    <row r="4252" spans="2:12" x14ac:dyDescent="0.25">
      <c r="B4252" s="1">
        <v>4246</v>
      </c>
      <c r="C4252" t="s">
        <v>4245</v>
      </c>
      <c r="D4252" s="2">
        <v>0.6</v>
      </c>
      <c r="E4252" s="15">
        <v>13</v>
      </c>
      <c r="F4252" s="14">
        <f>inventory[[#This Row],[Unit Cost]]*inventory[[#This Row],['# Units]]</f>
        <v>7.8</v>
      </c>
      <c r="G4252" s="8">
        <f>_xlfn.RANK.EQ(inventory[[#This Row],[Total Cost]],inventory[Total Cost],0)</f>
        <v>3497</v>
      </c>
      <c r="H4252" s="8">
        <f>SUMIFS(inventory['# Units],inventory[Rank],"&lt;="&amp;inventory[[#This Row],['#]])</f>
        <v>81302</v>
      </c>
      <c r="I4252" s="9">
        <f>inventory[[#This Row],[c Units]]/MAX(inventory[c Units])</f>
        <v>0.986938260215106</v>
      </c>
      <c r="J4252" s="10">
        <f>SUMIFS(inventory[Total Cost],inventory[Rank],"&lt;="&amp;inventory[[#This Row],['#]])</f>
        <v>2646795.5999999964</v>
      </c>
      <c r="K4252" s="9">
        <f>inventory[[#This Row],[c Cost]]/MAX(inventory[c Cost])</f>
        <v>0.99980735129332643</v>
      </c>
      <c r="L4252" s="11" t="str">
        <f>IF(inventory[[#This Row],[c Units %]]&lt;=$O$7,$N$7,IF(inventory[[#This Row],[c Units %]]&lt;=$O$8,$N$8,$N$9))</f>
        <v>C</v>
      </c>
    </row>
    <row r="4253" spans="2:12" x14ac:dyDescent="0.25">
      <c r="B4253" s="1">
        <v>4247</v>
      </c>
      <c r="C4253" t="s">
        <v>4246</v>
      </c>
      <c r="D4253" s="2">
        <v>0.7</v>
      </c>
      <c r="E4253" s="15">
        <v>54</v>
      </c>
      <c r="F4253" s="14">
        <f>inventory[[#This Row],[Unit Cost]]*inventory[[#This Row],['# Units]]</f>
        <v>37.799999999999997</v>
      </c>
      <c r="G4253" s="8">
        <f>_xlfn.RANK.EQ(inventory[[#This Row],[Total Cost]],inventory[Total Cost],0)</f>
        <v>2095</v>
      </c>
      <c r="H4253" s="8">
        <f>SUMIFS(inventory['# Units],inventory[Rank],"&lt;="&amp;inventory[[#This Row],['#]])</f>
        <v>81302</v>
      </c>
      <c r="I4253" s="9">
        <f>inventory[[#This Row],[c Units]]/MAX(inventory[c Units])</f>
        <v>0.986938260215106</v>
      </c>
      <c r="J4253" s="10">
        <f>SUMIFS(inventory[Total Cost],inventory[Rank],"&lt;="&amp;inventory[[#This Row],['#]])</f>
        <v>2646795.5999999964</v>
      </c>
      <c r="K4253" s="9">
        <f>inventory[[#This Row],[c Cost]]/MAX(inventory[c Cost])</f>
        <v>0.99980735129332643</v>
      </c>
      <c r="L4253" s="11" t="str">
        <f>IF(inventory[[#This Row],[c Units %]]&lt;=$O$7,$N$7,IF(inventory[[#This Row],[c Units %]]&lt;=$O$8,$N$8,$N$9))</f>
        <v>C</v>
      </c>
    </row>
    <row r="4254" spans="2:12" x14ac:dyDescent="0.25">
      <c r="B4254" s="1">
        <v>4248</v>
      </c>
      <c r="C4254" t="s">
        <v>4247</v>
      </c>
      <c r="D4254" s="2">
        <v>0.5</v>
      </c>
      <c r="E4254" s="15">
        <v>17</v>
      </c>
      <c r="F4254" s="14">
        <f>inventory[[#This Row],[Unit Cost]]*inventory[[#This Row],['# Units]]</f>
        <v>8.5</v>
      </c>
      <c r="G4254" s="8">
        <f>_xlfn.RANK.EQ(inventory[[#This Row],[Total Cost]],inventory[Total Cost],0)</f>
        <v>3434</v>
      </c>
      <c r="H4254" s="8">
        <f>SUMIFS(inventory['# Units],inventory[Rank],"&lt;="&amp;inventory[[#This Row],['#]])</f>
        <v>81302</v>
      </c>
      <c r="I4254" s="9">
        <f>inventory[[#This Row],[c Units]]/MAX(inventory[c Units])</f>
        <v>0.986938260215106</v>
      </c>
      <c r="J4254" s="10">
        <f>SUMIFS(inventory[Total Cost],inventory[Rank],"&lt;="&amp;inventory[[#This Row],['#]])</f>
        <v>2646795.5999999964</v>
      </c>
      <c r="K4254" s="9">
        <f>inventory[[#This Row],[c Cost]]/MAX(inventory[c Cost])</f>
        <v>0.99980735129332643</v>
      </c>
      <c r="L4254" s="11" t="str">
        <f>IF(inventory[[#This Row],[c Units %]]&lt;=$O$7,$N$7,IF(inventory[[#This Row],[c Units %]]&lt;=$O$8,$N$8,$N$9))</f>
        <v>C</v>
      </c>
    </row>
    <row r="4255" spans="2:12" x14ac:dyDescent="0.25">
      <c r="B4255" s="1">
        <v>4249</v>
      </c>
      <c r="C4255" t="s">
        <v>4248</v>
      </c>
      <c r="D4255" s="2">
        <v>0.7</v>
      </c>
      <c r="E4255" s="15">
        <v>7</v>
      </c>
      <c r="F4255" s="14">
        <f>inventory[[#This Row],[Unit Cost]]*inventory[[#This Row],['# Units]]</f>
        <v>4.8999999999999995</v>
      </c>
      <c r="G4255" s="8">
        <f>_xlfn.RANK.EQ(inventory[[#This Row],[Total Cost]],inventory[Total Cost],0)</f>
        <v>3779</v>
      </c>
      <c r="H4255" s="8">
        <f>SUMIFS(inventory['# Units],inventory[Rank],"&lt;="&amp;inventory[[#This Row],['#]])</f>
        <v>81302</v>
      </c>
      <c r="I4255" s="9">
        <f>inventory[[#This Row],[c Units]]/MAX(inventory[c Units])</f>
        <v>0.986938260215106</v>
      </c>
      <c r="J4255" s="10">
        <f>SUMIFS(inventory[Total Cost],inventory[Rank],"&lt;="&amp;inventory[[#This Row],['#]])</f>
        <v>2646795.5999999964</v>
      </c>
      <c r="K4255" s="9">
        <f>inventory[[#This Row],[c Cost]]/MAX(inventory[c Cost])</f>
        <v>0.99980735129332643</v>
      </c>
      <c r="L4255" s="11" t="str">
        <f>IF(inventory[[#This Row],[c Units %]]&lt;=$O$7,$N$7,IF(inventory[[#This Row],[c Units %]]&lt;=$O$8,$N$8,$N$9))</f>
        <v>C</v>
      </c>
    </row>
    <row r="4256" spans="2:12" x14ac:dyDescent="0.25">
      <c r="B4256" s="1">
        <v>4250</v>
      </c>
      <c r="C4256" t="s">
        <v>4249</v>
      </c>
      <c r="D4256" s="2">
        <v>0.6</v>
      </c>
      <c r="E4256" s="15">
        <v>21</v>
      </c>
      <c r="F4256" s="14">
        <f>inventory[[#This Row],[Unit Cost]]*inventory[[#This Row],['# Units]]</f>
        <v>12.6</v>
      </c>
      <c r="G4256" s="8">
        <f>_xlfn.RANK.EQ(inventory[[#This Row],[Total Cost]],inventory[Total Cost],0)</f>
        <v>3112</v>
      </c>
      <c r="H4256" s="8">
        <f>SUMIFS(inventory['# Units],inventory[Rank],"&lt;="&amp;inventory[[#This Row],['#]])</f>
        <v>81302</v>
      </c>
      <c r="I4256" s="9">
        <f>inventory[[#This Row],[c Units]]/MAX(inventory[c Units])</f>
        <v>0.986938260215106</v>
      </c>
      <c r="J4256" s="10">
        <f>SUMIFS(inventory[Total Cost],inventory[Rank],"&lt;="&amp;inventory[[#This Row],['#]])</f>
        <v>2646795.5999999964</v>
      </c>
      <c r="K4256" s="9">
        <f>inventory[[#This Row],[c Cost]]/MAX(inventory[c Cost])</f>
        <v>0.99980735129332643</v>
      </c>
      <c r="L4256" s="11" t="str">
        <f>IF(inventory[[#This Row],[c Units %]]&lt;=$O$7,$N$7,IF(inventory[[#This Row],[c Units %]]&lt;=$O$8,$N$8,$N$9))</f>
        <v>C</v>
      </c>
    </row>
    <row r="4257" spans="2:12" x14ac:dyDescent="0.25">
      <c r="B4257" s="1">
        <v>4251</v>
      </c>
      <c r="C4257" t="s">
        <v>4250</v>
      </c>
      <c r="D4257" s="2">
        <v>0.5</v>
      </c>
      <c r="E4257" s="15">
        <v>1</v>
      </c>
      <c r="F4257" s="14">
        <f>inventory[[#This Row],[Unit Cost]]*inventory[[#This Row],['# Units]]</f>
        <v>0.5</v>
      </c>
      <c r="G4257" s="8">
        <f>_xlfn.RANK.EQ(inventory[[#This Row],[Total Cost]],inventory[Total Cost],0)</f>
        <v>4622</v>
      </c>
      <c r="H4257" s="8">
        <f>SUMIFS(inventory['# Units],inventory[Rank],"&lt;="&amp;inventory[[#This Row],['#]])</f>
        <v>81302</v>
      </c>
      <c r="I4257" s="9">
        <f>inventory[[#This Row],[c Units]]/MAX(inventory[c Units])</f>
        <v>0.986938260215106</v>
      </c>
      <c r="J4257" s="10">
        <f>SUMIFS(inventory[Total Cost],inventory[Rank],"&lt;="&amp;inventory[[#This Row],['#]])</f>
        <v>2646795.5999999964</v>
      </c>
      <c r="K4257" s="9">
        <f>inventory[[#This Row],[c Cost]]/MAX(inventory[c Cost])</f>
        <v>0.99980735129332643</v>
      </c>
      <c r="L4257" s="11" t="str">
        <f>IF(inventory[[#This Row],[c Units %]]&lt;=$O$7,$N$7,IF(inventory[[#This Row],[c Units %]]&lt;=$O$8,$N$8,$N$9))</f>
        <v>C</v>
      </c>
    </row>
    <row r="4258" spans="2:12" x14ac:dyDescent="0.25">
      <c r="B4258" s="1">
        <v>4252</v>
      </c>
      <c r="C4258" t="s">
        <v>4251</v>
      </c>
      <c r="D4258" s="2">
        <v>0.7</v>
      </c>
      <c r="E4258" s="15">
        <v>9</v>
      </c>
      <c r="F4258" s="14">
        <f>inventory[[#This Row],[Unit Cost]]*inventory[[#This Row],['# Units]]</f>
        <v>6.3</v>
      </c>
      <c r="G4258" s="8">
        <f>_xlfn.RANK.EQ(inventory[[#This Row],[Total Cost]],inventory[Total Cost],0)</f>
        <v>3638</v>
      </c>
      <c r="H4258" s="8">
        <f>SUMIFS(inventory['# Units],inventory[Rank],"&lt;="&amp;inventory[[#This Row],['#]])</f>
        <v>81302</v>
      </c>
      <c r="I4258" s="9">
        <f>inventory[[#This Row],[c Units]]/MAX(inventory[c Units])</f>
        <v>0.986938260215106</v>
      </c>
      <c r="J4258" s="10">
        <f>SUMIFS(inventory[Total Cost],inventory[Rank],"&lt;="&amp;inventory[[#This Row],['#]])</f>
        <v>2646795.5999999964</v>
      </c>
      <c r="K4258" s="9">
        <f>inventory[[#This Row],[c Cost]]/MAX(inventory[c Cost])</f>
        <v>0.99980735129332643</v>
      </c>
      <c r="L4258" s="11" t="str">
        <f>IF(inventory[[#This Row],[c Units %]]&lt;=$O$7,$N$7,IF(inventory[[#This Row],[c Units %]]&lt;=$O$8,$N$8,$N$9))</f>
        <v>C</v>
      </c>
    </row>
    <row r="4259" spans="2:12" x14ac:dyDescent="0.25">
      <c r="B4259" s="1">
        <v>4253</v>
      </c>
      <c r="C4259" t="s">
        <v>4252</v>
      </c>
      <c r="D4259" s="2">
        <v>0.3</v>
      </c>
      <c r="E4259" s="15">
        <v>11</v>
      </c>
      <c r="F4259" s="14">
        <f>inventory[[#This Row],[Unit Cost]]*inventory[[#This Row],['# Units]]</f>
        <v>3.3</v>
      </c>
      <c r="G4259" s="8">
        <f>_xlfn.RANK.EQ(inventory[[#This Row],[Total Cost]],inventory[Total Cost],0)</f>
        <v>4043</v>
      </c>
      <c r="H4259" s="8">
        <f>SUMIFS(inventory['# Units],inventory[Rank],"&lt;="&amp;inventory[[#This Row],['#]])</f>
        <v>81302</v>
      </c>
      <c r="I4259" s="9">
        <f>inventory[[#This Row],[c Units]]/MAX(inventory[c Units])</f>
        <v>0.986938260215106</v>
      </c>
      <c r="J4259" s="10">
        <f>SUMIFS(inventory[Total Cost],inventory[Rank],"&lt;="&amp;inventory[[#This Row],['#]])</f>
        <v>2646795.5999999964</v>
      </c>
      <c r="K4259" s="9">
        <f>inventory[[#This Row],[c Cost]]/MAX(inventory[c Cost])</f>
        <v>0.99980735129332643</v>
      </c>
      <c r="L4259" s="11" t="str">
        <f>IF(inventory[[#This Row],[c Units %]]&lt;=$O$7,$N$7,IF(inventory[[#This Row],[c Units %]]&lt;=$O$8,$N$8,$N$9))</f>
        <v>C</v>
      </c>
    </row>
    <row r="4260" spans="2:12" x14ac:dyDescent="0.25">
      <c r="B4260" s="1">
        <v>4254</v>
      </c>
      <c r="C4260" t="s">
        <v>4253</v>
      </c>
      <c r="D4260" s="2">
        <v>0.3</v>
      </c>
      <c r="E4260" s="15">
        <v>11</v>
      </c>
      <c r="F4260" s="14">
        <f>inventory[[#This Row],[Unit Cost]]*inventory[[#This Row],['# Units]]</f>
        <v>3.3</v>
      </c>
      <c r="G4260" s="8">
        <f>_xlfn.RANK.EQ(inventory[[#This Row],[Total Cost]],inventory[Total Cost],0)</f>
        <v>4043</v>
      </c>
      <c r="H4260" s="8">
        <f>SUMIFS(inventory['# Units],inventory[Rank],"&lt;="&amp;inventory[[#This Row],['#]])</f>
        <v>81303</v>
      </c>
      <c r="I4260" s="9">
        <f>inventory[[#This Row],[c Units]]/MAX(inventory[c Units])</f>
        <v>0.98695039937847484</v>
      </c>
      <c r="J4260" s="10">
        <f>SUMIFS(inventory[Total Cost],inventory[Rank],"&lt;="&amp;inventory[[#This Row],['#]])</f>
        <v>2646797.8999999962</v>
      </c>
      <c r="K4260" s="9">
        <f>inventory[[#This Row],[c Cost]]/MAX(inventory[c Cost])</f>
        <v>0.99980822010121917</v>
      </c>
      <c r="L4260" s="11" t="str">
        <f>IF(inventory[[#This Row],[c Units %]]&lt;=$O$7,$N$7,IF(inventory[[#This Row],[c Units %]]&lt;=$O$8,$N$8,$N$9))</f>
        <v>C</v>
      </c>
    </row>
    <row r="4261" spans="2:12" x14ac:dyDescent="0.25">
      <c r="B4261" s="1">
        <v>4255</v>
      </c>
      <c r="C4261" t="s">
        <v>4254</v>
      </c>
      <c r="D4261" s="2">
        <v>0.7</v>
      </c>
      <c r="E4261" s="15">
        <v>10</v>
      </c>
      <c r="F4261" s="14">
        <f>inventory[[#This Row],[Unit Cost]]*inventory[[#This Row],['# Units]]</f>
        <v>7</v>
      </c>
      <c r="G4261" s="8">
        <f>_xlfn.RANK.EQ(inventory[[#This Row],[Total Cost]],inventory[Total Cost],0)</f>
        <v>3570</v>
      </c>
      <c r="H4261" s="8">
        <f>SUMIFS(inventory['# Units],inventory[Rank],"&lt;="&amp;inventory[[#This Row],['#]])</f>
        <v>81343</v>
      </c>
      <c r="I4261" s="9">
        <f>inventory[[#This Row],[c Units]]/MAX(inventory[c Units])</f>
        <v>0.98743596591322924</v>
      </c>
      <c r="J4261" s="10">
        <f>SUMIFS(inventory[Total Cost],inventory[Rank],"&lt;="&amp;inventory[[#This Row],['#]])</f>
        <v>2646822.0999999982</v>
      </c>
      <c r="K4261" s="9">
        <f>inventory[[#This Row],[c Cost]]/MAX(inventory[c Cost])</f>
        <v>0.99981736147122269</v>
      </c>
      <c r="L4261" s="11" t="str">
        <f>IF(inventory[[#This Row],[c Units %]]&lt;=$O$7,$N$7,IF(inventory[[#This Row],[c Units %]]&lt;=$O$8,$N$8,$N$9))</f>
        <v>C</v>
      </c>
    </row>
    <row r="4262" spans="2:12" x14ac:dyDescent="0.25">
      <c r="B4262" s="1">
        <v>4256</v>
      </c>
      <c r="C4262" t="s">
        <v>4255</v>
      </c>
      <c r="D4262" s="2">
        <v>0.6</v>
      </c>
      <c r="E4262" s="15">
        <v>16</v>
      </c>
      <c r="F4262" s="14">
        <f>inventory[[#This Row],[Unit Cost]]*inventory[[#This Row],['# Units]]</f>
        <v>9.6</v>
      </c>
      <c r="G4262" s="8">
        <f>_xlfn.RANK.EQ(inventory[[#This Row],[Total Cost]],inventory[Total Cost],0)</f>
        <v>3357</v>
      </c>
      <c r="H4262" s="8">
        <f>SUMIFS(inventory['# Units],inventory[Rank],"&lt;="&amp;inventory[[#This Row],['#]])</f>
        <v>81343</v>
      </c>
      <c r="I4262" s="9">
        <f>inventory[[#This Row],[c Units]]/MAX(inventory[c Units])</f>
        <v>0.98743596591322924</v>
      </c>
      <c r="J4262" s="10">
        <f>SUMIFS(inventory[Total Cost],inventory[Rank],"&lt;="&amp;inventory[[#This Row],['#]])</f>
        <v>2646822.0999999982</v>
      </c>
      <c r="K4262" s="9">
        <f>inventory[[#This Row],[c Cost]]/MAX(inventory[c Cost])</f>
        <v>0.99981736147122269</v>
      </c>
      <c r="L4262" s="11" t="str">
        <f>IF(inventory[[#This Row],[c Units %]]&lt;=$O$7,$N$7,IF(inventory[[#This Row],[c Units %]]&lt;=$O$8,$N$8,$N$9))</f>
        <v>C</v>
      </c>
    </row>
    <row r="4263" spans="2:12" x14ac:dyDescent="0.25">
      <c r="B4263" s="1">
        <v>4257</v>
      </c>
      <c r="C4263" t="s">
        <v>4256</v>
      </c>
      <c r="D4263" s="2">
        <v>0.7</v>
      </c>
      <c r="E4263" s="15">
        <v>4</v>
      </c>
      <c r="F4263" s="14">
        <f>inventory[[#This Row],[Unit Cost]]*inventory[[#This Row],['# Units]]</f>
        <v>2.8</v>
      </c>
      <c r="G4263" s="8">
        <f>_xlfn.RANK.EQ(inventory[[#This Row],[Total Cost]],inventory[Total Cost],0)</f>
        <v>4130</v>
      </c>
      <c r="H4263" s="8">
        <f>SUMIFS(inventory['# Units],inventory[Rank],"&lt;="&amp;inventory[[#This Row],['#]])</f>
        <v>81343</v>
      </c>
      <c r="I4263" s="9">
        <f>inventory[[#This Row],[c Units]]/MAX(inventory[c Units])</f>
        <v>0.98743596591322924</v>
      </c>
      <c r="J4263" s="10">
        <f>SUMIFS(inventory[Total Cost],inventory[Rank],"&lt;="&amp;inventory[[#This Row],['#]])</f>
        <v>2646822.0999999982</v>
      </c>
      <c r="K4263" s="9">
        <f>inventory[[#This Row],[c Cost]]/MAX(inventory[c Cost])</f>
        <v>0.99981736147122269</v>
      </c>
      <c r="L4263" s="11" t="str">
        <f>IF(inventory[[#This Row],[c Units %]]&lt;=$O$7,$N$7,IF(inventory[[#This Row],[c Units %]]&lt;=$O$8,$N$8,$N$9))</f>
        <v>C</v>
      </c>
    </row>
    <row r="4264" spans="2:12" x14ac:dyDescent="0.25">
      <c r="B4264" s="1">
        <v>4258</v>
      </c>
      <c r="C4264" t="s">
        <v>4257</v>
      </c>
      <c r="D4264" s="2">
        <v>0.7</v>
      </c>
      <c r="E4264" s="15">
        <v>2</v>
      </c>
      <c r="F4264" s="14">
        <f>inventory[[#This Row],[Unit Cost]]*inventory[[#This Row],['# Units]]</f>
        <v>1.4</v>
      </c>
      <c r="G4264" s="8">
        <f>_xlfn.RANK.EQ(inventory[[#This Row],[Total Cost]],inventory[Total Cost],0)</f>
        <v>4407</v>
      </c>
      <c r="H4264" s="8">
        <f>SUMIFS(inventory['# Units],inventory[Rank],"&lt;="&amp;inventory[[#This Row],['#]])</f>
        <v>81343</v>
      </c>
      <c r="I4264" s="9">
        <f>inventory[[#This Row],[c Units]]/MAX(inventory[c Units])</f>
        <v>0.98743596591322924</v>
      </c>
      <c r="J4264" s="10">
        <f>SUMIFS(inventory[Total Cost],inventory[Rank],"&lt;="&amp;inventory[[#This Row],['#]])</f>
        <v>2646822.0999999982</v>
      </c>
      <c r="K4264" s="9">
        <f>inventory[[#This Row],[c Cost]]/MAX(inventory[c Cost])</f>
        <v>0.99981736147122269</v>
      </c>
      <c r="L4264" s="11" t="str">
        <f>IF(inventory[[#This Row],[c Units %]]&lt;=$O$7,$N$7,IF(inventory[[#This Row],[c Units %]]&lt;=$O$8,$N$8,$N$9))</f>
        <v>C</v>
      </c>
    </row>
    <row r="4265" spans="2:12" x14ac:dyDescent="0.25">
      <c r="B4265" s="1">
        <v>4259</v>
      </c>
      <c r="C4265" t="s">
        <v>4258</v>
      </c>
      <c r="D4265" s="2">
        <v>0.6</v>
      </c>
      <c r="E4265" s="15">
        <v>12</v>
      </c>
      <c r="F4265" s="14">
        <f>inventory[[#This Row],[Unit Cost]]*inventory[[#This Row],['# Units]]</f>
        <v>7.1999999999999993</v>
      </c>
      <c r="G4265" s="8">
        <f>_xlfn.RANK.EQ(inventory[[#This Row],[Total Cost]],inventory[Total Cost],0)</f>
        <v>3558</v>
      </c>
      <c r="H4265" s="8">
        <f>SUMIFS(inventory['# Units],inventory[Rank],"&lt;="&amp;inventory[[#This Row],['#]])</f>
        <v>81343</v>
      </c>
      <c r="I4265" s="9">
        <f>inventory[[#This Row],[c Units]]/MAX(inventory[c Units])</f>
        <v>0.98743596591322924</v>
      </c>
      <c r="J4265" s="10">
        <f>SUMIFS(inventory[Total Cost],inventory[Rank],"&lt;="&amp;inventory[[#This Row],['#]])</f>
        <v>2646822.0999999982</v>
      </c>
      <c r="K4265" s="9">
        <f>inventory[[#This Row],[c Cost]]/MAX(inventory[c Cost])</f>
        <v>0.99981736147122269</v>
      </c>
      <c r="L4265" s="11" t="str">
        <f>IF(inventory[[#This Row],[c Units %]]&lt;=$O$7,$N$7,IF(inventory[[#This Row],[c Units %]]&lt;=$O$8,$N$8,$N$9))</f>
        <v>C</v>
      </c>
    </row>
    <row r="4266" spans="2:12" x14ac:dyDescent="0.25">
      <c r="B4266" s="1">
        <v>4260</v>
      </c>
      <c r="C4266" t="s">
        <v>4259</v>
      </c>
      <c r="D4266" s="2">
        <v>0.6</v>
      </c>
      <c r="E4266" s="15">
        <v>8</v>
      </c>
      <c r="F4266" s="14">
        <f>inventory[[#This Row],[Unit Cost]]*inventory[[#This Row],['# Units]]</f>
        <v>4.8</v>
      </c>
      <c r="G4266" s="8">
        <f>_xlfn.RANK.EQ(inventory[[#This Row],[Total Cost]],inventory[Total Cost],0)</f>
        <v>3814</v>
      </c>
      <c r="H4266" s="8">
        <f>SUMIFS(inventory['# Units],inventory[Rank],"&lt;="&amp;inventory[[#This Row],['#]])</f>
        <v>81343</v>
      </c>
      <c r="I4266" s="9">
        <f>inventory[[#This Row],[c Units]]/MAX(inventory[c Units])</f>
        <v>0.98743596591322924</v>
      </c>
      <c r="J4266" s="10">
        <f>SUMIFS(inventory[Total Cost],inventory[Rank],"&lt;="&amp;inventory[[#This Row],['#]])</f>
        <v>2646822.0999999982</v>
      </c>
      <c r="K4266" s="9">
        <f>inventory[[#This Row],[c Cost]]/MAX(inventory[c Cost])</f>
        <v>0.99981736147122269</v>
      </c>
      <c r="L4266" s="11" t="str">
        <f>IF(inventory[[#This Row],[c Units %]]&lt;=$O$7,$N$7,IF(inventory[[#This Row],[c Units %]]&lt;=$O$8,$N$8,$N$9))</f>
        <v>C</v>
      </c>
    </row>
    <row r="4267" spans="2:12" x14ac:dyDescent="0.25">
      <c r="B4267" s="1">
        <v>4261</v>
      </c>
      <c r="C4267" t="s">
        <v>4260</v>
      </c>
      <c r="D4267" s="2">
        <v>0.7</v>
      </c>
      <c r="E4267" s="15">
        <v>31</v>
      </c>
      <c r="F4267" s="14">
        <f>inventory[[#This Row],[Unit Cost]]*inventory[[#This Row],['# Units]]</f>
        <v>21.7</v>
      </c>
      <c r="G4267" s="8">
        <f>_xlfn.RANK.EQ(inventory[[#This Row],[Total Cost]],inventory[Total Cost],0)</f>
        <v>2608</v>
      </c>
      <c r="H4267" s="8">
        <f>SUMIFS(inventory['# Units],inventory[Rank],"&lt;="&amp;inventory[[#This Row],['#]])</f>
        <v>81343</v>
      </c>
      <c r="I4267" s="9">
        <f>inventory[[#This Row],[c Units]]/MAX(inventory[c Units])</f>
        <v>0.98743596591322924</v>
      </c>
      <c r="J4267" s="10">
        <f>SUMIFS(inventory[Total Cost],inventory[Rank],"&lt;="&amp;inventory[[#This Row],['#]])</f>
        <v>2646822.0999999982</v>
      </c>
      <c r="K4267" s="9">
        <f>inventory[[#This Row],[c Cost]]/MAX(inventory[c Cost])</f>
        <v>0.99981736147122269</v>
      </c>
      <c r="L4267" s="11" t="str">
        <f>IF(inventory[[#This Row],[c Units %]]&lt;=$O$7,$N$7,IF(inventory[[#This Row],[c Units %]]&lt;=$O$8,$N$8,$N$9))</f>
        <v>C</v>
      </c>
    </row>
    <row r="4268" spans="2:12" x14ac:dyDescent="0.25">
      <c r="B4268" s="1">
        <v>4262</v>
      </c>
      <c r="C4268" t="s">
        <v>4261</v>
      </c>
      <c r="D4268" s="2">
        <v>0.7</v>
      </c>
      <c r="E4268" s="15">
        <v>3</v>
      </c>
      <c r="F4268" s="14">
        <f>inventory[[#This Row],[Unit Cost]]*inventory[[#This Row],['# Units]]</f>
        <v>2.0999999999999996</v>
      </c>
      <c r="G4268" s="8">
        <f>_xlfn.RANK.EQ(inventory[[#This Row],[Total Cost]],inventory[Total Cost],0)</f>
        <v>4272</v>
      </c>
      <c r="H4268" s="8">
        <f>SUMIFS(inventory['# Units],inventory[Rank],"&lt;="&amp;inventory[[#This Row],['#]])</f>
        <v>81343</v>
      </c>
      <c r="I4268" s="9">
        <f>inventory[[#This Row],[c Units]]/MAX(inventory[c Units])</f>
        <v>0.98743596591322924</v>
      </c>
      <c r="J4268" s="10">
        <f>SUMIFS(inventory[Total Cost],inventory[Rank],"&lt;="&amp;inventory[[#This Row],['#]])</f>
        <v>2646822.0999999982</v>
      </c>
      <c r="K4268" s="9">
        <f>inventory[[#This Row],[c Cost]]/MAX(inventory[c Cost])</f>
        <v>0.99981736147122269</v>
      </c>
      <c r="L4268" s="11" t="str">
        <f>IF(inventory[[#This Row],[c Units %]]&lt;=$O$7,$N$7,IF(inventory[[#This Row],[c Units %]]&lt;=$O$8,$N$8,$N$9))</f>
        <v>C</v>
      </c>
    </row>
    <row r="4269" spans="2:12" x14ac:dyDescent="0.25">
      <c r="B4269" s="1">
        <v>4263</v>
      </c>
      <c r="C4269" t="s">
        <v>4262</v>
      </c>
      <c r="D4269" s="2">
        <v>0.3</v>
      </c>
      <c r="E4269" s="15">
        <v>5</v>
      </c>
      <c r="F4269" s="14">
        <f>inventory[[#This Row],[Unit Cost]]*inventory[[#This Row],['# Units]]</f>
        <v>1.5</v>
      </c>
      <c r="G4269" s="8">
        <f>_xlfn.RANK.EQ(inventory[[#This Row],[Total Cost]],inventory[Total Cost],0)</f>
        <v>4393</v>
      </c>
      <c r="H4269" s="8">
        <f>SUMIFS(inventory['# Units],inventory[Rank],"&lt;="&amp;inventory[[#This Row],['#]])</f>
        <v>81343</v>
      </c>
      <c r="I4269" s="9">
        <f>inventory[[#This Row],[c Units]]/MAX(inventory[c Units])</f>
        <v>0.98743596591322924</v>
      </c>
      <c r="J4269" s="10">
        <f>SUMIFS(inventory[Total Cost],inventory[Rank],"&lt;="&amp;inventory[[#This Row],['#]])</f>
        <v>2646822.0999999982</v>
      </c>
      <c r="K4269" s="9">
        <f>inventory[[#This Row],[c Cost]]/MAX(inventory[c Cost])</f>
        <v>0.99981736147122269</v>
      </c>
      <c r="L4269" s="11" t="str">
        <f>IF(inventory[[#This Row],[c Units %]]&lt;=$O$7,$N$7,IF(inventory[[#This Row],[c Units %]]&lt;=$O$8,$N$8,$N$9))</f>
        <v>C</v>
      </c>
    </row>
    <row r="4270" spans="2:12" x14ac:dyDescent="0.25">
      <c r="B4270" s="1">
        <v>4264</v>
      </c>
      <c r="C4270" t="s">
        <v>4263</v>
      </c>
      <c r="D4270" s="2">
        <v>0.2</v>
      </c>
      <c r="E4270" s="15">
        <v>21</v>
      </c>
      <c r="F4270" s="14">
        <f>inventory[[#This Row],[Unit Cost]]*inventory[[#This Row],['# Units]]</f>
        <v>4.2</v>
      </c>
      <c r="G4270" s="8">
        <f>_xlfn.RANK.EQ(inventory[[#This Row],[Total Cost]],inventory[Total Cost],0)</f>
        <v>3859</v>
      </c>
      <c r="H4270" s="8">
        <f>SUMIFS(inventory['# Units],inventory[Rank],"&lt;="&amp;inventory[[#This Row],['#]])</f>
        <v>81343</v>
      </c>
      <c r="I4270" s="9">
        <f>inventory[[#This Row],[c Units]]/MAX(inventory[c Units])</f>
        <v>0.98743596591322924</v>
      </c>
      <c r="J4270" s="10">
        <f>SUMIFS(inventory[Total Cost],inventory[Rank],"&lt;="&amp;inventory[[#This Row],['#]])</f>
        <v>2646822.0999999982</v>
      </c>
      <c r="K4270" s="9">
        <f>inventory[[#This Row],[c Cost]]/MAX(inventory[c Cost])</f>
        <v>0.99981736147122269</v>
      </c>
      <c r="L4270" s="11" t="str">
        <f>IF(inventory[[#This Row],[c Units %]]&lt;=$O$7,$N$7,IF(inventory[[#This Row],[c Units %]]&lt;=$O$8,$N$8,$N$9))</f>
        <v>C</v>
      </c>
    </row>
    <row r="4271" spans="2:12" x14ac:dyDescent="0.25">
      <c r="B4271" s="1">
        <v>4265</v>
      </c>
      <c r="C4271" t="s">
        <v>4264</v>
      </c>
      <c r="D4271" s="2">
        <v>0.2</v>
      </c>
      <c r="E4271" s="15">
        <v>1</v>
      </c>
      <c r="F4271" s="14">
        <f>inventory[[#This Row],[Unit Cost]]*inventory[[#This Row],['# Units]]</f>
        <v>0.2</v>
      </c>
      <c r="G4271" s="8">
        <f>_xlfn.RANK.EQ(inventory[[#This Row],[Total Cost]],inventory[Total Cost],0)</f>
        <v>4654</v>
      </c>
      <c r="H4271" s="8">
        <f>SUMIFS(inventory['# Units],inventory[Rank],"&lt;="&amp;inventory[[#This Row],['#]])</f>
        <v>81343</v>
      </c>
      <c r="I4271" s="9">
        <f>inventory[[#This Row],[c Units]]/MAX(inventory[c Units])</f>
        <v>0.98743596591322924</v>
      </c>
      <c r="J4271" s="10">
        <f>SUMIFS(inventory[Total Cost],inventory[Rank],"&lt;="&amp;inventory[[#This Row],['#]])</f>
        <v>2646822.0999999982</v>
      </c>
      <c r="K4271" s="9">
        <f>inventory[[#This Row],[c Cost]]/MAX(inventory[c Cost])</f>
        <v>0.99981736147122269</v>
      </c>
      <c r="L4271" s="11" t="str">
        <f>IF(inventory[[#This Row],[c Units %]]&lt;=$O$7,$N$7,IF(inventory[[#This Row],[c Units %]]&lt;=$O$8,$N$8,$N$9))</f>
        <v>C</v>
      </c>
    </row>
    <row r="4272" spans="2:12" x14ac:dyDescent="0.25">
      <c r="B4272" s="1">
        <v>4266</v>
      </c>
      <c r="C4272" t="s">
        <v>4265</v>
      </c>
      <c r="D4272" s="2">
        <v>0.6</v>
      </c>
      <c r="E4272" s="15">
        <v>5</v>
      </c>
      <c r="F4272" s="14">
        <f>inventory[[#This Row],[Unit Cost]]*inventory[[#This Row],['# Units]]</f>
        <v>3</v>
      </c>
      <c r="G4272" s="8">
        <f>_xlfn.RANK.EQ(inventory[[#This Row],[Total Cost]],inventory[Total Cost],0)</f>
        <v>4077</v>
      </c>
      <c r="H4272" s="8">
        <f>SUMIFS(inventory['# Units],inventory[Rank],"&lt;="&amp;inventory[[#This Row],['#]])</f>
        <v>81361</v>
      </c>
      <c r="I4272" s="9">
        <f>inventory[[#This Row],[c Units]]/MAX(inventory[c Units])</f>
        <v>0.9876544708538687</v>
      </c>
      <c r="J4272" s="10">
        <f>SUMIFS(inventory[Total Cost],inventory[Rank],"&lt;="&amp;inventory[[#This Row],['#]])</f>
        <v>2646834.6999999988</v>
      </c>
      <c r="K4272" s="9">
        <f>inventory[[#This Row],[c Cost]]/MAX(inventory[c Cost])</f>
        <v>0.99982212102750534</v>
      </c>
      <c r="L4272" s="11" t="str">
        <f>IF(inventory[[#This Row],[c Units %]]&lt;=$O$7,$N$7,IF(inventory[[#This Row],[c Units %]]&lt;=$O$8,$N$8,$N$9))</f>
        <v>C</v>
      </c>
    </row>
    <row r="4273" spans="2:12" x14ac:dyDescent="0.25">
      <c r="B4273" s="1">
        <v>4267</v>
      </c>
      <c r="C4273" t="s">
        <v>4266</v>
      </c>
      <c r="D4273" s="2">
        <v>0.5</v>
      </c>
      <c r="E4273" s="15">
        <v>4</v>
      </c>
      <c r="F4273" s="14">
        <f>inventory[[#This Row],[Unit Cost]]*inventory[[#This Row],['# Units]]</f>
        <v>2</v>
      </c>
      <c r="G4273" s="8">
        <f>_xlfn.RANK.EQ(inventory[[#This Row],[Total Cost]],inventory[Total Cost],0)</f>
        <v>4294</v>
      </c>
      <c r="H4273" s="8">
        <f>SUMIFS(inventory['# Units],inventory[Rank],"&lt;="&amp;inventory[[#This Row],['#]])</f>
        <v>81361</v>
      </c>
      <c r="I4273" s="9">
        <f>inventory[[#This Row],[c Units]]/MAX(inventory[c Units])</f>
        <v>0.9876544708538687</v>
      </c>
      <c r="J4273" s="10">
        <f>SUMIFS(inventory[Total Cost],inventory[Rank],"&lt;="&amp;inventory[[#This Row],['#]])</f>
        <v>2646834.6999999988</v>
      </c>
      <c r="K4273" s="9">
        <f>inventory[[#This Row],[c Cost]]/MAX(inventory[c Cost])</f>
        <v>0.99982212102750534</v>
      </c>
      <c r="L4273" s="11" t="str">
        <f>IF(inventory[[#This Row],[c Units %]]&lt;=$O$7,$N$7,IF(inventory[[#This Row],[c Units %]]&lt;=$O$8,$N$8,$N$9))</f>
        <v>C</v>
      </c>
    </row>
    <row r="4274" spans="2:12" x14ac:dyDescent="0.25">
      <c r="B4274" s="1">
        <v>4268</v>
      </c>
      <c r="C4274" t="s">
        <v>4267</v>
      </c>
      <c r="D4274" s="2">
        <v>0.7</v>
      </c>
      <c r="E4274" s="15">
        <v>3</v>
      </c>
      <c r="F4274" s="14">
        <f>inventory[[#This Row],[Unit Cost]]*inventory[[#This Row],['# Units]]</f>
        <v>2.0999999999999996</v>
      </c>
      <c r="G4274" s="8">
        <f>_xlfn.RANK.EQ(inventory[[#This Row],[Total Cost]],inventory[Total Cost],0)</f>
        <v>4272</v>
      </c>
      <c r="H4274" s="8">
        <f>SUMIFS(inventory['# Units],inventory[Rank],"&lt;="&amp;inventory[[#This Row],['#]])</f>
        <v>81361</v>
      </c>
      <c r="I4274" s="9">
        <f>inventory[[#This Row],[c Units]]/MAX(inventory[c Units])</f>
        <v>0.9876544708538687</v>
      </c>
      <c r="J4274" s="10">
        <f>SUMIFS(inventory[Total Cost],inventory[Rank],"&lt;="&amp;inventory[[#This Row],['#]])</f>
        <v>2646834.6999999988</v>
      </c>
      <c r="K4274" s="9">
        <f>inventory[[#This Row],[c Cost]]/MAX(inventory[c Cost])</f>
        <v>0.99982212102750534</v>
      </c>
      <c r="L4274" s="11" t="str">
        <f>IF(inventory[[#This Row],[c Units %]]&lt;=$O$7,$N$7,IF(inventory[[#This Row],[c Units %]]&lt;=$O$8,$N$8,$N$9))</f>
        <v>C</v>
      </c>
    </row>
    <row r="4275" spans="2:12" x14ac:dyDescent="0.25">
      <c r="B4275" s="1">
        <v>4269</v>
      </c>
      <c r="C4275" t="s">
        <v>4268</v>
      </c>
      <c r="D4275" s="2">
        <v>0.7</v>
      </c>
      <c r="E4275" s="15">
        <v>11</v>
      </c>
      <c r="F4275" s="14">
        <f>inventory[[#This Row],[Unit Cost]]*inventory[[#This Row],['# Units]]</f>
        <v>7.6999999999999993</v>
      </c>
      <c r="G4275" s="8">
        <f>_xlfn.RANK.EQ(inventory[[#This Row],[Total Cost]],inventory[Total Cost],0)</f>
        <v>3509</v>
      </c>
      <c r="H4275" s="8">
        <f>SUMIFS(inventory['# Units],inventory[Rank],"&lt;="&amp;inventory[[#This Row],['#]])</f>
        <v>81361</v>
      </c>
      <c r="I4275" s="9">
        <f>inventory[[#This Row],[c Units]]/MAX(inventory[c Units])</f>
        <v>0.9876544708538687</v>
      </c>
      <c r="J4275" s="10">
        <f>SUMIFS(inventory[Total Cost],inventory[Rank],"&lt;="&amp;inventory[[#This Row],['#]])</f>
        <v>2646834.6999999988</v>
      </c>
      <c r="K4275" s="9">
        <f>inventory[[#This Row],[c Cost]]/MAX(inventory[c Cost])</f>
        <v>0.99982212102750534</v>
      </c>
      <c r="L4275" s="11" t="str">
        <f>IF(inventory[[#This Row],[c Units %]]&lt;=$O$7,$N$7,IF(inventory[[#This Row],[c Units %]]&lt;=$O$8,$N$8,$N$9))</f>
        <v>C</v>
      </c>
    </row>
    <row r="4276" spans="2:12" x14ac:dyDescent="0.25">
      <c r="B4276" s="1">
        <v>4270</v>
      </c>
      <c r="C4276" t="s">
        <v>4269</v>
      </c>
      <c r="D4276" s="2">
        <v>0.4</v>
      </c>
      <c r="E4276" s="15">
        <v>1</v>
      </c>
      <c r="F4276" s="14">
        <f>inventory[[#This Row],[Unit Cost]]*inventory[[#This Row],['# Units]]</f>
        <v>0.4</v>
      </c>
      <c r="G4276" s="8">
        <f>_xlfn.RANK.EQ(inventory[[#This Row],[Total Cost]],inventory[Total Cost],0)</f>
        <v>4637</v>
      </c>
      <c r="H4276" s="8">
        <f>SUMIFS(inventory['# Units],inventory[Rank],"&lt;="&amp;inventory[[#This Row],['#]])</f>
        <v>81361</v>
      </c>
      <c r="I4276" s="9">
        <f>inventory[[#This Row],[c Units]]/MAX(inventory[c Units])</f>
        <v>0.9876544708538687</v>
      </c>
      <c r="J4276" s="10">
        <f>SUMIFS(inventory[Total Cost],inventory[Rank],"&lt;="&amp;inventory[[#This Row],['#]])</f>
        <v>2646834.6999999988</v>
      </c>
      <c r="K4276" s="9">
        <f>inventory[[#This Row],[c Cost]]/MAX(inventory[c Cost])</f>
        <v>0.99982212102750534</v>
      </c>
      <c r="L4276" s="11" t="str">
        <f>IF(inventory[[#This Row],[c Units %]]&lt;=$O$7,$N$7,IF(inventory[[#This Row],[c Units %]]&lt;=$O$8,$N$8,$N$9))</f>
        <v>C</v>
      </c>
    </row>
    <row r="4277" spans="2:12" x14ac:dyDescent="0.25">
      <c r="B4277" s="1">
        <v>4271</v>
      </c>
      <c r="C4277" t="s">
        <v>4270</v>
      </c>
      <c r="D4277" s="2">
        <v>0.5</v>
      </c>
      <c r="E4277" s="15">
        <v>13</v>
      </c>
      <c r="F4277" s="14">
        <f>inventory[[#This Row],[Unit Cost]]*inventory[[#This Row],['# Units]]</f>
        <v>6.5</v>
      </c>
      <c r="G4277" s="8">
        <f>_xlfn.RANK.EQ(inventory[[#This Row],[Total Cost]],inventory[Total Cost],0)</f>
        <v>3624</v>
      </c>
      <c r="H4277" s="8">
        <f>SUMIFS(inventory['# Units],inventory[Rank],"&lt;="&amp;inventory[[#This Row],['#]])</f>
        <v>81361</v>
      </c>
      <c r="I4277" s="9">
        <f>inventory[[#This Row],[c Units]]/MAX(inventory[c Units])</f>
        <v>0.9876544708538687</v>
      </c>
      <c r="J4277" s="10">
        <f>SUMIFS(inventory[Total Cost],inventory[Rank],"&lt;="&amp;inventory[[#This Row],['#]])</f>
        <v>2646834.6999999988</v>
      </c>
      <c r="K4277" s="9">
        <f>inventory[[#This Row],[c Cost]]/MAX(inventory[c Cost])</f>
        <v>0.99982212102750534</v>
      </c>
      <c r="L4277" s="11" t="str">
        <f>IF(inventory[[#This Row],[c Units %]]&lt;=$O$7,$N$7,IF(inventory[[#This Row],[c Units %]]&lt;=$O$8,$N$8,$N$9))</f>
        <v>C</v>
      </c>
    </row>
    <row r="4278" spans="2:12" x14ac:dyDescent="0.25">
      <c r="B4278" s="1">
        <v>4272</v>
      </c>
      <c r="C4278" t="s">
        <v>4271</v>
      </c>
      <c r="D4278" s="2">
        <v>0.2</v>
      </c>
      <c r="E4278" s="15">
        <v>1</v>
      </c>
      <c r="F4278" s="14">
        <f>inventory[[#This Row],[Unit Cost]]*inventory[[#This Row],['# Units]]</f>
        <v>0.2</v>
      </c>
      <c r="G4278" s="8">
        <f>_xlfn.RANK.EQ(inventory[[#This Row],[Total Cost]],inventory[Total Cost],0)</f>
        <v>4654</v>
      </c>
      <c r="H4278" s="8">
        <f>SUMIFS(inventory['# Units],inventory[Rank],"&lt;="&amp;inventory[[#This Row],['#]])</f>
        <v>81427</v>
      </c>
      <c r="I4278" s="9">
        <f>inventory[[#This Row],[c Units]]/MAX(inventory[c Units])</f>
        <v>0.98845565563621351</v>
      </c>
      <c r="J4278" s="10">
        <f>SUMIFS(inventory[Total Cost],inventory[Rank],"&lt;="&amp;inventory[[#This Row],['#]])</f>
        <v>2646880.9000000008</v>
      </c>
      <c r="K4278" s="9">
        <f>inventory[[#This Row],[c Cost]]/MAX(inventory[c Cost])</f>
        <v>0.99983957273387503</v>
      </c>
      <c r="L4278" s="11" t="str">
        <f>IF(inventory[[#This Row],[c Units %]]&lt;=$O$7,$N$7,IF(inventory[[#This Row],[c Units %]]&lt;=$O$8,$N$8,$N$9))</f>
        <v>C</v>
      </c>
    </row>
    <row r="4279" spans="2:12" x14ac:dyDescent="0.25">
      <c r="B4279" s="1">
        <v>4273</v>
      </c>
      <c r="C4279" t="s">
        <v>4272</v>
      </c>
      <c r="D4279" s="2">
        <v>0.5</v>
      </c>
      <c r="E4279" s="15">
        <v>24</v>
      </c>
      <c r="F4279" s="14">
        <f>inventory[[#This Row],[Unit Cost]]*inventory[[#This Row],['# Units]]</f>
        <v>12</v>
      </c>
      <c r="G4279" s="8">
        <f>_xlfn.RANK.EQ(inventory[[#This Row],[Total Cost]],inventory[Total Cost],0)</f>
        <v>3144</v>
      </c>
      <c r="H4279" s="8">
        <f>SUMIFS(inventory['# Units],inventory[Rank],"&lt;="&amp;inventory[[#This Row],['#]])</f>
        <v>81427</v>
      </c>
      <c r="I4279" s="9">
        <f>inventory[[#This Row],[c Units]]/MAX(inventory[c Units])</f>
        <v>0.98845565563621351</v>
      </c>
      <c r="J4279" s="10">
        <f>SUMIFS(inventory[Total Cost],inventory[Rank],"&lt;="&amp;inventory[[#This Row],['#]])</f>
        <v>2646880.9000000008</v>
      </c>
      <c r="K4279" s="9">
        <f>inventory[[#This Row],[c Cost]]/MAX(inventory[c Cost])</f>
        <v>0.99983957273387503</v>
      </c>
      <c r="L4279" s="11" t="str">
        <f>IF(inventory[[#This Row],[c Units %]]&lt;=$O$7,$N$7,IF(inventory[[#This Row],[c Units %]]&lt;=$O$8,$N$8,$N$9))</f>
        <v>C</v>
      </c>
    </row>
    <row r="4280" spans="2:12" x14ac:dyDescent="0.25">
      <c r="B4280" s="1">
        <v>4274</v>
      </c>
      <c r="C4280" t="s">
        <v>4273</v>
      </c>
      <c r="D4280" s="2">
        <v>0.7</v>
      </c>
      <c r="E4280" s="15">
        <v>2</v>
      </c>
      <c r="F4280" s="14">
        <f>inventory[[#This Row],[Unit Cost]]*inventory[[#This Row],['# Units]]</f>
        <v>1.4</v>
      </c>
      <c r="G4280" s="8">
        <f>_xlfn.RANK.EQ(inventory[[#This Row],[Total Cost]],inventory[Total Cost],0)</f>
        <v>4407</v>
      </c>
      <c r="H4280" s="8">
        <f>SUMIFS(inventory['# Units],inventory[Rank],"&lt;="&amp;inventory[[#This Row],['#]])</f>
        <v>81427</v>
      </c>
      <c r="I4280" s="9">
        <f>inventory[[#This Row],[c Units]]/MAX(inventory[c Units])</f>
        <v>0.98845565563621351</v>
      </c>
      <c r="J4280" s="10">
        <f>SUMIFS(inventory[Total Cost],inventory[Rank],"&lt;="&amp;inventory[[#This Row],['#]])</f>
        <v>2646880.9000000008</v>
      </c>
      <c r="K4280" s="9">
        <f>inventory[[#This Row],[c Cost]]/MAX(inventory[c Cost])</f>
        <v>0.99983957273387503</v>
      </c>
      <c r="L4280" s="11" t="str">
        <f>IF(inventory[[#This Row],[c Units %]]&lt;=$O$7,$N$7,IF(inventory[[#This Row],[c Units %]]&lt;=$O$8,$N$8,$N$9))</f>
        <v>C</v>
      </c>
    </row>
    <row r="4281" spans="2:12" x14ac:dyDescent="0.25">
      <c r="B4281" s="1">
        <v>4275</v>
      </c>
      <c r="C4281" t="s">
        <v>4274</v>
      </c>
      <c r="D4281" s="2">
        <v>0.6</v>
      </c>
      <c r="E4281" s="15">
        <v>4</v>
      </c>
      <c r="F4281" s="14">
        <f>inventory[[#This Row],[Unit Cost]]*inventory[[#This Row],['# Units]]</f>
        <v>2.4</v>
      </c>
      <c r="G4281" s="8">
        <f>_xlfn.RANK.EQ(inventory[[#This Row],[Total Cost]],inventory[Total Cost],0)</f>
        <v>4223</v>
      </c>
      <c r="H4281" s="8">
        <f>SUMIFS(inventory['# Units],inventory[Rank],"&lt;="&amp;inventory[[#This Row],['#]])</f>
        <v>81427</v>
      </c>
      <c r="I4281" s="9">
        <f>inventory[[#This Row],[c Units]]/MAX(inventory[c Units])</f>
        <v>0.98845565563621351</v>
      </c>
      <c r="J4281" s="10">
        <f>SUMIFS(inventory[Total Cost],inventory[Rank],"&lt;="&amp;inventory[[#This Row],['#]])</f>
        <v>2646880.9000000008</v>
      </c>
      <c r="K4281" s="9">
        <f>inventory[[#This Row],[c Cost]]/MAX(inventory[c Cost])</f>
        <v>0.99983957273387503</v>
      </c>
      <c r="L4281" s="11" t="str">
        <f>IF(inventory[[#This Row],[c Units %]]&lt;=$O$7,$N$7,IF(inventory[[#This Row],[c Units %]]&lt;=$O$8,$N$8,$N$9))</f>
        <v>C</v>
      </c>
    </row>
    <row r="4282" spans="2:12" x14ac:dyDescent="0.25">
      <c r="B4282" s="1">
        <v>4276</v>
      </c>
      <c r="C4282" t="s">
        <v>4275</v>
      </c>
      <c r="D4282" s="2">
        <v>0.6</v>
      </c>
      <c r="E4282" s="15">
        <v>5</v>
      </c>
      <c r="F4282" s="14">
        <f>inventory[[#This Row],[Unit Cost]]*inventory[[#This Row],['# Units]]</f>
        <v>3</v>
      </c>
      <c r="G4282" s="8">
        <f>_xlfn.RANK.EQ(inventory[[#This Row],[Total Cost]],inventory[Total Cost],0)</f>
        <v>4077</v>
      </c>
      <c r="H4282" s="8">
        <f>SUMIFS(inventory['# Units],inventory[Rank],"&lt;="&amp;inventory[[#This Row],['#]])</f>
        <v>81427</v>
      </c>
      <c r="I4282" s="9">
        <f>inventory[[#This Row],[c Units]]/MAX(inventory[c Units])</f>
        <v>0.98845565563621351</v>
      </c>
      <c r="J4282" s="10">
        <f>SUMIFS(inventory[Total Cost],inventory[Rank],"&lt;="&amp;inventory[[#This Row],['#]])</f>
        <v>2646880.9000000008</v>
      </c>
      <c r="K4282" s="9">
        <f>inventory[[#This Row],[c Cost]]/MAX(inventory[c Cost])</f>
        <v>0.99983957273387503</v>
      </c>
      <c r="L4282" s="11" t="str">
        <f>IF(inventory[[#This Row],[c Units %]]&lt;=$O$7,$N$7,IF(inventory[[#This Row],[c Units %]]&lt;=$O$8,$N$8,$N$9))</f>
        <v>C</v>
      </c>
    </row>
    <row r="4283" spans="2:12" x14ac:dyDescent="0.25">
      <c r="B4283" s="1">
        <v>4277</v>
      </c>
      <c r="C4283" t="s">
        <v>4276</v>
      </c>
      <c r="D4283" s="2">
        <v>0.6</v>
      </c>
      <c r="E4283" s="15">
        <v>3</v>
      </c>
      <c r="F4283" s="14">
        <f>inventory[[#This Row],[Unit Cost]]*inventory[[#This Row],['# Units]]</f>
        <v>1.7999999999999998</v>
      </c>
      <c r="G4283" s="8">
        <f>_xlfn.RANK.EQ(inventory[[#This Row],[Total Cost]],inventory[Total Cost],0)</f>
        <v>4350</v>
      </c>
      <c r="H4283" s="8">
        <f>SUMIFS(inventory['# Units],inventory[Rank],"&lt;="&amp;inventory[[#This Row],['#]])</f>
        <v>81427</v>
      </c>
      <c r="I4283" s="9">
        <f>inventory[[#This Row],[c Units]]/MAX(inventory[c Units])</f>
        <v>0.98845565563621351</v>
      </c>
      <c r="J4283" s="10">
        <f>SUMIFS(inventory[Total Cost],inventory[Rank],"&lt;="&amp;inventory[[#This Row],['#]])</f>
        <v>2646880.9000000008</v>
      </c>
      <c r="K4283" s="9">
        <f>inventory[[#This Row],[c Cost]]/MAX(inventory[c Cost])</f>
        <v>0.99983957273387503</v>
      </c>
      <c r="L4283" s="11" t="str">
        <f>IF(inventory[[#This Row],[c Units %]]&lt;=$O$7,$N$7,IF(inventory[[#This Row],[c Units %]]&lt;=$O$8,$N$8,$N$9))</f>
        <v>C</v>
      </c>
    </row>
    <row r="4284" spans="2:12" x14ac:dyDescent="0.25">
      <c r="B4284" s="1">
        <v>4278</v>
      </c>
      <c r="C4284" t="s">
        <v>4277</v>
      </c>
      <c r="D4284" s="2">
        <v>0.6</v>
      </c>
      <c r="E4284" s="15">
        <v>33</v>
      </c>
      <c r="F4284" s="14">
        <f>inventory[[#This Row],[Unit Cost]]*inventory[[#This Row],['# Units]]</f>
        <v>19.8</v>
      </c>
      <c r="G4284" s="8">
        <f>_xlfn.RANK.EQ(inventory[[#This Row],[Total Cost]],inventory[Total Cost],0)</f>
        <v>2703</v>
      </c>
      <c r="H4284" s="8">
        <f>SUMIFS(inventory['# Units],inventory[Rank],"&lt;="&amp;inventory[[#This Row],['#]])</f>
        <v>81427</v>
      </c>
      <c r="I4284" s="9">
        <f>inventory[[#This Row],[c Units]]/MAX(inventory[c Units])</f>
        <v>0.98845565563621351</v>
      </c>
      <c r="J4284" s="10">
        <f>SUMIFS(inventory[Total Cost],inventory[Rank],"&lt;="&amp;inventory[[#This Row],['#]])</f>
        <v>2646880.9000000008</v>
      </c>
      <c r="K4284" s="9">
        <f>inventory[[#This Row],[c Cost]]/MAX(inventory[c Cost])</f>
        <v>0.99983957273387503</v>
      </c>
      <c r="L4284" s="11" t="str">
        <f>IF(inventory[[#This Row],[c Units %]]&lt;=$O$7,$N$7,IF(inventory[[#This Row],[c Units %]]&lt;=$O$8,$N$8,$N$9))</f>
        <v>C</v>
      </c>
    </row>
    <row r="4285" spans="2:12" x14ac:dyDescent="0.25">
      <c r="B4285" s="1">
        <v>4279</v>
      </c>
      <c r="C4285" t="s">
        <v>4278</v>
      </c>
      <c r="D4285" s="2">
        <v>0.7</v>
      </c>
      <c r="E4285" s="15">
        <v>38</v>
      </c>
      <c r="F4285" s="14">
        <f>inventory[[#This Row],[Unit Cost]]*inventory[[#This Row],['# Units]]</f>
        <v>26.599999999999998</v>
      </c>
      <c r="G4285" s="8">
        <f>_xlfn.RANK.EQ(inventory[[#This Row],[Total Cost]],inventory[Total Cost],0)</f>
        <v>2404</v>
      </c>
      <c r="H4285" s="8">
        <f>SUMIFS(inventory['# Units],inventory[Rank],"&lt;="&amp;inventory[[#This Row],['#]])</f>
        <v>81427</v>
      </c>
      <c r="I4285" s="9">
        <f>inventory[[#This Row],[c Units]]/MAX(inventory[c Units])</f>
        <v>0.98845565563621351</v>
      </c>
      <c r="J4285" s="10">
        <f>SUMIFS(inventory[Total Cost],inventory[Rank],"&lt;="&amp;inventory[[#This Row],['#]])</f>
        <v>2646880.9000000008</v>
      </c>
      <c r="K4285" s="9">
        <f>inventory[[#This Row],[c Cost]]/MAX(inventory[c Cost])</f>
        <v>0.99983957273387503</v>
      </c>
      <c r="L4285" s="11" t="str">
        <f>IF(inventory[[#This Row],[c Units %]]&lt;=$O$7,$N$7,IF(inventory[[#This Row],[c Units %]]&lt;=$O$8,$N$8,$N$9))</f>
        <v>C</v>
      </c>
    </row>
    <row r="4286" spans="2:12" x14ac:dyDescent="0.25">
      <c r="B4286" s="1">
        <v>4280</v>
      </c>
      <c r="C4286" t="s">
        <v>4279</v>
      </c>
      <c r="D4286" s="2">
        <v>0.6</v>
      </c>
      <c r="E4286" s="15">
        <v>66</v>
      </c>
      <c r="F4286" s="14">
        <f>inventory[[#This Row],[Unit Cost]]*inventory[[#This Row],['# Units]]</f>
        <v>39.6</v>
      </c>
      <c r="G4286" s="8">
        <f>_xlfn.RANK.EQ(inventory[[#This Row],[Total Cost]],inventory[Total Cost],0)</f>
        <v>2052</v>
      </c>
      <c r="H4286" s="8">
        <f>SUMIFS(inventory['# Units],inventory[Rank],"&lt;="&amp;inventory[[#This Row],['#]])</f>
        <v>81427</v>
      </c>
      <c r="I4286" s="9">
        <f>inventory[[#This Row],[c Units]]/MAX(inventory[c Units])</f>
        <v>0.98845565563621351</v>
      </c>
      <c r="J4286" s="10">
        <f>SUMIFS(inventory[Total Cost],inventory[Rank],"&lt;="&amp;inventory[[#This Row],['#]])</f>
        <v>2646880.9000000008</v>
      </c>
      <c r="K4286" s="9">
        <f>inventory[[#This Row],[c Cost]]/MAX(inventory[c Cost])</f>
        <v>0.99983957273387503</v>
      </c>
      <c r="L4286" s="11" t="str">
        <f>IF(inventory[[#This Row],[c Units %]]&lt;=$O$7,$N$7,IF(inventory[[#This Row],[c Units %]]&lt;=$O$8,$N$8,$N$9))</f>
        <v>C</v>
      </c>
    </row>
    <row r="4287" spans="2:12" x14ac:dyDescent="0.25">
      <c r="B4287" s="1">
        <v>4281</v>
      </c>
      <c r="C4287" t="s">
        <v>4280</v>
      </c>
      <c r="D4287" s="2">
        <v>0.6</v>
      </c>
      <c r="E4287" s="15">
        <v>6</v>
      </c>
      <c r="F4287" s="14">
        <f>inventory[[#This Row],[Unit Cost]]*inventory[[#This Row],['# Units]]</f>
        <v>3.5999999999999996</v>
      </c>
      <c r="G4287" s="8">
        <f>_xlfn.RANK.EQ(inventory[[#This Row],[Total Cost]],inventory[Total Cost],0)</f>
        <v>3980</v>
      </c>
      <c r="H4287" s="8">
        <f>SUMIFS(inventory['# Units],inventory[Rank],"&lt;="&amp;inventory[[#This Row],['#]])</f>
        <v>81427</v>
      </c>
      <c r="I4287" s="9">
        <f>inventory[[#This Row],[c Units]]/MAX(inventory[c Units])</f>
        <v>0.98845565563621351</v>
      </c>
      <c r="J4287" s="10">
        <f>SUMIFS(inventory[Total Cost],inventory[Rank],"&lt;="&amp;inventory[[#This Row],['#]])</f>
        <v>2646880.9000000008</v>
      </c>
      <c r="K4287" s="9">
        <f>inventory[[#This Row],[c Cost]]/MAX(inventory[c Cost])</f>
        <v>0.99983957273387503</v>
      </c>
      <c r="L4287" s="11" t="str">
        <f>IF(inventory[[#This Row],[c Units %]]&lt;=$O$7,$N$7,IF(inventory[[#This Row],[c Units %]]&lt;=$O$8,$N$8,$N$9))</f>
        <v>C</v>
      </c>
    </row>
    <row r="4288" spans="2:12" x14ac:dyDescent="0.25">
      <c r="B4288" s="1">
        <v>4282</v>
      </c>
      <c r="C4288" t="s">
        <v>4281</v>
      </c>
      <c r="D4288" s="2">
        <v>0.7</v>
      </c>
      <c r="E4288" s="15">
        <v>12</v>
      </c>
      <c r="F4288" s="14">
        <f>inventory[[#This Row],[Unit Cost]]*inventory[[#This Row],['# Units]]</f>
        <v>8.3999999999999986</v>
      </c>
      <c r="G4288" s="8">
        <f>_xlfn.RANK.EQ(inventory[[#This Row],[Total Cost]],inventory[Total Cost],0)</f>
        <v>3450</v>
      </c>
      <c r="H4288" s="8">
        <f>SUMIFS(inventory['# Units],inventory[Rank],"&lt;="&amp;inventory[[#This Row],['#]])</f>
        <v>81427</v>
      </c>
      <c r="I4288" s="9">
        <f>inventory[[#This Row],[c Units]]/MAX(inventory[c Units])</f>
        <v>0.98845565563621351</v>
      </c>
      <c r="J4288" s="10">
        <f>SUMIFS(inventory[Total Cost],inventory[Rank],"&lt;="&amp;inventory[[#This Row],['#]])</f>
        <v>2646880.9000000008</v>
      </c>
      <c r="K4288" s="9">
        <f>inventory[[#This Row],[c Cost]]/MAX(inventory[c Cost])</f>
        <v>0.99983957273387503</v>
      </c>
      <c r="L4288" s="11" t="str">
        <f>IF(inventory[[#This Row],[c Units %]]&lt;=$O$7,$N$7,IF(inventory[[#This Row],[c Units %]]&lt;=$O$8,$N$8,$N$9))</f>
        <v>C</v>
      </c>
    </row>
    <row r="4289" spans="2:12" x14ac:dyDescent="0.25">
      <c r="B4289" s="1">
        <v>4283</v>
      </c>
      <c r="C4289" t="s">
        <v>4282</v>
      </c>
      <c r="D4289" s="2">
        <v>0.7</v>
      </c>
      <c r="E4289" s="15">
        <v>3</v>
      </c>
      <c r="F4289" s="14">
        <f>inventory[[#This Row],[Unit Cost]]*inventory[[#This Row],['# Units]]</f>
        <v>2.0999999999999996</v>
      </c>
      <c r="G4289" s="8">
        <f>_xlfn.RANK.EQ(inventory[[#This Row],[Total Cost]],inventory[Total Cost],0)</f>
        <v>4272</v>
      </c>
      <c r="H4289" s="8">
        <f>SUMIFS(inventory['# Units],inventory[Rank],"&lt;="&amp;inventory[[#This Row],['#]])</f>
        <v>81427</v>
      </c>
      <c r="I4289" s="9">
        <f>inventory[[#This Row],[c Units]]/MAX(inventory[c Units])</f>
        <v>0.98845565563621351</v>
      </c>
      <c r="J4289" s="10">
        <f>SUMIFS(inventory[Total Cost],inventory[Rank],"&lt;="&amp;inventory[[#This Row],['#]])</f>
        <v>2646880.9000000008</v>
      </c>
      <c r="K4289" s="9">
        <f>inventory[[#This Row],[c Cost]]/MAX(inventory[c Cost])</f>
        <v>0.99983957273387503</v>
      </c>
      <c r="L4289" s="11" t="str">
        <f>IF(inventory[[#This Row],[c Units %]]&lt;=$O$7,$N$7,IF(inventory[[#This Row],[c Units %]]&lt;=$O$8,$N$8,$N$9))</f>
        <v>C</v>
      </c>
    </row>
    <row r="4290" spans="2:12" x14ac:dyDescent="0.25">
      <c r="B4290" s="1">
        <v>4284</v>
      </c>
      <c r="C4290" t="s">
        <v>4283</v>
      </c>
      <c r="D4290" s="2">
        <v>0.5</v>
      </c>
      <c r="E4290" s="15">
        <v>6</v>
      </c>
      <c r="F4290" s="14">
        <f>inventory[[#This Row],[Unit Cost]]*inventory[[#This Row],['# Units]]</f>
        <v>3</v>
      </c>
      <c r="G4290" s="8">
        <f>_xlfn.RANK.EQ(inventory[[#This Row],[Total Cost]],inventory[Total Cost],0)</f>
        <v>4077</v>
      </c>
      <c r="H4290" s="8">
        <f>SUMIFS(inventory['# Units],inventory[Rank],"&lt;="&amp;inventory[[#This Row],['#]])</f>
        <v>81427</v>
      </c>
      <c r="I4290" s="9">
        <f>inventory[[#This Row],[c Units]]/MAX(inventory[c Units])</f>
        <v>0.98845565563621351</v>
      </c>
      <c r="J4290" s="10">
        <f>SUMIFS(inventory[Total Cost],inventory[Rank],"&lt;="&amp;inventory[[#This Row],['#]])</f>
        <v>2646880.9000000008</v>
      </c>
      <c r="K4290" s="9">
        <f>inventory[[#This Row],[c Cost]]/MAX(inventory[c Cost])</f>
        <v>0.99983957273387503</v>
      </c>
      <c r="L4290" s="11" t="str">
        <f>IF(inventory[[#This Row],[c Units %]]&lt;=$O$7,$N$7,IF(inventory[[#This Row],[c Units %]]&lt;=$O$8,$N$8,$N$9))</f>
        <v>C</v>
      </c>
    </row>
    <row r="4291" spans="2:12" x14ac:dyDescent="0.25">
      <c r="B4291" s="1">
        <v>4285</v>
      </c>
      <c r="C4291" t="s">
        <v>4284</v>
      </c>
      <c r="D4291" s="2">
        <v>0.6</v>
      </c>
      <c r="E4291" s="15">
        <v>5</v>
      </c>
      <c r="F4291" s="14">
        <f>inventory[[#This Row],[Unit Cost]]*inventory[[#This Row],['# Units]]</f>
        <v>3</v>
      </c>
      <c r="G4291" s="8">
        <f>_xlfn.RANK.EQ(inventory[[#This Row],[Total Cost]],inventory[Total Cost],0)</f>
        <v>4077</v>
      </c>
      <c r="H4291" s="8">
        <f>SUMIFS(inventory['# Units],inventory[Rank],"&lt;="&amp;inventory[[#This Row],['#]])</f>
        <v>81427</v>
      </c>
      <c r="I4291" s="9">
        <f>inventory[[#This Row],[c Units]]/MAX(inventory[c Units])</f>
        <v>0.98845565563621351</v>
      </c>
      <c r="J4291" s="10">
        <f>SUMIFS(inventory[Total Cost],inventory[Rank],"&lt;="&amp;inventory[[#This Row],['#]])</f>
        <v>2646880.9000000008</v>
      </c>
      <c r="K4291" s="9">
        <f>inventory[[#This Row],[c Cost]]/MAX(inventory[c Cost])</f>
        <v>0.99983957273387503</v>
      </c>
      <c r="L4291" s="11" t="str">
        <f>IF(inventory[[#This Row],[c Units %]]&lt;=$O$7,$N$7,IF(inventory[[#This Row],[c Units %]]&lt;=$O$8,$N$8,$N$9))</f>
        <v>C</v>
      </c>
    </row>
    <row r="4292" spans="2:12" x14ac:dyDescent="0.25">
      <c r="B4292" s="1">
        <v>4286</v>
      </c>
      <c r="C4292" t="s">
        <v>4285</v>
      </c>
      <c r="D4292" s="2">
        <v>0.6</v>
      </c>
      <c r="E4292" s="15">
        <v>1</v>
      </c>
      <c r="F4292" s="14">
        <f>inventory[[#This Row],[Unit Cost]]*inventory[[#This Row],['# Units]]</f>
        <v>0.6</v>
      </c>
      <c r="G4292" s="8">
        <f>_xlfn.RANK.EQ(inventory[[#This Row],[Total Cost]],inventory[Total Cost],0)</f>
        <v>4592</v>
      </c>
      <c r="H4292" s="8">
        <f>SUMIFS(inventory['# Units],inventory[Rank],"&lt;="&amp;inventory[[#This Row],['#]])</f>
        <v>81427</v>
      </c>
      <c r="I4292" s="9">
        <f>inventory[[#This Row],[c Units]]/MAX(inventory[c Units])</f>
        <v>0.98845565563621351</v>
      </c>
      <c r="J4292" s="10">
        <f>SUMIFS(inventory[Total Cost],inventory[Rank],"&lt;="&amp;inventory[[#This Row],['#]])</f>
        <v>2646880.9000000008</v>
      </c>
      <c r="K4292" s="9">
        <f>inventory[[#This Row],[c Cost]]/MAX(inventory[c Cost])</f>
        <v>0.99983957273387503</v>
      </c>
      <c r="L4292" s="11" t="str">
        <f>IF(inventory[[#This Row],[c Units %]]&lt;=$O$7,$N$7,IF(inventory[[#This Row],[c Units %]]&lt;=$O$8,$N$8,$N$9))</f>
        <v>C</v>
      </c>
    </row>
    <row r="4293" spans="2:12" x14ac:dyDescent="0.25">
      <c r="B4293" s="1">
        <v>4287</v>
      </c>
      <c r="C4293" t="s">
        <v>4286</v>
      </c>
      <c r="D4293" s="2">
        <v>0.5</v>
      </c>
      <c r="E4293" s="15">
        <v>1</v>
      </c>
      <c r="F4293" s="14">
        <f>inventory[[#This Row],[Unit Cost]]*inventory[[#This Row],['# Units]]</f>
        <v>0.5</v>
      </c>
      <c r="G4293" s="8">
        <f>_xlfn.RANK.EQ(inventory[[#This Row],[Total Cost]],inventory[Total Cost],0)</f>
        <v>4622</v>
      </c>
      <c r="H4293" s="8">
        <f>SUMIFS(inventory['# Units],inventory[Rank],"&lt;="&amp;inventory[[#This Row],['#]])</f>
        <v>81427</v>
      </c>
      <c r="I4293" s="9">
        <f>inventory[[#This Row],[c Units]]/MAX(inventory[c Units])</f>
        <v>0.98845565563621351</v>
      </c>
      <c r="J4293" s="10">
        <f>SUMIFS(inventory[Total Cost],inventory[Rank],"&lt;="&amp;inventory[[#This Row],['#]])</f>
        <v>2646880.9000000008</v>
      </c>
      <c r="K4293" s="9">
        <f>inventory[[#This Row],[c Cost]]/MAX(inventory[c Cost])</f>
        <v>0.99983957273387503</v>
      </c>
      <c r="L4293" s="11" t="str">
        <f>IF(inventory[[#This Row],[c Units %]]&lt;=$O$7,$N$7,IF(inventory[[#This Row],[c Units %]]&lt;=$O$8,$N$8,$N$9))</f>
        <v>C</v>
      </c>
    </row>
    <row r="4294" spans="2:12" x14ac:dyDescent="0.25">
      <c r="B4294" s="1">
        <v>4288</v>
      </c>
      <c r="C4294" t="s">
        <v>4287</v>
      </c>
      <c r="D4294" s="2">
        <v>0.7</v>
      </c>
      <c r="E4294" s="15">
        <v>5</v>
      </c>
      <c r="F4294" s="14">
        <f>inventory[[#This Row],[Unit Cost]]*inventory[[#This Row],['# Units]]</f>
        <v>3.5</v>
      </c>
      <c r="G4294" s="8">
        <f>_xlfn.RANK.EQ(inventory[[#This Row],[Total Cost]],inventory[Total Cost],0)</f>
        <v>4002</v>
      </c>
      <c r="H4294" s="8">
        <f>SUMIFS(inventory['# Units],inventory[Rank],"&lt;="&amp;inventory[[#This Row],['#]])</f>
        <v>81427</v>
      </c>
      <c r="I4294" s="9">
        <f>inventory[[#This Row],[c Units]]/MAX(inventory[c Units])</f>
        <v>0.98845565563621351</v>
      </c>
      <c r="J4294" s="10">
        <f>SUMIFS(inventory[Total Cost],inventory[Rank],"&lt;="&amp;inventory[[#This Row],['#]])</f>
        <v>2646880.9000000008</v>
      </c>
      <c r="K4294" s="9">
        <f>inventory[[#This Row],[c Cost]]/MAX(inventory[c Cost])</f>
        <v>0.99983957273387503</v>
      </c>
      <c r="L4294" s="11" t="str">
        <f>IF(inventory[[#This Row],[c Units %]]&lt;=$O$7,$N$7,IF(inventory[[#This Row],[c Units %]]&lt;=$O$8,$N$8,$N$9))</f>
        <v>C</v>
      </c>
    </row>
    <row r="4295" spans="2:12" x14ac:dyDescent="0.25">
      <c r="B4295" s="1">
        <v>4289</v>
      </c>
      <c r="C4295" t="s">
        <v>4288</v>
      </c>
      <c r="D4295" s="2">
        <v>0.7</v>
      </c>
      <c r="E4295" s="15">
        <v>3</v>
      </c>
      <c r="F4295" s="14">
        <f>inventory[[#This Row],[Unit Cost]]*inventory[[#This Row],['# Units]]</f>
        <v>2.0999999999999996</v>
      </c>
      <c r="G4295" s="8">
        <f>_xlfn.RANK.EQ(inventory[[#This Row],[Total Cost]],inventory[Total Cost],0)</f>
        <v>4272</v>
      </c>
      <c r="H4295" s="8">
        <f>SUMIFS(inventory['# Units],inventory[Rank],"&lt;="&amp;inventory[[#This Row],['#]])</f>
        <v>81427</v>
      </c>
      <c r="I4295" s="9">
        <f>inventory[[#This Row],[c Units]]/MAX(inventory[c Units])</f>
        <v>0.98845565563621351</v>
      </c>
      <c r="J4295" s="10">
        <f>SUMIFS(inventory[Total Cost],inventory[Rank],"&lt;="&amp;inventory[[#This Row],['#]])</f>
        <v>2646880.9000000008</v>
      </c>
      <c r="K4295" s="9">
        <f>inventory[[#This Row],[c Cost]]/MAX(inventory[c Cost])</f>
        <v>0.99983957273387503</v>
      </c>
      <c r="L4295" s="11" t="str">
        <f>IF(inventory[[#This Row],[c Units %]]&lt;=$O$7,$N$7,IF(inventory[[#This Row],[c Units %]]&lt;=$O$8,$N$8,$N$9))</f>
        <v>C</v>
      </c>
    </row>
    <row r="4296" spans="2:12" x14ac:dyDescent="0.25">
      <c r="B4296" s="1">
        <v>4290</v>
      </c>
      <c r="C4296" t="s">
        <v>4289</v>
      </c>
      <c r="D4296" s="2">
        <v>0.6</v>
      </c>
      <c r="E4296" s="15">
        <v>18</v>
      </c>
      <c r="F4296" s="14">
        <f>inventory[[#This Row],[Unit Cost]]*inventory[[#This Row],['# Units]]</f>
        <v>10.799999999999999</v>
      </c>
      <c r="G4296" s="8">
        <f>_xlfn.RANK.EQ(inventory[[#This Row],[Total Cost]],inventory[Total Cost],0)</f>
        <v>3259</v>
      </c>
      <c r="H4296" s="8">
        <f>SUMIFS(inventory['# Units],inventory[Rank],"&lt;="&amp;inventory[[#This Row],['#]])</f>
        <v>81427</v>
      </c>
      <c r="I4296" s="9">
        <f>inventory[[#This Row],[c Units]]/MAX(inventory[c Units])</f>
        <v>0.98845565563621351</v>
      </c>
      <c r="J4296" s="10">
        <f>SUMIFS(inventory[Total Cost],inventory[Rank],"&lt;="&amp;inventory[[#This Row],['#]])</f>
        <v>2646880.9000000008</v>
      </c>
      <c r="K4296" s="9">
        <f>inventory[[#This Row],[c Cost]]/MAX(inventory[c Cost])</f>
        <v>0.99983957273387503</v>
      </c>
      <c r="L4296" s="11" t="str">
        <f>IF(inventory[[#This Row],[c Units %]]&lt;=$O$7,$N$7,IF(inventory[[#This Row],[c Units %]]&lt;=$O$8,$N$8,$N$9))</f>
        <v>C</v>
      </c>
    </row>
    <row r="4297" spans="2:12" x14ac:dyDescent="0.25">
      <c r="B4297" s="1">
        <v>4291</v>
      </c>
      <c r="C4297" t="s">
        <v>4290</v>
      </c>
      <c r="D4297" s="2">
        <v>0.7</v>
      </c>
      <c r="E4297" s="15">
        <v>20</v>
      </c>
      <c r="F4297" s="14">
        <f>inventory[[#This Row],[Unit Cost]]*inventory[[#This Row],['# Units]]</f>
        <v>14</v>
      </c>
      <c r="G4297" s="8">
        <f>_xlfn.RANK.EQ(inventory[[#This Row],[Total Cost]],inventory[Total Cost],0)</f>
        <v>3027</v>
      </c>
      <c r="H4297" s="8">
        <f>SUMIFS(inventory['# Units],inventory[Rank],"&lt;="&amp;inventory[[#This Row],['#]])</f>
        <v>81427</v>
      </c>
      <c r="I4297" s="9">
        <f>inventory[[#This Row],[c Units]]/MAX(inventory[c Units])</f>
        <v>0.98845565563621351</v>
      </c>
      <c r="J4297" s="10">
        <f>SUMIFS(inventory[Total Cost],inventory[Rank],"&lt;="&amp;inventory[[#This Row],['#]])</f>
        <v>2646880.9000000008</v>
      </c>
      <c r="K4297" s="9">
        <f>inventory[[#This Row],[c Cost]]/MAX(inventory[c Cost])</f>
        <v>0.99983957273387503</v>
      </c>
      <c r="L4297" s="11" t="str">
        <f>IF(inventory[[#This Row],[c Units %]]&lt;=$O$7,$N$7,IF(inventory[[#This Row],[c Units %]]&lt;=$O$8,$N$8,$N$9))</f>
        <v>C</v>
      </c>
    </row>
    <row r="4298" spans="2:12" x14ac:dyDescent="0.25">
      <c r="B4298" s="1">
        <v>4292</v>
      </c>
      <c r="C4298" t="s">
        <v>4291</v>
      </c>
      <c r="D4298" s="2">
        <v>0.6</v>
      </c>
      <c r="E4298" s="15">
        <v>11</v>
      </c>
      <c r="F4298" s="14">
        <f>inventory[[#This Row],[Unit Cost]]*inventory[[#This Row],['# Units]]</f>
        <v>6.6</v>
      </c>
      <c r="G4298" s="8">
        <f>_xlfn.RANK.EQ(inventory[[#This Row],[Total Cost]],inventory[Total Cost],0)</f>
        <v>3615</v>
      </c>
      <c r="H4298" s="8">
        <f>SUMIFS(inventory['# Units],inventory[Rank],"&lt;="&amp;inventory[[#This Row],['#]])</f>
        <v>81427</v>
      </c>
      <c r="I4298" s="9">
        <f>inventory[[#This Row],[c Units]]/MAX(inventory[c Units])</f>
        <v>0.98845565563621351</v>
      </c>
      <c r="J4298" s="10">
        <f>SUMIFS(inventory[Total Cost],inventory[Rank],"&lt;="&amp;inventory[[#This Row],['#]])</f>
        <v>2646880.9000000008</v>
      </c>
      <c r="K4298" s="9">
        <f>inventory[[#This Row],[c Cost]]/MAX(inventory[c Cost])</f>
        <v>0.99983957273387503</v>
      </c>
      <c r="L4298" s="11" t="str">
        <f>IF(inventory[[#This Row],[c Units %]]&lt;=$O$7,$N$7,IF(inventory[[#This Row],[c Units %]]&lt;=$O$8,$N$8,$N$9))</f>
        <v>C</v>
      </c>
    </row>
    <row r="4299" spans="2:12" x14ac:dyDescent="0.25">
      <c r="B4299" s="1">
        <v>4293</v>
      </c>
      <c r="C4299" t="s">
        <v>4292</v>
      </c>
      <c r="D4299" s="2">
        <v>0.5</v>
      </c>
      <c r="E4299" s="15">
        <v>2</v>
      </c>
      <c r="F4299" s="14">
        <f>inventory[[#This Row],[Unit Cost]]*inventory[[#This Row],['# Units]]</f>
        <v>1</v>
      </c>
      <c r="G4299" s="8">
        <f>_xlfn.RANK.EQ(inventory[[#This Row],[Total Cost]],inventory[Total Cost],0)</f>
        <v>4482</v>
      </c>
      <c r="H4299" s="8">
        <f>SUMIFS(inventory['# Units],inventory[Rank],"&lt;="&amp;inventory[[#This Row],['#]])</f>
        <v>81427</v>
      </c>
      <c r="I4299" s="9">
        <f>inventory[[#This Row],[c Units]]/MAX(inventory[c Units])</f>
        <v>0.98845565563621351</v>
      </c>
      <c r="J4299" s="10">
        <f>SUMIFS(inventory[Total Cost],inventory[Rank],"&lt;="&amp;inventory[[#This Row],['#]])</f>
        <v>2646880.9000000008</v>
      </c>
      <c r="K4299" s="9">
        <f>inventory[[#This Row],[c Cost]]/MAX(inventory[c Cost])</f>
        <v>0.99983957273387503</v>
      </c>
      <c r="L4299" s="11" t="str">
        <f>IF(inventory[[#This Row],[c Units %]]&lt;=$O$7,$N$7,IF(inventory[[#This Row],[c Units %]]&lt;=$O$8,$N$8,$N$9))</f>
        <v>C</v>
      </c>
    </row>
    <row r="4300" spans="2:12" x14ac:dyDescent="0.25">
      <c r="B4300" s="1">
        <v>4294</v>
      </c>
      <c r="C4300" t="s">
        <v>4293</v>
      </c>
      <c r="D4300" s="2">
        <v>0.6</v>
      </c>
      <c r="E4300" s="15">
        <v>37</v>
      </c>
      <c r="F4300" s="14">
        <f>inventory[[#This Row],[Unit Cost]]*inventory[[#This Row],['# Units]]</f>
        <v>22.2</v>
      </c>
      <c r="G4300" s="8">
        <f>_xlfn.RANK.EQ(inventory[[#This Row],[Total Cost]],inventory[Total Cost],0)</f>
        <v>2581</v>
      </c>
      <c r="H4300" s="8">
        <f>SUMIFS(inventory['# Units],inventory[Rank],"&lt;="&amp;inventory[[#This Row],['#]])</f>
        <v>81585</v>
      </c>
      <c r="I4300" s="9">
        <f>inventory[[#This Row],[c Units]]/MAX(inventory[c Units])</f>
        <v>0.99037364344849355</v>
      </c>
      <c r="J4300" s="10">
        <f>SUMIFS(inventory[Total Cost],inventory[Rank],"&lt;="&amp;inventory[[#This Row],['#]])</f>
        <v>2646952.9000000008</v>
      </c>
      <c r="K4300" s="9">
        <f>inventory[[#This Row],[c Cost]]/MAX(inventory[c Cost])</f>
        <v>0.99986677019834613</v>
      </c>
      <c r="L4300" s="11" t="str">
        <f>IF(inventory[[#This Row],[c Units %]]&lt;=$O$7,$N$7,IF(inventory[[#This Row],[c Units %]]&lt;=$O$8,$N$8,$N$9))</f>
        <v>C</v>
      </c>
    </row>
    <row r="4301" spans="2:12" x14ac:dyDescent="0.25">
      <c r="B4301" s="1">
        <v>4295</v>
      </c>
      <c r="C4301" t="s">
        <v>4294</v>
      </c>
      <c r="D4301" s="2">
        <v>0.7</v>
      </c>
      <c r="E4301" s="15">
        <v>2</v>
      </c>
      <c r="F4301" s="14">
        <f>inventory[[#This Row],[Unit Cost]]*inventory[[#This Row],['# Units]]</f>
        <v>1.4</v>
      </c>
      <c r="G4301" s="8">
        <f>_xlfn.RANK.EQ(inventory[[#This Row],[Total Cost]],inventory[Total Cost],0)</f>
        <v>4407</v>
      </c>
      <c r="H4301" s="8">
        <f>SUMIFS(inventory['# Units],inventory[Rank],"&lt;="&amp;inventory[[#This Row],['#]])</f>
        <v>81585</v>
      </c>
      <c r="I4301" s="9">
        <f>inventory[[#This Row],[c Units]]/MAX(inventory[c Units])</f>
        <v>0.99037364344849355</v>
      </c>
      <c r="J4301" s="10">
        <f>SUMIFS(inventory[Total Cost],inventory[Rank],"&lt;="&amp;inventory[[#This Row],['#]])</f>
        <v>2646952.9000000008</v>
      </c>
      <c r="K4301" s="9">
        <f>inventory[[#This Row],[c Cost]]/MAX(inventory[c Cost])</f>
        <v>0.99986677019834613</v>
      </c>
      <c r="L4301" s="11" t="str">
        <f>IF(inventory[[#This Row],[c Units %]]&lt;=$O$7,$N$7,IF(inventory[[#This Row],[c Units %]]&lt;=$O$8,$N$8,$N$9))</f>
        <v>C</v>
      </c>
    </row>
    <row r="4302" spans="2:12" x14ac:dyDescent="0.25">
      <c r="B4302" s="1">
        <v>4296</v>
      </c>
      <c r="C4302" t="s">
        <v>4295</v>
      </c>
      <c r="D4302" s="2">
        <v>0.5</v>
      </c>
      <c r="E4302" s="15">
        <v>37</v>
      </c>
      <c r="F4302" s="14">
        <f>inventory[[#This Row],[Unit Cost]]*inventory[[#This Row],['# Units]]</f>
        <v>18.5</v>
      </c>
      <c r="G4302" s="8">
        <f>_xlfn.RANK.EQ(inventory[[#This Row],[Total Cost]],inventory[Total Cost],0)</f>
        <v>2780</v>
      </c>
      <c r="H4302" s="8">
        <f>SUMIFS(inventory['# Units],inventory[Rank],"&lt;="&amp;inventory[[#This Row],['#]])</f>
        <v>81585</v>
      </c>
      <c r="I4302" s="9">
        <f>inventory[[#This Row],[c Units]]/MAX(inventory[c Units])</f>
        <v>0.99037364344849355</v>
      </c>
      <c r="J4302" s="10">
        <f>SUMIFS(inventory[Total Cost],inventory[Rank],"&lt;="&amp;inventory[[#This Row],['#]])</f>
        <v>2646952.9000000008</v>
      </c>
      <c r="K4302" s="9">
        <f>inventory[[#This Row],[c Cost]]/MAX(inventory[c Cost])</f>
        <v>0.99986677019834613</v>
      </c>
      <c r="L4302" s="11" t="str">
        <f>IF(inventory[[#This Row],[c Units %]]&lt;=$O$7,$N$7,IF(inventory[[#This Row],[c Units %]]&lt;=$O$8,$N$8,$N$9))</f>
        <v>C</v>
      </c>
    </row>
    <row r="4303" spans="2:12" x14ac:dyDescent="0.25">
      <c r="B4303" s="1">
        <v>4297</v>
      </c>
      <c r="C4303" t="s">
        <v>4296</v>
      </c>
      <c r="D4303" s="2">
        <v>0.5</v>
      </c>
      <c r="E4303" s="15">
        <v>6</v>
      </c>
      <c r="F4303" s="14">
        <f>inventory[[#This Row],[Unit Cost]]*inventory[[#This Row],['# Units]]</f>
        <v>3</v>
      </c>
      <c r="G4303" s="8">
        <f>_xlfn.RANK.EQ(inventory[[#This Row],[Total Cost]],inventory[Total Cost],0)</f>
        <v>4077</v>
      </c>
      <c r="H4303" s="8">
        <f>SUMIFS(inventory['# Units],inventory[Rank],"&lt;="&amp;inventory[[#This Row],['#]])</f>
        <v>81585</v>
      </c>
      <c r="I4303" s="9">
        <f>inventory[[#This Row],[c Units]]/MAX(inventory[c Units])</f>
        <v>0.99037364344849355</v>
      </c>
      <c r="J4303" s="10">
        <f>SUMIFS(inventory[Total Cost],inventory[Rank],"&lt;="&amp;inventory[[#This Row],['#]])</f>
        <v>2646952.9000000008</v>
      </c>
      <c r="K4303" s="9">
        <f>inventory[[#This Row],[c Cost]]/MAX(inventory[c Cost])</f>
        <v>0.99986677019834613</v>
      </c>
      <c r="L4303" s="11" t="str">
        <f>IF(inventory[[#This Row],[c Units %]]&lt;=$O$7,$N$7,IF(inventory[[#This Row],[c Units %]]&lt;=$O$8,$N$8,$N$9))</f>
        <v>C</v>
      </c>
    </row>
    <row r="4304" spans="2:12" x14ac:dyDescent="0.25">
      <c r="B4304" s="1">
        <v>4298</v>
      </c>
      <c r="C4304" t="s">
        <v>4297</v>
      </c>
      <c r="D4304" s="2">
        <v>0.6</v>
      </c>
      <c r="E4304" s="15">
        <v>85</v>
      </c>
      <c r="F4304" s="14">
        <f>inventory[[#This Row],[Unit Cost]]*inventory[[#This Row],['# Units]]</f>
        <v>51</v>
      </c>
      <c r="G4304" s="8">
        <f>_xlfn.RANK.EQ(inventory[[#This Row],[Total Cost]],inventory[Total Cost],0)</f>
        <v>1828</v>
      </c>
      <c r="H4304" s="8">
        <f>SUMIFS(inventory['# Units],inventory[Rank],"&lt;="&amp;inventory[[#This Row],['#]])</f>
        <v>81585</v>
      </c>
      <c r="I4304" s="9">
        <f>inventory[[#This Row],[c Units]]/MAX(inventory[c Units])</f>
        <v>0.99037364344849355</v>
      </c>
      <c r="J4304" s="10">
        <f>SUMIFS(inventory[Total Cost],inventory[Rank],"&lt;="&amp;inventory[[#This Row],['#]])</f>
        <v>2646952.9000000008</v>
      </c>
      <c r="K4304" s="9">
        <f>inventory[[#This Row],[c Cost]]/MAX(inventory[c Cost])</f>
        <v>0.99986677019834613</v>
      </c>
      <c r="L4304" s="11" t="str">
        <f>IF(inventory[[#This Row],[c Units %]]&lt;=$O$7,$N$7,IF(inventory[[#This Row],[c Units %]]&lt;=$O$8,$N$8,$N$9))</f>
        <v>C</v>
      </c>
    </row>
    <row r="4305" spans="2:12" x14ac:dyDescent="0.25">
      <c r="B4305" s="1">
        <v>4299</v>
      </c>
      <c r="C4305" t="s">
        <v>4298</v>
      </c>
      <c r="D4305" s="2">
        <v>0.6</v>
      </c>
      <c r="E4305" s="15">
        <v>11</v>
      </c>
      <c r="F4305" s="14">
        <f>inventory[[#This Row],[Unit Cost]]*inventory[[#This Row],['# Units]]</f>
        <v>6.6</v>
      </c>
      <c r="G4305" s="8">
        <f>_xlfn.RANK.EQ(inventory[[#This Row],[Total Cost]],inventory[Total Cost],0)</f>
        <v>3615</v>
      </c>
      <c r="H4305" s="8">
        <f>SUMIFS(inventory['# Units],inventory[Rank],"&lt;="&amp;inventory[[#This Row],['#]])</f>
        <v>81585</v>
      </c>
      <c r="I4305" s="9">
        <f>inventory[[#This Row],[c Units]]/MAX(inventory[c Units])</f>
        <v>0.99037364344849355</v>
      </c>
      <c r="J4305" s="10">
        <f>SUMIFS(inventory[Total Cost],inventory[Rank],"&lt;="&amp;inventory[[#This Row],['#]])</f>
        <v>2646952.9000000008</v>
      </c>
      <c r="K4305" s="9">
        <f>inventory[[#This Row],[c Cost]]/MAX(inventory[c Cost])</f>
        <v>0.99986677019834613</v>
      </c>
      <c r="L4305" s="11" t="str">
        <f>IF(inventory[[#This Row],[c Units %]]&lt;=$O$7,$N$7,IF(inventory[[#This Row],[c Units %]]&lt;=$O$8,$N$8,$N$9))</f>
        <v>C</v>
      </c>
    </row>
    <row r="4306" spans="2:12" x14ac:dyDescent="0.25">
      <c r="B4306" s="1">
        <v>4300</v>
      </c>
      <c r="C4306" t="s">
        <v>4299</v>
      </c>
      <c r="D4306" s="2">
        <v>0.6</v>
      </c>
      <c r="E4306" s="15">
        <v>15</v>
      </c>
      <c r="F4306" s="14">
        <f>inventory[[#This Row],[Unit Cost]]*inventory[[#This Row],['# Units]]</f>
        <v>9</v>
      </c>
      <c r="G4306" s="8">
        <f>_xlfn.RANK.EQ(inventory[[#This Row],[Total Cost]],inventory[Total Cost],0)</f>
        <v>3394</v>
      </c>
      <c r="H4306" s="8">
        <f>SUMIFS(inventory['# Units],inventory[Rank],"&lt;="&amp;inventory[[#This Row],['#]])</f>
        <v>81585</v>
      </c>
      <c r="I4306" s="9">
        <f>inventory[[#This Row],[c Units]]/MAX(inventory[c Units])</f>
        <v>0.99037364344849355</v>
      </c>
      <c r="J4306" s="10">
        <f>SUMIFS(inventory[Total Cost],inventory[Rank],"&lt;="&amp;inventory[[#This Row],['#]])</f>
        <v>2646952.9000000008</v>
      </c>
      <c r="K4306" s="9">
        <f>inventory[[#This Row],[c Cost]]/MAX(inventory[c Cost])</f>
        <v>0.99986677019834613</v>
      </c>
      <c r="L4306" s="11" t="str">
        <f>IF(inventory[[#This Row],[c Units %]]&lt;=$O$7,$N$7,IF(inventory[[#This Row],[c Units %]]&lt;=$O$8,$N$8,$N$9))</f>
        <v>C</v>
      </c>
    </row>
    <row r="4307" spans="2:12" x14ac:dyDescent="0.25">
      <c r="B4307" s="1">
        <v>4301</v>
      </c>
      <c r="C4307" t="s">
        <v>4300</v>
      </c>
      <c r="D4307" s="2">
        <v>0.5</v>
      </c>
      <c r="E4307" s="15">
        <v>21</v>
      </c>
      <c r="F4307" s="14">
        <f>inventory[[#This Row],[Unit Cost]]*inventory[[#This Row],['# Units]]</f>
        <v>10.5</v>
      </c>
      <c r="G4307" s="8">
        <f>_xlfn.RANK.EQ(inventory[[#This Row],[Total Cost]],inventory[Total Cost],0)</f>
        <v>3268</v>
      </c>
      <c r="H4307" s="8">
        <f>SUMIFS(inventory['# Units],inventory[Rank],"&lt;="&amp;inventory[[#This Row],['#]])</f>
        <v>81585</v>
      </c>
      <c r="I4307" s="9">
        <f>inventory[[#This Row],[c Units]]/MAX(inventory[c Units])</f>
        <v>0.99037364344849355</v>
      </c>
      <c r="J4307" s="10">
        <f>SUMIFS(inventory[Total Cost],inventory[Rank],"&lt;="&amp;inventory[[#This Row],['#]])</f>
        <v>2646952.9000000008</v>
      </c>
      <c r="K4307" s="9">
        <f>inventory[[#This Row],[c Cost]]/MAX(inventory[c Cost])</f>
        <v>0.99986677019834613</v>
      </c>
      <c r="L4307" s="11" t="str">
        <f>IF(inventory[[#This Row],[c Units %]]&lt;=$O$7,$N$7,IF(inventory[[#This Row],[c Units %]]&lt;=$O$8,$N$8,$N$9))</f>
        <v>C</v>
      </c>
    </row>
    <row r="4308" spans="2:12" x14ac:dyDescent="0.25">
      <c r="B4308" s="1">
        <v>4302</v>
      </c>
      <c r="C4308" t="s">
        <v>4301</v>
      </c>
      <c r="D4308" s="2">
        <v>0.6</v>
      </c>
      <c r="E4308" s="15">
        <v>27</v>
      </c>
      <c r="F4308" s="14">
        <f>inventory[[#This Row],[Unit Cost]]*inventory[[#This Row],['# Units]]</f>
        <v>16.2</v>
      </c>
      <c r="G4308" s="8">
        <f>_xlfn.RANK.EQ(inventory[[#This Row],[Total Cost]],inventory[Total Cost],0)</f>
        <v>2893</v>
      </c>
      <c r="H4308" s="8">
        <f>SUMIFS(inventory['# Units],inventory[Rank],"&lt;="&amp;inventory[[#This Row],['#]])</f>
        <v>81585</v>
      </c>
      <c r="I4308" s="9">
        <f>inventory[[#This Row],[c Units]]/MAX(inventory[c Units])</f>
        <v>0.99037364344849355</v>
      </c>
      <c r="J4308" s="10">
        <f>SUMIFS(inventory[Total Cost],inventory[Rank],"&lt;="&amp;inventory[[#This Row],['#]])</f>
        <v>2646952.9000000008</v>
      </c>
      <c r="K4308" s="9">
        <f>inventory[[#This Row],[c Cost]]/MAX(inventory[c Cost])</f>
        <v>0.99986677019834613</v>
      </c>
      <c r="L4308" s="11" t="str">
        <f>IF(inventory[[#This Row],[c Units %]]&lt;=$O$7,$N$7,IF(inventory[[#This Row],[c Units %]]&lt;=$O$8,$N$8,$N$9))</f>
        <v>C</v>
      </c>
    </row>
    <row r="4309" spans="2:12" x14ac:dyDescent="0.25">
      <c r="B4309" s="1">
        <v>4303</v>
      </c>
      <c r="C4309" t="s">
        <v>4302</v>
      </c>
      <c r="D4309" s="2">
        <v>0.4</v>
      </c>
      <c r="E4309" s="15">
        <v>5</v>
      </c>
      <c r="F4309" s="14">
        <f>inventory[[#This Row],[Unit Cost]]*inventory[[#This Row],['# Units]]</f>
        <v>2</v>
      </c>
      <c r="G4309" s="8">
        <f>_xlfn.RANK.EQ(inventory[[#This Row],[Total Cost]],inventory[Total Cost],0)</f>
        <v>4294</v>
      </c>
      <c r="H4309" s="8">
        <f>SUMIFS(inventory['# Units],inventory[Rank],"&lt;="&amp;inventory[[#This Row],['#]])</f>
        <v>81585</v>
      </c>
      <c r="I4309" s="9">
        <f>inventory[[#This Row],[c Units]]/MAX(inventory[c Units])</f>
        <v>0.99037364344849355</v>
      </c>
      <c r="J4309" s="10">
        <f>SUMIFS(inventory[Total Cost],inventory[Rank],"&lt;="&amp;inventory[[#This Row],['#]])</f>
        <v>2646952.9000000008</v>
      </c>
      <c r="K4309" s="9">
        <f>inventory[[#This Row],[c Cost]]/MAX(inventory[c Cost])</f>
        <v>0.99986677019834613</v>
      </c>
      <c r="L4309" s="11" t="str">
        <f>IF(inventory[[#This Row],[c Units %]]&lt;=$O$7,$N$7,IF(inventory[[#This Row],[c Units %]]&lt;=$O$8,$N$8,$N$9))</f>
        <v>C</v>
      </c>
    </row>
    <row r="4310" spans="2:12" x14ac:dyDescent="0.25">
      <c r="B4310" s="1">
        <v>4304</v>
      </c>
      <c r="C4310" t="s">
        <v>4303</v>
      </c>
      <c r="D4310" s="2">
        <v>0.4</v>
      </c>
      <c r="E4310" s="15">
        <v>59</v>
      </c>
      <c r="F4310" s="14">
        <f>inventory[[#This Row],[Unit Cost]]*inventory[[#This Row],['# Units]]</f>
        <v>23.6</v>
      </c>
      <c r="G4310" s="8">
        <f>_xlfn.RANK.EQ(inventory[[#This Row],[Total Cost]],inventory[Total Cost],0)</f>
        <v>2529</v>
      </c>
      <c r="H4310" s="8">
        <f>SUMIFS(inventory['# Units],inventory[Rank],"&lt;="&amp;inventory[[#This Row],['#]])</f>
        <v>81585</v>
      </c>
      <c r="I4310" s="9">
        <f>inventory[[#This Row],[c Units]]/MAX(inventory[c Units])</f>
        <v>0.99037364344849355</v>
      </c>
      <c r="J4310" s="10">
        <f>SUMIFS(inventory[Total Cost],inventory[Rank],"&lt;="&amp;inventory[[#This Row],['#]])</f>
        <v>2646952.9000000008</v>
      </c>
      <c r="K4310" s="9">
        <f>inventory[[#This Row],[c Cost]]/MAX(inventory[c Cost])</f>
        <v>0.99986677019834613</v>
      </c>
      <c r="L4310" s="11" t="str">
        <f>IF(inventory[[#This Row],[c Units %]]&lt;=$O$7,$N$7,IF(inventory[[#This Row],[c Units %]]&lt;=$O$8,$N$8,$N$9))</f>
        <v>C</v>
      </c>
    </row>
    <row r="4311" spans="2:12" x14ac:dyDescent="0.25">
      <c r="B4311" s="1">
        <v>4305</v>
      </c>
      <c r="C4311" t="s">
        <v>4304</v>
      </c>
      <c r="D4311" s="2">
        <v>0.7</v>
      </c>
      <c r="E4311" s="15">
        <v>13</v>
      </c>
      <c r="F4311" s="14">
        <f>inventory[[#This Row],[Unit Cost]]*inventory[[#This Row],['# Units]]</f>
        <v>9.1</v>
      </c>
      <c r="G4311" s="8">
        <f>_xlfn.RANK.EQ(inventory[[#This Row],[Total Cost]],inventory[Total Cost],0)</f>
        <v>3382</v>
      </c>
      <c r="H4311" s="8">
        <f>SUMIFS(inventory['# Units],inventory[Rank],"&lt;="&amp;inventory[[#This Row],['#]])</f>
        <v>81585</v>
      </c>
      <c r="I4311" s="9">
        <f>inventory[[#This Row],[c Units]]/MAX(inventory[c Units])</f>
        <v>0.99037364344849355</v>
      </c>
      <c r="J4311" s="10">
        <f>SUMIFS(inventory[Total Cost],inventory[Rank],"&lt;="&amp;inventory[[#This Row],['#]])</f>
        <v>2646952.9000000008</v>
      </c>
      <c r="K4311" s="9">
        <f>inventory[[#This Row],[c Cost]]/MAX(inventory[c Cost])</f>
        <v>0.99986677019834613</v>
      </c>
      <c r="L4311" s="11" t="str">
        <f>IF(inventory[[#This Row],[c Units %]]&lt;=$O$7,$N$7,IF(inventory[[#This Row],[c Units %]]&lt;=$O$8,$N$8,$N$9))</f>
        <v>C</v>
      </c>
    </row>
    <row r="4312" spans="2:12" x14ac:dyDescent="0.25">
      <c r="B4312" s="1">
        <v>4306</v>
      </c>
      <c r="C4312" t="s">
        <v>4305</v>
      </c>
      <c r="D4312" s="2">
        <v>0.6</v>
      </c>
      <c r="E4312" s="15">
        <v>5</v>
      </c>
      <c r="F4312" s="14">
        <f>inventory[[#This Row],[Unit Cost]]*inventory[[#This Row],['# Units]]</f>
        <v>3</v>
      </c>
      <c r="G4312" s="8">
        <f>_xlfn.RANK.EQ(inventory[[#This Row],[Total Cost]],inventory[Total Cost],0)</f>
        <v>4077</v>
      </c>
      <c r="H4312" s="8">
        <f>SUMIFS(inventory['# Units],inventory[Rank],"&lt;="&amp;inventory[[#This Row],['#]])</f>
        <v>81585</v>
      </c>
      <c r="I4312" s="9">
        <f>inventory[[#This Row],[c Units]]/MAX(inventory[c Units])</f>
        <v>0.99037364344849355</v>
      </c>
      <c r="J4312" s="10">
        <f>SUMIFS(inventory[Total Cost],inventory[Rank],"&lt;="&amp;inventory[[#This Row],['#]])</f>
        <v>2646952.9000000008</v>
      </c>
      <c r="K4312" s="9">
        <f>inventory[[#This Row],[c Cost]]/MAX(inventory[c Cost])</f>
        <v>0.99986677019834613</v>
      </c>
      <c r="L4312" s="11" t="str">
        <f>IF(inventory[[#This Row],[c Units %]]&lt;=$O$7,$N$7,IF(inventory[[#This Row],[c Units %]]&lt;=$O$8,$N$8,$N$9))</f>
        <v>C</v>
      </c>
    </row>
    <row r="4313" spans="2:12" x14ac:dyDescent="0.25">
      <c r="B4313" s="1">
        <v>4307</v>
      </c>
      <c r="C4313" t="s">
        <v>4306</v>
      </c>
      <c r="D4313" s="2">
        <v>0.7</v>
      </c>
      <c r="E4313" s="15">
        <v>47</v>
      </c>
      <c r="F4313" s="14">
        <f>inventory[[#This Row],[Unit Cost]]*inventory[[#This Row],['# Units]]</f>
        <v>32.9</v>
      </c>
      <c r="G4313" s="8">
        <f>_xlfn.RANK.EQ(inventory[[#This Row],[Total Cost]],inventory[Total Cost],0)</f>
        <v>2215</v>
      </c>
      <c r="H4313" s="8">
        <f>SUMIFS(inventory['# Units],inventory[Rank],"&lt;="&amp;inventory[[#This Row],['#]])</f>
        <v>81585</v>
      </c>
      <c r="I4313" s="9">
        <f>inventory[[#This Row],[c Units]]/MAX(inventory[c Units])</f>
        <v>0.99037364344849355</v>
      </c>
      <c r="J4313" s="10">
        <f>SUMIFS(inventory[Total Cost],inventory[Rank],"&lt;="&amp;inventory[[#This Row],['#]])</f>
        <v>2646952.9000000008</v>
      </c>
      <c r="K4313" s="9">
        <f>inventory[[#This Row],[c Cost]]/MAX(inventory[c Cost])</f>
        <v>0.99986677019834613</v>
      </c>
      <c r="L4313" s="11" t="str">
        <f>IF(inventory[[#This Row],[c Units %]]&lt;=$O$7,$N$7,IF(inventory[[#This Row],[c Units %]]&lt;=$O$8,$N$8,$N$9))</f>
        <v>C</v>
      </c>
    </row>
    <row r="4314" spans="2:12" x14ac:dyDescent="0.25">
      <c r="B4314" s="1">
        <v>4308</v>
      </c>
      <c r="C4314" t="s">
        <v>4307</v>
      </c>
      <c r="D4314" s="2">
        <v>0.7</v>
      </c>
      <c r="E4314" s="15">
        <v>4</v>
      </c>
      <c r="F4314" s="14">
        <f>inventory[[#This Row],[Unit Cost]]*inventory[[#This Row],['# Units]]</f>
        <v>2.8</v>
      </c>
      <c r="G4314" s="8">
        <f>_xlfn.RANK.EQ(inventory[[#This Row],[Total Cost]],inventory[Total Cost],0)</f>
        <v>4130</v>
      </c>
      <c r="H4314" s="8">
        <f>SUMIFS(inventory['# Units],inventory[Rank],"&lt;="&amp;inventory[[#This Row],['#]])</f>
        <v>81585</v>
      </c>
      <c r="I4314" s="9">
        <f>inventory[[#This Row],[c Units]]/MAX(inventory[c Units])</f>
        <v>0.99037364344849355</v>
      </c>
      <c r="J4314" s="10">
        <f>SUMIFS(inventory[Total Cost],inventory[Rank],"&lt;="&amp;inventory[[#This Row],['#]])</f>
        <v>2646952.9000000008</v>
      </c>
      <c r="K4314" s="9">
        <f>inventory[[#This Row],[c Cost]]/MAX(inventory[c Cost])</f>
        <v>0.99986677019834613</v>
      </c>
      <c r="L4314" s="11" t="str">
        <f>IF(inventory[[#This Row],[c Units %]]&lt;=$O$7,$N$7,IF(inventory[[#This Row],[c Units %]]&lt;=$O$8,$N$8,$N$9))</f>
        <v>C</v>
      </c>
    </row>
    <row r="4315" spans="2:12" x14ac:dyDescent="0.25">
      <c r="B4315" s="1">
        <v>4309</v>
      </c>
      <c r="C4315" t="s">
        <v>4308</v>
      </c>
      <c r="D4315" s="2">
        <v>0.6</v>
      </c>
      <c r="E4315" s="15">
        <v>4</v>
      </c>
      <c r="F4315" s="14">
        <f>inventory[[#This Row],[Unit Cost]]*inventory[[#This Row],['# Units]]</f>
        <v>2.4</v>
      </c>
      <c r="G4315" s="8">
        <f>_xlfn.RANK.EQ(inventory[[#This Row],[Total Cost]],inventory[Total Cost],0)</f>
        <v>4223</v>
      </c>
      <c r="H4315" s="8">
        <f>SUMIFS(inventory['# Units],inventory[Rank],"&lt;="&amp;inventory[[#This Row],['#]])</f>
        <v>81585</v>
      </c>
      <c r="I4315" s="9">
        <f>inventory[[#This Row],[c Units]]/MAX(inventory[c Units])</f>
        <v>0.99037364344849355</v>
      </c>
      <c r="J4315" s="10">
        <f>SUMIFS(inventory[Total Cost],inventory[Rank],"&lt;="&amp;inventory[[#This Row],['#]])</f>
        <v>2646952.9000000008</v>
      </c>
      <c r="K4315" s="9">
        <f>inventory[[#This Row],[c Cost]]/MAX(inventory[c Cost])</f>
        <v>0.99986677019834613</v>
      </c>
      <c r="L4315" s="11" t="str">
        <f>IF(inventory[[#This Row],[c Units %]]&lt;=$O$7,$N$7,IF(inventory[[#This Row],[c Units %]]&lt;=$O$8,$N$8,$N$9))</f>
        <v>C</v>
      </c>
    </row>
    <row r="4316" spans="2:12" x14ac:dyDescent="0.25">
      <c r="B4316" s="1">
        <v>4310</v>
      </c>
      <c r="C4316" t="s">
        <v>4309</v>
      </c>
      <c r="D4316" s="2">
        <v>0.5</v>
      </c>
      <c r="E4316" s="15">
        <v>12</v>
      </c>
      <c r="F4316" s="14">
        <f>inventory[[#This Row],[Unit Cost]]*inventory[[#This Row],['# Units]]</f>
        <v>6</v>
      </c>
      <c r="G4316" s="8">
        <f>_xlfn.RANK.EQ(inventory[[#This Row],[Total Cost]],inventory[Total Cost],0)</f>
        <v>3649</v>
      </c>
      <c r="H4316" s="8">
        <f>SUMIFS(inventory['# Units],inventory[Rank],"&lt;="&amp;inventory[[#This Row],['#]])</f>
        <v>81585</v>
      </c>
      <c r="I4316" s="9">
        <f>inventory[[#This Row],[c Units]]/MAX(inventory[c Units])</f>
        <v>0.99037364344849355</v>
      </c>
      <c r="J4316" s="10">
        <f>SUMIFS(inventory[Total Cost],inventory[Rank],"&lt;="&amp;inventory[[#This Row],['#]])</f>
        <v>2646952.9000000008</v>
      </c>
      <c r="K4316" s="9">
        <f>inventory[[#This Row],[c Cost]]/MAX(inventory[c Cost])</f>
        <v>0.99986677019834613</v>
      </c>
      <c r="L4316" s="11" t="str">
        <f>IF(inventory[[#This Row],[c Units %]]&lt;=$O$7,$N$7,IF(inventory[[#This Row],[c Units %]]&lt;=$O$8,$N$8,$N$9))</f>
        <v>C</v>
      </c>
    </row>
    <row r="4317" spans="2:12" x14ac:dyDescent="0.25">
      <c r="B4317" s="1">
        <v>4311</v>
      </c>
      <c r="C4317" t="s">
        <v>4310</v>
      </c>
      <c r="D4317" s="2">
        <v>0.5</v>
      </c>
      <c r="E4317" s="15">
        <v>24</v>
      </c>
      <c r="F4317" s="14">
        <f>inventory[[#This Row],[Unit Cost]]*inventory[[#This Row],['# Units]]</f>
        <v>12</v>
      </c>
      <c r="G4317" s="8">
        <f>_xlfn.RANK.EQ(inventory[[#This Row],[Total Cost]],inventory[Total Cost],0)</f>
        <v>3144</v>
      </c>
      <c r="H4317" s="8">
        <f>SUMIFS(inventory['# Units],inventory[Rank],"&lt;="&amp;inventory[[#This Row],['#]])</f>
        <v>81585</v>
      </c>
      <c r="I4317" s="9">
        <f>inventory[[#This Row],[c Units]]/MAX(inventory[c Units])</f>
        <v>0.99037364344849355</v>
      </c>
      <c r="J4317" s="10">
        <f>SUMIFS(inventory[Total Cost],inventory[Rank],"&lt;="&amp;inventory[[#This Row],['#]])</f>
        <v>2646952.9000000008</v>
      </c>
      <c r="K4317" s="9">
        <f>inventory[[#This Row],[c Cost]]/MAX(inventory[c Cost])</f>
        <v>0.99986677019834613</v>
      </c>
      <c r="L4317" s="11" t="str">
        <f>IF(inventory[[#This Row],[c Units %]]&lt;=$O$7,$N$7,IF(inventory[[#This Row],[c Units %]]&lt;=$O$8,$N$8,$N$9))</f>
        <v>C</v>
      </c>
    </row>
    <row r="4318" spans="2:12" x14ac:dyDescent="0.25">
      <c r="B4318" s="1">
        <v>4312</v>
      </c>
      <c r="C4318" t="s">
        <v>4311</v>
      </c>
      <c r="D4318" s="2">
        <v>0.6</v>
      </c>
      <c r="E4318" s="15">
        <v>6</v>
      </c>
      <c r="F4318" s="14">
        <f>inventory[[#This Row],[Unit Cost]]*inventory[[#This Row],['# Units]]</f>
        <v>3.5999999999999996</v>
      </c>
      <c r="G4318" s="8">
        <f>_xlfn.RANK.EQ(inventory[[#This Row],[Total Cost]],inventory[Total Cost],0)</f>
        <v>3980</v>
      </c>
      <c r="H4318" s="8">
        <f>SUMIFS(inventory['# Units],inventory[Rank],"&lt;="&amp;inventory[[#This Row],['#]])</f>
        <v>81585</v>
      </c>
      <c r="I4318" s="9">
        <f>inventory[[#This Row],[c Units]]/MAX(inventory[c Units])</f>
        <v>0.99037364344849355</v>
      </c>
      <c r="J4318" s="10">
        <f>SUMIFS(inventory[Total Cost],inventory[Rank],"&lt;="&amp;inventory[[#This Row],['#]])</f>
        <v>2646952.9000000008</v>
      </c>
      <c r="K4318" s="9">
        <f>inventory[[#This Row],[c Cost]]/MAX(inventory[c Cost])</f>
        <v>0.99986677019834613</v>
      </c>
      <c r="L4318" s="11" t="str">
        <f>IF(inventory[[#This Row],[c Units %]]&lt;=$O$7,$N$7,IF(inventory[[#This Row],[c Units %]]&lt;=$O$8,$N$8,$N$9))</f>
        <v>C</v>
      </c>
    </row>
    <row r="4319" spans="2:12" x14ac:dyDescent="0.25">
      <c r="B4319" s="1">
        <v>4313</v>
      </c>
      <c r="C4319" t="s">
        <v>4312</v>
      </c>
      <c r="D4319" s="2">
        <v>0.5</v>
      </c>
      <c r="E4319" s="15">
        <v>20</v>
      </c>
      <c r="F4319" s="14">
        <f>inventory[[#This Row],[Unit Cost]]*inventory[[#This Row],['# Units]]</f>
        <v>10</v>
      </c>
      <c r="G4319" s="8">
        <f>_xlfn.RANK.EQ(inventory[[#This Row],[Total Cost]],inventory[Total Cost],0)</f>
        <v>3300</v>
      </c>
      <c r="H4319" s="8">
        <f>SUMIFS(inventory['# Units],inventory[Rank],"&lt;="&amp;inventory[[#This Row],['#]])</f>
        <v>81585</v>
      </c>
      <c r="I4319" s="9">
        <f>inventory[[#This Row],[c Units]]/MAX(inventory[c Units])</f>
        <v>0.99037364344849355</v>
      </c>
      <c r="J4319" s="10">
        <f>SUMIFS(inventory[Total Cost],inventory[Rank],"&lt;="&amp;inventory[[#This Row],['#]])</f>
        <v>2646952.9000000008</v>
      </c>
      <c r="K4319" s="9">
        <f>inventory[[#This Row],[c Cost]]/MAX(inventory[c Cost])</f>
        <v>0.99986677019834613</v>
      </c>
      <c r="L4319" s="11" t="str">
        <f>IF(inventory[[#This Row],[c Units %]]&lt;=$O$7,$N$7,IF(inventory[[#This Row],[c Units %]]&lt;=$O$8,$N$8,$N$9))</f>
        <v>C</v>
      </c>
    </row>
    <row r="4320" spans="2:12" x14ac:dyDescent="0.25">
      <c r="B4320" s="1">
        <v>4314</v>
      </c>
      <c r="C4320" t="s">
        <v>4313</v>
      </c>
      <c r="D4320" s="2">
        <v>0.5</v>
      </c>
      <c r="E4320" s="15">
        <v>42</v>
      </c>
      <c r="F4320" s="14">
        <f>inventory[[#This Row],[Unit Cost]]*inventory[[#This Row],['# Units]]</f>
        <v>21</v>
      </c>
      <c r="G4320" s="8">
        <f>_xlfn.RANK.EQ(inventory[[#This Row],[Total Cost]],inventory[Total Cost],0)</f>
        <v>2629</v>
      </c>
      <c r="H4320" s="8">
        <f>SUMIFS(inventory['# Units],inventory[Rank],"&lt;="&amp;inventory[[#This Row],['#]])</f>
        <v>81585</v>
      </c>
      <c r="I4320" s="9">
        <f>inventory[[#This Row],[c Units]]/MAX(inventory[c Units])</f>
        <v>0.99037364344849355</v>
      </c>
      <c r="J4320" s="10">
        <f>SUMIFS(inventory[Total Cost],inventory[Rank],"&lt;="&amp;inventory[[#This Row],['#]])</f>
        <v>2646952.9000000008</v>
      </c>
      <c r="K4320" s="9">
        <f>inventory[[#This Row],[c Cost]]/MAX(inventory[c Cost])</f>
        <v>0.99986677019834613</v>
      </c>
      <c r="L4320" s="11" t="str">
        <f>IF(inventory[[#This Row],[c Units %]]&lt;=$O$7,$N$7,IF(inventory[[#This Row],[c Units %]]&lt;=$O$8,$N$8,$N$9))</f>
        <v>C</v>
      </c>
    </row>
    <row r="4321" spans="2:12" x14ac:dyDescent="0.25">
      <c r="B4321" s="1">
        <v>4315</v>
      </c>
      <c r="C4321" t="s">
        <v>4314</v>
      </c>
      <c r="D4321" s="2">
        <v>0.4</v>
      </c>
      <c r="E4321" s="15">
        <v>5</v>
      </c>
      <c r="F4321" s="14">
        <f>inventory[[#This Row],[Unit Cost]]*inventory[[#This Row],['# Units]]</f>
        <v>2</v>
      </c>
      <c r="G4321" s="8">
        <f>_xlfn.RANK.EQ(inventory[[#This Row],[Total Cost]],inventory[Total Cost],0)</f>
        <v>4294</v>
      </c>
      <c r="H4321" s="8">
        <f>SUMIFS(inventory['# Units],inventory[Rank],"&lt;="&amp;inventory[[#This Row],['#]])</f>
        <v>81585</v>
      </c>
      <c r="I4321" s="9">
        <f>inventory[[#This Row],[c Units]]/MAX(inventory[c Units])</f>
        <v>0.99037364344849355</v>
      </c>
      <c r="J4321" s="10">
        <f>SUMIFS(inventory[Total Cost],inventory[Rank],"&lt;="&amp;inventory[[#This Row],['#]])</f>
        <v>2646952.9000000008</v>
      </c>
      <c r="K4321" s="9">
        <f>inventory[[#This Row],[c Cost]]/MAX(inventory[c Cost])</f>
        <v>0.99986677019834613</v>
      </c>
      <c r="L4321" s="11" t="str">
        <f>IF(inventory[[#This Row],[c Units %]]&lt;=$O$7,$N$7,IF(inventory[[#This Row],[c Units %]]&lt;=$O$8,$N$8,$N$9))</f>
        <v>C</v>
      </c>
    </row>
    <row r="4322" spans="2:12" x14ac:dyDescent="0.25">
      <c r="B4322" s="1">
        <v>4316</v>
      </c>
      <c r="C4322" t="s">
        <v>4315</v>
      </c>
      <c r="D4322" s="2">
        <v>0.7</v>
      </c>
      <c r="E4322" s="15">
        <v>10</v>
      </c>
      <c r="F4322" s="14">
        <f>inventory[[#This Row],[Unit Cost]]*inventory[[#This Row],['# Units]]</f>
        <v>7</v>
      </c>
      <c r="G4322" s="8">
        <f>_xlfn.RANK.EQ(inventory[[#This Row],[Total Cost]],inventory[Total Cost],0)</f>
        <v>3570</v>
      </c>
      <c r="H4322" s="8">
        <f>SUMIFS(inventory['# Units],inventory[Rank],"&lt;="&amp;inventory[[#This Row],['#]])</f>
        <v>81585</v>
      </c>
      <c r="I4322" s="9">
        <f>inventory[[#This Row],[c Units]]/MAX(inventory[c Units])</f>
        <v>0.99037364344849355</v>
      </c>
      <c r="J4322" s="10">
        <f>SUMIFS(inventory[Total Cost],inventory[Rank],"&lt;="&amp;inventory[[#This Row],['#]])</f>
        <v>2646952.9000000008</v>
      </c>
      <c r="K4322" s="9">
        <f>inventory[[#This Row],[c Cost]]/MAX(inventory[c Cost])</f>
        <v>0.99986677019834613</v>
      </c>
      <c r="L4322" s="11" t="str">
        <f>IF(inventory[[#This Row],[c Units %]]&lt;=$O$7,$N$7,IF(inventory[[#This Row],[c Units %]]&lt;=$O$8,$N$8,$N$9))</f>
        <v>C</v>
      </c>
    </row>
    <row r="4323" spans="2:12" x14ac:dyDescent="0.25">
      <c r="B4323" s="1">
        <v>4317</v>
      </c>
      <c r="C4323" t="s">
        <v>4316</v>
      </c>
      <c r="D4323" s="2">
        <v>0.7</v>
      </c>
      <c r="E4323" s="15">
        <v>2</v>
      </c>
      <c r="F4323" s="14">
        <f>inventory[[#This Row],[Unit Cost]]*inventory[[#This Row],['# Units]]</f>
        <v>1.4</v>
      </c>
      <c r="G4323" s="8">
        <f>_xlfn.RANK.EQ(inventory[[#This Row],[Total Cost]],inventory[Total Cost],0)</f>
        <v>4407</v>
      </c>
      <c r="H4323" s="8">
        <f>SUMIFS(inventory['# Units],inventory[Rank],"&lt;="&amp;inventory[[#This Row],['#]])</f>
        <v>81585</v>
      </c>
      <c r="I4323" s="9">
        <f>inventory[[#This Row],[c Units]]/MAX(inventory[c Units])</f>
        <v>0.99037364344849355</v>
      </c>
      <c r="J4323" s="10">
        <f>SUMIFS(inventory[Total Cost],inventory[Rank],"&lt;="&amp;inventory[[#This Row],['#]])</f>
        <v>2646952.9000000008</v>
      </c>
      <c r="K4323" s="9">
        <f>inventory[[#This Row],[c Cost]]/MAX(inventory[c Cost])</f>
        <v>0.99986677019834613</v>
      </c>
      <c r="L4323" s="11" t="str">
        <f>IF(inventory[[#This Row],[c Units %]]&lt;=$O$7,$N$7,IF(inventory[[#This Row],[c Units %]]&lt;=$O$8,$N$8,$N$9))</f>
        <v>C</v>
      </c>
    </row>
    <row r="4324" spans="2:12" x14ac:dyDescent="0.25">
      <c r="B4324" s="1">
        <v>4318</v>
      </c>
      <c r="C4324" t="s">
        <v>4317</v>
      </c>
      <c r="D4324" s="2">
        <v>0.7</v>
      </c>
      <c r="E4324" s="15">
        <v>6</v>
      </c>
      <c r="F4324" s="14">
        <f>inventory[[#This Row],[Unit Cost]]*inventory[[#This Row],['# Units]]</f>
        <v>4.1999999999999993</v>
      </c>
      <c r="G4324" s="8">
        <f>_xlfn.RANK.EQ(inventory[[#This Row],[Total Cost]],inventory[Total Cost],0)</f>
        <v>3874</v>
      </c>
      <c r="H4324" s="8">
        <f>SUMIFS(inventory['# Units],inventory[Rank],"&lt;="&amp;inventory[[#This Row],['#]])</f>
        <v>81585</v>
      </c>
      <c r="I4324" s="9">
        <f>inventory[[#This Row],[c Units]]/MAX(inventory[c Units])</f>
        <v>0.99037364344849355</v>
      </c>
      <c r="J4324" s="10">
        <f>SUMIFS(inventory[Total Cost],inventory[Rank],"&lt;="&amp;inventory[[#This Row],['#]])</f>
        <v>2646952.9000000008</v>
      </c>
      <c r="K4324" s="9">
        <f>inventory[[#This Row],[c Cost]]/MAX(inventory[c Cost])</f>
        <v>0.99986677019834613</v>
      </c>
      <c r="L4324" s="11" t="str">
        <f>IF(inventory[[#This Row],[c Units %]]&lt;=$O$7,$N$7,IF(inventory[[#This Row],[c Units %]]&lt;=$O$8,$N$8,$N$9))</f>
        <v>C</v>
      </c>
    </row>
    <row r="4325" spans="2:12" x14ac:dyDescent="0.25">
      <c r="B4325" s="1">
        <v>4319</v>
      </c>
      <c r="C4325" t="s">
        <v>4318</v>
      </c>
      <c r="D4325" s="2">
        <v>0.5</v>
      </c>
      <c r="E4325" s="15">
        <v>134</v>
      </c>
      <c r="F4325" s="14">
        <f>inventory[[#This Row],[Unit Cost]]*inventory[[#This Row],['# Units]]</f>
        <v>67</v>
      </c>
      <c r="G4325" s="8">
        <f>_xlfn.RANK.EQ(inventory[[#This Row],[Total Cost]],inventory[Total Cost],0)</f>
        <v>1608</v>
      </c>
      <c r="H4325" s="8">
        <f>SUMIFS(inventory['# Units],inventory[Rank],"&lt;="&amp;inventory[[#This Row],['#]])</f>
        <v>81585</v>
      </c>
      <c r="I4325" s="9">
        <f>inventory[[#This Row],[c Units]]/MAX(inventory[c Units])</f>
        <v>0.99037364344849355</v>
      </c>
      <c r="J4325" s="10">
        <f>SUMIFS(inventory[Total Cost],inventory[Rank],"&lt;="&amp;inventory[[#This Row],['#]])</f>
        <v>2646952.9000000008</v>
      </c>
      <c r="K4325" s="9">
        <f>inventory[[#This Row],[c Cost]]/MAX(inventory[c Cost])</f>
        <v>0.99986677019834613</v>
      </c>
      <c r="L4325" s="11" t="str">
        <f>IF(inventory[[#This Row],[c Units %]]&lt;=$O$7,$N$7,IF(inventory[[#This Row],[c Units %]]&lt;=$O$8,$N$8,$N$9))</f>
        <v>C</v>
      </c>
    </row>
    <row r="4326" spans="2:12" x14ac:dyDescent="0.25">
      <c r="B4326" s="1">
        <v>4320</v>
      </c>
      <c r="C4326" t="s">
        <v>4319</v>
      </c>
      <c r="D4326" s="2">
        <v>0.7</v>
      </c>
      <c r="E4326" s="15">
        <v>35</v>
      </c>
      <c r="F4326" s="14">
        <f>inventory[[#This Row],[Unit Cost]]*inventory[[#This Row],['# Units]]</f>
        <v>24.5</v>
      </c>
      <c r="G4326" s="8">
        <f>_xlfn.RANK.EQ(inventory[[#This Row],[Total Cost]],inventory[Total Cost],0)</f>
        <v>2486</v>
      </c>
      <c r="H4326" s="8">
        <f>SUMIFS(inventory['# Units],inventory[Rank],"&lt;="&amp;inventory[[#This Row],['#]])</f>
        <v>81585</v>
      </c>
      <c r="I4326" s="9">
        <f>inventory[[#This Row],[c Units]]/MAX(inventory[c Units])</f>
        <v>0.99037364344849355</v>
      </c>
      <c r="J4326" s="10">
        <f>SUMIFS(inventory[Total Cost],inventory[Rank],"&lt;="&amp;inventory[[#This Row],['#]])</f>
        <v>2646952.9000000008</v>
      </c>
      <c r="K4326" s="9">
        <f>inventory[[#This Row],[c Cost]]/MAX(inventory[c Cost])</f>
        <v>0.99986677019834613</v>
      </c>
      <c r="L4326" s="11" t="str">
        <f>IF(inventory[[#This Row],[c Units %]]&lt;=$O$7,$N$7,IF(inventory[[#This Row],[c Units %]]&lt;=$O$8,$N$8,$N$9))</f>
        <v>C</v>
      </c>
    </row>
    <row r="4327" spans="2:12" x14ac:dyDescent="0.25">
      <c r="B4327" s="1">
        <v>4321</v>
      </c>
      <c r="C4327" t="s">
        <v>4320</v>
      </c>
      <c r="D4327" s="2">
        <v>0.7</v>
      </c>
      <c r="E4327" s="15">
        <v>5</v>
      </c>
      <c r="F4327" s="14">
        <f>inventory[[#This Row],[Unit Cost]]*inventory[[#This Row],['# Units]]</f>
        <v>3.5</v>
      </c>
      <c r="G4327" s="8">
        <f>_xlfn.RANK.EQ(inventory[[#This Row],[Total Cost]],inventory[Total Cost],0)</f>
        <v>4002</v>
      </c>
      <c r="H4327" s="8">
        <f>SUMIFS(inventory['# Units],inventory[Rank],"&lt;="&amp;inventory[[#This Row],['#]])</f>
        <v>81585</v>
      </c>
      <c r="I4327" s="9">
        <f>inventory[[#This Row],[c Units]]/MAX(inventory[c Units])</f>
        <v>0.99037364344849355</v>
      </c>
      <c r="J4327" s="10">
        <f>SUMIFS(inventory[Total Cost],inventory[Rank],"&lt;="&amp;inventory[[#This Row],['#]])</f>
        <v>2646952.9000000008</v>
      </c>
      <c r="K4327" s="9">
        <f>inventory[[#This Row],[c Cost]]/MAX(inventory[c Cost])</f>
        <v>0.99986677019834613</v>
      </c>
      <c r="L4327" s="11" t="str">
        <f>IF(inventory[[#This Row],[c Units %]]&lt;=$O$7,$N$7,IF(inventory[[#This Row],[c Units %]]&lt;=$O$8,$N$8,$N$9))</f>
        <v>C</v>
      </c>
    </row>
    <row r="4328" spans="2:12" x14ac:dyDescent="0.25">
      <c r="B4328" s="1">
        <v>4322</v>
      </c>
      <c r="C4328" t="s">
        <v>4321</v>
      </c>
      <c r="D4328" s="2">
        <v>0.5</v>
      </c>
      <c r="E4328" s="15">
        <v>20</v>
      </c>
      <c r="F4328" s="14">
        <f>inventory[[#This Row],[Unit Cost]]*inventory[[#This Row],['# Units]]</f>
        <v>10</v>
      </c>
      <c r="G4328" s="8">
        <f>_xlfn.RANK.EQ(inventory[[#This Row],[Total Cost]],inventory[Total Cost],0)</f>
        <v>3300</v>
      </c>
      <c r="H4328" s="8">
        <f>SUMIFS(inventory['# Units],inventory[Rank],"&lt;="&amp;inventory[[#This Row],['#]])</f>
        <v>81585</v>
      </c>
      <c r="I4328" s="9">
        <f>inventory[[#This Row],[c Units]]/MAX(inventory[c Units])</f>
        <v>0.99037364344849355</v>
      </c>
      <c r="J4328" s="10">
        <f>SUMIFS(inventory[Total Cost],inventory[Rank],"&lt;="&amp;inventory[[#This Row],['#]])</f>
        <v>2646952.9000000008</v>
      </c>
      <c r="K4328" s="9">
        <f>inventory[[#This Row],[c Cost]]/MAX(inventory[c Cost])</f>
        <v>0.99986677019834613</v>
      </c>
      <c r="L4328" s="11" t="str">
        <f>IF(inventory[[#This Row],[c Units %]]&lt;=$O$7,$N$7,IF(inventory[[#This Row],[c Units %]]&lt;=$O$8,$N$8,$N$9))</f>
        <v>C</v>
      </c>
    </row>
    <row r="4329" spans="2:12" x14ac:dyDescent="0.25">
      <c r="B4329" s="1">
        <v>4323</v>
      </c>
      <c r="C4329" t="s">
        <v>4322</v>
      </c>
      <c r="D4329" s="2">
        <v>0.6</v>
      </c>
      <c r="E4329" s="15">
        <v>8</v>
      </c>
      <c r="F4329" s="14">
        <f>inventory[[#This Row],[Unit Cost]]*inventory[[#This Row],['# Units]]</f>
        <v>4.8</v>
      </c>
      <c r="G4329" s="8">
        <f>_xlfn.RANK.EQ(inventory[[#This Row],[Total Cost]],inventory[Total Cost],0)</f>
        <v>3814</v>
      </c>
      <c r="H4329" s="8">
        <f>SUMIFS(inventory['# Units],inventory[Rank],"&lt;="&amp;inventory[[#This Row],['#]])</f>
        <v>81585</v>
      </c>
      <c r="I4329" s="9">
        <f>inventory[[#This Row],[c Units]]/MAX(inventory[c Units])</f>
        <v>0.99037364344849355</v>
      </c>
      <c r="J4329" s="10">
        <f>SUMIFS(inventory[Total Cost],inventory[Rank],"&lt;="&amp;inventory[[#This Row],['#]])</f>
        <v>2646952.9000000008</v>
      </c>
      <c r="K4329" s="9">
        <f>inventory[[#This Row],[c Cost]]/MAX(inventory[c Cost])</f>
        <v>0.99986677019834613</v>
      </c>
      <c r="L4329" s="11" t="str">
        <f>IF(inventory[[#This Row],[c Units %]]&lt;=$O$7,$N$7,IF(inventory[[#This Row],[c Units %]]&lt;=$O$8,$N$8,$N$9))</f>
        <v>C</v>
      </c>
    </row>
    <row r="4330" spans="2:12" x14ac:dyDescent="0.25">
      <c r="B4330" s="1">
        <v>4324</v>
      </c>
      <c r="C4330" t="s">
        <v>4323</v>
      </c>
      <c r="D4330" s="2">
        <v>0.7</v>
      </c>
      <c r="E4330" s="15">
        <v>177</v>
      </c>
      <c r="F4330" s="14">
        <f>inventory[[#This Row],[Unit Cost]]*inventory[[#This Row],['# Units]]</f>
        <v>123.89999999999999</v>
      </c>
      <c r="G4330" s="8">
        <f>_xlfn.RANK.EQ(inventory[[#This Row],[Total Cost]],inventory[Total Cost],0)</f>
        <v>1232</v>
      </c>
      <c r="H4330" s="8">
        <f>SUMIFS(inventory['# Units],inventory[Rank],"&lt;="&amp;inventory[[#This Row],['#]])</f>
        <v>81585</v>
      </c>
      <c r="I4330" s="9">
        <f>inventory[[#This Row],[c Units]]/MAX(inventory[c Units])</f>
        <v>0.99037364344849355</v>
      </c>
      <c r="J4330" s="10">
        <f>SUMIFS(inventory[Total Cost],inventory[Rank],"&lt;="&amp;inventory[[#This Row],['#]])</f>
        <v>2646952.9000000008</v>
      </c>
      <c r="K4330" s="9">
        <f>inventory[[#This Row],[c Cost]]/MAX(inventory[c Cost])</f>
        <v>0.99986677019834613</v>
      </c>
      <c r="L4330" s="11" t="str">
        <f>IF(inventory[[#This Row],[c Units %]]&lt;=$O$7,$N$7,IF(inventory[[#This Row],[c Units %]]&lt;=$O$8,$N$8,$N$9))</f>
        <v>C</v>
      </c>
    </row>
    <row r="4331" spans="2:12" x14ac:dyDescent="0.25">
      <c r="B4331" s="1">
        <v>4325</v>
      </c>
      <c r="C4331" t="s">
        <v>4324</v>
      </c>
      <c r="D4331" s="2">
        <v>0.7</v>
      </c>
      <c r="E4331" s="15">
        <v>90</v>
      </c>
      <c r="F4331" s="14">
        <f>inventory[[#This Row],[Unit Cost]]*inventory[[#This Row],['# Units]]</f>
        <v>62.999999999999993</v>
      </c>
      <c r="G4331" s="8">
        <f>_xlfn.RANK.EQ(inventory[[#This Row],[Total Cost]],inventory[Total Cost],0)</f>
        <v>1648</v>
      </c>
      <c r="H4331" s="8">
        <f>SUMIFS(inventory['# Units],inventory[Rank],"&lt;="&amp;inventory[[#This Row],['#]])</f>
        <v>81585</v>
      </c>
      <c r="I4331" s="9">
        <f>inventory[[#This Row],[c Units]]/MAX(inventory[c Units])</f>
        <v>0.99037364344849355</v>
      </c>
      <c r="J4331" s="10">
        <f>SUMIFS(inventory[Total Cost],inventory[Rank],"&lt;="&amp;inventory[[#This Row],['#]])</f>
        <v>2646952.9000000008</v>
      </c>
      <c r="K4331" s="9">
        <f>inventory[[#This Row],[c Cost]]/MAX(inventory[c Cost])</f>
        <v>0.99986677019834613</v>
      </c>
      <c r="L4331" s="11" t="str">
        <f>IF(inventory[[#This Row],[c Units %]]&lt;=$O$7,$N$7,IF(inventory[[#This Row],[c Units %]]&lt;=$O$8,$N$8,$N$9))</f>
        <v>C</v>
      </c>
    </row>
    <row r="4332" spans="2:12" x14ac:dyDescent="0.25">
      <c r="B4332" s="1">
        <v>4326</v>
      </c>
      <c r="C4332" t="s">
        <v>4325</v>
      </c>
      <c r="D4332" s="2">
        <v>0.7</v>
      </c>
      <c r="E4332" s="15">
        <v>19</v>
      </c>
      <c r="F4332" s="14">
        <f>inventory[[#This Row],[Unit Cost]]*inventory[[#This Row],['# Units]]</f>
        <v>13.299999999999999</v>
      </c>
      <c r="G4332" s="8">
        <f>_xlfn.RANK.EQ(inventory[[#This Row],[Total Cost]],inventory[Total Cost],0)</f>
        <v>3065</v>
      </c>
      <c r="H4332" s="8">
        <f>SUMIFS(inventory['# Units],inventory[Rank],"&lt;="&amp;inventory[[#This Row],['#]])</f>
        <v>81585</v>
      </c>
      <c r="I4332" s="9">
        <f>inventory[[#This Row],[c Units]]/MAX(inventory[c Units])</f>
        <v>0.99037364344849355</v>
      </c>
      <c r="J4332" s="10">
        <f>SUMIFS(inventory[Total Cost],inventory[Rank],"&lt;="&amp;inventory[[#This Row],['#]])</f>
        <v>2646952.9000000008</v>
      </c>
      <c r="K4332" s="9">
        <f>inventory[[#This Row],[c Cost]]/MAX(inventory[c Cost])</f>
        <v>0.99986677019834613</v>
      </c>
      <c r="L4332" s="11" t="str">
        <f>IF(inventory[[#This Row],[c Units %]]&lt;=$O$7,$N$7,IF(inventory[[#This Row],[c Units %]]&lt;=$O$8,$N$8,$N$9))</f>
        <v>C</v>
      </c>
    </row>
    <row r="4333" spans="2:12" x14ac:dyDescent="0.25">
      <c r="B4333" s="1">
        <v>4327</v>
      </c>
      <c r="C4333" t="s">
        <v>4326</v>
      </c>
      <c r="D4333" s="2">
        <v>0.7</v>
      </c>
      <c r="E4333" s="15">
        <v>4</v>
      </c>
      <c r="F4333" s="14">
        <f>inventory[[#This Row],[Unit Cost]]*inventory[[#This Row],['# Units]]</f>
        <v>2.8</v>
      </c>
      <c r="G4333" s="8">
        <f>_xlfn.RANK.EQ(inventory[[#This Row],[Total Cost]],inventory[Total Cost],0)</f>
        <v>4130</v>
      </c>
      <c r="H4333" s="8">
        <f>SUMIFS(inventory['# Units],inventory[Rank],"&lt;="&amp;inventory[[#This Row],['#]])</f>
        <v>81585</v>
      </c>
      <c r="I4333" s="9">
        <f>inventory[[#This Row],[c Units]]/MAX(inventory[c Units])</f>
        <v>0.99037364344849355</v>
      </c>
      <c r="J4333" s="10">
        <f>SUMIFS(inventory[Total Cost],inventory[Rank],"&lt;="&amp;inventory[[#This Row],['#]])</f>
        <v>2646952.9000000008</v>
      </c>
      <c r="K4333" s="9">
        <f>inventory[[#This Row],[c Cost]]/MAX(inventory[c Cost])</f>
        <v>0.99986677019834613</v>
      </c>
      <c r="L4333" s="11" t="str">
        <f>IF(inventory[[#This Row],[c Units %]]&lt;=$O$7,$N$7,IF(inventory[[#This Row],[c Units %]]&lt;=$O$8,$N$8,$N$9))</f>
        <v>C</v>
      </c>
    </row>
    <row r="4334" spans="2:12" x14ac:dyDescent="0.25">
      <c r="B4334" s="1">
        <v>4328</v>
      </c>
      <c r="C4334" t="s">
        <v>4327</v>
      </c>
      <c r="D4334" s="2">
        <v>0.5</v>
      </c>
      <c r="E4334" s="15">
        <v>32</v>
      </c>
      <c r="F4334" s="14">
        <f>inventory[[#This Row],[Unit Cost]]*inventory[[#This Row],['# Units]]</f>
        <v>16</v>
      </c>
      <c r="G4334" s="8">
        <f>_xlfn.RANK.EQ(inventory[[#This Row],[Total Cost]],inventory[Total Cost],0)</f>
        <v>2907</v>
      </c>
      <c r="H4334" s="8">
        <f>SUMIFS(inventory['# Units],inventory[Rank],"&lt;="&amp;inventory[[#This Row],['#]])</f>
        <v>81585</v>
      </c>
      <c r="I4334" s="9">
        <f>inventory[[#This Row],[c Units]]/MAX(inventory[c Units])</f>
        <v>0.99037364344849355</v>
      </c>
      <c r="J4334" s="10">
        <f>SUMIFS(inventory[Total Cost],inventory[Rank],"&lt;="&amp;inventory[[#This Row],['#]])</f>
        <v>2646952.9000000008</v>
      </c>
      <c r="K4334" s="9">
        <f>inventory[[#This Row],[c Cost]]/MAX(inventory[c Cost])</f>
        <v>0.99986677019834613</v>
      </c>
      <c r="L4334" s="11" t="str">
        <f>IF(inventory[[#This Row],[c Units %]]&lt;=$O$7,$N$7,IF(inventory[[#This Row],[c Units %]]&lt;=$O$8,$N$8,$N$9))</f>
        <v>C</v>
      </c>
    </row>
    <row r="4335" spans="2:12" x14ac:dyDescent="0.25">
      <c r="B4335" s="1">
        <v>4329</v>
      </c>
      <c r="C4335" t="s">
        <v>4328</v>
      </c>
      <c r="D4335" s="2">
        <v>0.7</v>
      </c>
      <c r="E4335" s="15">
        <v>8</v>
      </c>
      <c r="F4335" s="14">
        <f>inventory[[#This Row],[Unit Cost]]*inventory[[#This Row],['# Units]]</f>
        <v>5.6</v>
      </c>
      <c r="G4335" s="8">
        <f>_xlfn.RANK.EQ(inventory[[#This Row],[Total Cost]],inventory[Total Cost],0)</f>
        <v>3697</v>
      </c>
      <c r="H4335" s="8">
        <f>SUMIFS(inventory['# Units],inventory[Rank],"&lt;="&amp;inventory[[#This Row],['#]])</f>
        <v>81585</v>
      </c>
      <c r="I4335" s="9">
        <f>inventory[[#This Row],[c Units]]/MAX(inventory[c Units])</f>
        <v>0.99037364344849355</v>
      </c>
      <c r="J4335" s="10">
        <f>SUMIFS(inventory[Total Cost],inventory[Rank],"&lt;="&amp;inventory[[#This Row],['#]])</f>
        <v>2646952.9000000008</v>
      </c>
      <c r="K4335" s="9">
        <f>inventory[[#This Row],[c Cost]]/MAX(inventory[c Cost])</f>
        <v>0.99986677019834613</v>
      </c>
      <c r="L4335" s="11" t="str">
        <f>IF(inventory[[#This Row],[c Units %]]&lt;=$O$7,$N$7,IF(inventory[[#This Row],[c Units %]]&lt;=$O$8,$N$8,$N$9))</f>
        <v>C</v>
      </c>
    </row>
    <row r="4336" spans="2:12" x14ac:dyDescent="0.25">
      <c r="B4336" s="1">
        <v>4330</v>
      </c>
      <c r="C4336" t="s">
        <v>4329</v>
      </c>
      <c r="D4336" s="2">
        <v>0.5</v>
      </c>
      <c r="E4336" s="15">
        <v>23</v>
      </c>
      <c r="F4336" s="14">
        <f>inventory[[#This Row],[Unit Cost]]*inventory[[#This Row],['# Units]]</f>
        <v>11.5</v>
      </c>
      <c r="G4336" s="8">
        <f>_xlfn.RANK.EQ(inventory[[#This Row],[Total Cost]],inventory[Total Cost],0)</f>
        <v>3203</v>
      </c>
      <c r="H4336" s="8">
        <f>SUMIFS(inventory['# Units],inventory[Rank],"&lt;="&amp;inventory[[#This Row],['#]])</f>
        <v>81604</v>
      </c>
      <c r="I4336" s="9">
        <f>inventory[[#This Row],[c Units]]/MAX(inventory[c Units])</f>
        <v>0.99060428755250185</v>
      </c>
      <c r="J4336" s="10">
        <f>SUMIFS(inventory[Total Cost],inventory[Rank],"&lt;="&amp;inventory[[#This Row],['#]])</f>
        <v>2646954.8000000007</v>
      </c>
      <c r="K4336" s="9">
        <f>inventory[[#This Row],[c Cost]]/MAX(inventory[c Cost])</f>
        <v>0.99986748790921398</v>
      </c>
      <c r="L4336" s="11" t="str">
        <f>IF(inventory[[#This Row],[c Units %]]&lt;=$O$7,$N$7,IF(inventory[[#This Row],[c Units %]]&lt;=$O$8,$N$8,$N$9))</f>
        <v>C</v>
      </c>
    </row>
    <row r="4337" spans="2:12" x14ac:dyDescent="0.25">
      <c r="B4337" s="1">
        <v>4331</v>
      </c>
      <c r="C4337" t="s">
        <v>4330</v>
      </c>
      <c r="D4337" s="2">
        <v>0.7</v>
      </c>
      <c r="E4337" s="15">
        <v>115</v>
      </c>
      <c r="F4337" s="14">
        <f>inventory[[#This Row],[Unit Cost]]*inventory[[#This Row],['# Units]]</f>
        <v>80.5</v>
      </c>
      <c r="G4337" s="8">
        <f>_xlfn.RANK.EQ(inventory[[#This Row],[Total Cost]],inventory[Total Cost],0)</f>
        <v>1487</v>
      </c>
      <c r="H4337" s="8">
        <f>SUMIFS(inventory['# Units],inventory[Rank],"&lt;="&amp;inventory[[#This Row],['#]])</f>
        <v>81606</v>
      </c>
      <c r="I4337" s="9">
        <f>inventory[[#This Row],[c Units]]/MAX(inventory[c Units])</f>
        <v>0.99062856587923964</v>
      </c>
      <c r="J4337" s="10">
        <f>SUMIFS(inventory[Total Cost],inventory[Rank],"&lt;="&amp;inventory[[#This Row],['#]])</f>
        <v>2646958.6000000006</v>
      </c>
      <c r="K4337" s="9">
        <f>inventory[[#This Row],[c Cost]]/MAX(inventory[c Cost])</f>
        <v>0.9998689233309499</v>
      </c>
      <c r="L4337" s="11" t="str">
        <f>IF(inventory[[#This Row],[c Units %]]&lt;=$O$7,$N$7,IF(inventory[[#This Row],[c Units %]]&lt;=$O$8,$N$8,$N$9))</f>
        <v>C</v>
      </c>
    </row>
    <row r="4338" spans="2:12" x14ac:dyDescent="0.25">
      <c r="B4338" s="1">
        <v>4332</v>
      </c>
      <c r="C4338" t="s">
        <v>4331</v>
      </c>
      <c r="D4338" s="2">
        <v>0.6</v>
      </c>
      <c r="E4338" s="15">
        <v>4</v>
      </c>
      <c r="F4338" s="14">
        <f>inventory[[#This Row],[Unit Cost]]*inventory[[#This Row],['# Units]]</f>
        <v>2.4</v>
      </c>
      <c r="G4338" s="8">
        <f>_xlfn.RANK.EQ(inventory[[#This Row],[Total Cost]],inventory[Total Cost],0)</f>
        <v>4223</v>
      </c>
      <c r="H4338" s="8">
        <f>SUMIFS(inventory['# Units],inventory[Rank],"&lt;="&amp;inventory[[#This Row],['#]])</f>
        <v>81606</v>
      </c>
      <c r="I4338" s="9">
        <f>inventory[[#This Row],[c Units]]/MAX(inventory[c Units])</f>
        <v>0.99062856587923964</v>
      </c>
      <c r="J4338" s="10">
        <f>SUMIFS(inventory[Total Cost],inventory[Rank],"&lt;="&amp;inventory[[#This Row],['#]])</f>
        <v>2646958.6000000006</v>
      </c>
      <c r="K4338" s="9">
        <f>inventory[[#This Row],[c Cost]]/MAX(inventory[c Cost])</f>
        <v>0.9998689233309499</v>
      </c>
      <c r="L4338" s="11" t="str">
        <f>IF(inventory[[#This Row],[c Units %]]&lt;=$O$7,$N$7,IF(inventory[[#This Row],[c Units %]]&lt;=$O$8,$N$8,$N$9))</f>
        <v>C</v>
      </c>
    </row>
    <row r="4339" spans="2:12" x14ac:dyDescent="0.25">
      <c r="B4339" s="1">
        <v>4333</v>
      </c>
      <c r="C4339" t="s">
        <v>4332</v>
      </c>
      <c r="D4339" s="2">
        <v>0.7</v>
      </c>
      <c r="E4339" s="15">
        <v>6</v>
      </c>
      <c r="F4339" s="14">
        <f>inventory[[#This Row],[Unit Cost]]*inventory[[#This Row],['# Units]]</f>
        <v>4.1999999999999993</v>
      </c>
      <c r="G4339" s="8">
        <f>_xlfn.RANK.EQ(inventory[[#This Row],[Total Cost]],inventory[Total Cost],0)</f>
        <v>3874</v>
      </c>
      <c r="H4339" s="8">
        <f>SUMIFS(inventory['# Units],inventory[Rank],"&lt;="&amp;inventory[[#This Row],['#]])</f>
        <v>81652</v>
      </c>
      <c r="I4339" s="9">
        <f>inventory[[#This Row],[c Units]]/MAX(inventory[c Units])</f>
        <v>0.9911869673942072</v>
      </c>
      <c r="J4339" s="10">
        <f>SUMIFS(inventory[Total Cost],inventory[Rank],"&lt;="&amp;inventory[[#This Row],['#]])</f>
        <v>2646989.1999999974</v>
      </c>
      <c r="K4339" s="9">
        <f>inventory[[#This Row],[c Cost]]/MAX(inventory[c Cost])</f>
        <v>0.99988048225334891</v>
      </c>
      <c r="L4339" s="11" t="str">
        <f>IF(inventory[[#This Row],[c Units %]]&lt;=$O$7,$N$7,IF(inventory[[#This Row],[c Units %]]&lt;=$O$8,$N$8,$N$9))</f>
        <v>C</v>
      </c>
    </row>
    <row r="4340" spans="2:12" x14ac:dyDescent="0.25">
      <c r="B4340" s="1">
        <v>4334</v>
      </c>
      <c r="C4340" t="s">
        <v>4333</v>
      </c>
      <c r="D4340" s="2">
        <v>0.6</v>
      </c>
      <c r="E4340" s="15">
        <v>3</v>
      </c>
      <c r="F4340" s="14">
        <f>inventory[[#This Row],[Unit Cost]]*inventory[[#This Row],['# Units]]</f>
        <v>1.7999999999999998</v>
      </c>
      <c r="G4340" s="8">
        <f>_xlfn.RANK.EQ(inventory[[#This Row],[Total Cost]],inventory[Total Cost],0)</f>
        <v>4350</v>
      </c>
      <c r="H4340" s="8">
        <f>SUMIFS(inventory['# Units],inventory[Rank],"&lt;="&amp;inventory[[#This Row],['#]])</f>
        <v>81652</v>
      </c>
      <c r="I4340" s="9">
        <f>inventory[[#This Row],[c Units]]/MAX(inventory[c Units])</f>
        <v>0.9911869673942072</v>
      </c>
      <c r="J4340" s="10">
        <f>SUMIFS(inventory[Total Cost],inventory[Rank],"&lt;="&amp;inventory[[#This Row],['#]])</f>
        <v>2646989.1999999974</v>
      </c>
      <c r="K4340" s="9">
        <f>inventory[[#This Row],[c Cost]]/MAX(inventory[c Cost])</f>
        <v>0.99988048225334891</v>
      </c>
      <c r="L4340" s="11" t="str">
        <f>IF(inventory[[#This Row],[c Units %]]&lt;=$O$7,$N$7,IF(inventory[[#This Row],[c Units %]]&lt;=$O$8,$N$8,$N$9))</f>
        <v>C</v>
      </c>
    </row>
    <row r="4341" spans="2:12" x14ac:dyDescent="0.25">
      <c r="B4341" s="1">
        <v>4335</v>
      </c>
      <c r="C4341" t="s">
        <v>4334</v>
      </c>
      <c r="D4341" s="2">
        <v>0.6</v>
      </c>
      <c r="E4341" s="15">
        <v>10</v>
      </c>
      <c r="F4341" s="14">
        <f>inventory[[#This Row],[Unit Cost]]*inventory[[#This Row],['# Units]]</f>
        <v>6</v>
      </c>
      <c r="G4341" s="8">
        <f>_xlfn.RANK.EQ(inventory[[#This Row],[Total Cost]],inventory[Total Cost],0)</f>
        <v>3649</v>
      </c>
      <c r="H4341" s="8">
        <f>SUMIFS(inventory['# Units],inventory[Rank],"&lt;="&amp;inventory[[#This Row],['#]])</f>
        <v>81652</v>
      </c>
      <c r="I4341" s="9">
        <f>inventory[[#This Row],[c Units]]/MAX(inventory[c Units])</f>
        <v>0.9911869673942072</v>
      </c>
      <c r="J4341" s="10">
        <f>SUMIFS(inventory[Total Cost],inventory[Rank],"&lt;="&amp;inventory[[#This Row],['#]])</f>
        <v>2646989.1999999974</v>
      </c>
      <c r="K4341" s="9">
        <f>inventory[[#This Row],[c Cost]]/MAX(inventory[c Cost])</f>
        <v>0.99988048225334891</v>
      </c>
      <c r="L4341" s="11" t="str">
        <f>IF(inventory[[#This Row],[c Units %]]&lt;=$O$7,$N$7,IF(inventory[[#This Row],[c Units %]]&lt;=$O$8,$N$8,$N$9))</f>
        <v>C</v>
      </c>
    </row>
    <row r="4342" spans="2:12" x14ac:dyDescent="0.25">
      <c r="B4342" s="1">
        <v>4336</v>
      </c>
      <c r="C4342" t="s">
        <v>4335</v>
      </c>
      <c r="D4342" s="2">
        <v>0.6</v>
      </c>
      <c r="E4342" s="15">
        <v>34</v>
      </c>
      <c r="F4342" s="14">
        <f>inventory[[#This Row],[Unit Cost]]*inventory[[#This Row],['# Units]]</f>
        <v>20.399999999999999</v>
      </c>
      <c r="G4342" s="8">
        <f>_xlfn.RANK.EQ(inventory[[#This Row],[Total Cost]],inventory[Total Cost],0)</f>
        <v>2672</v>
      </c>
      <c r="H4342" s="8">
        <f>SUMIFS(inventory['# Units],inventory[Rank],"&lt;="&amp;inventory[[#This Row],['#]])</f>
        <v>81652</v>
      </c>
      <c r="I4342" s="9">
        <f>inventory[[#This Row],[c Units]]/MAX(inventory[c Units])</f>
        <v>0.9911869673942072</v>
      </c>
      <c r="J4342" s="10">
        <f>SUMIFS(inventory[Total Cost],inventory[Rank],"&lt;="&amp;inventory[[#This Row],['#]])</f>
        <v>2646989.1999999974</v>
      </c>
      <c r="K4342" s="9">
        <f>inventory[[#This Row],[c Cost]]/MAX(inventory[c Cost])</f>
        <v>0.99988048225334891</v>
      </c>
      <c r="L4342" s="11" t="str">
        <f>IF(inventory[[#This Row],[c Units %]]&lt;=$O$7,$N$7,IF(inventory[[#This Row],[c Units %]]&lt;=$O$8,$N$8,$N$9))</f>
        <v>C</v>
      </c>
    </row>
    <row r="4343" spans="2:12" x14ac:dyDescent="0.25">
      <c r="B4343" s="1">
        <v>4337</v>
      </c>
      <c r="C4343" t="s">
        <v>4336</v>
      </c>
      <c r="D4343" s="2">
        <v>0.5</v>
      </c>
      <c r="E4343" s="15">
        <v>43</v>
      </c>
      <c r="F4343" s="14">
        <f>inventory[[#This Row],[Unit Cost]]*inventory[[#This Row],['# Units]]</f>
        <v>21.5</v>
      </c>
      <c r="G4343" s="8">
        <f>_xlfn.RANK.EQ(inventory[[#This Row],[Total Cost]],inventory[Total Cost],0)</f>
        <v>2627</v>
      </c>
      <c r="H4343" s="8">
        <f>SUMIFS(inventory['# Units],inventory[Rank],"&lt;="&amp;inventory[[#This Row],['#]])</f>
        <v>81652</v>
      </c>
      <c r="I4343" s="9">
        <f>inventory[[#This Row],[c Units]]/MAX(inventory[c Units])</f>
        <v>0.9911869673942072</v>
      </c>
      <c r="J4343" s="10">
        <f>SUMIFS(inventory[Total Cost],inventory[Rank],"&lt;="&amp;inventory[[#This Row],['#]])</f>
        <v>2646989.1999999974</v>
      </c>
      <c r="K4343" s="9">
        <f>inventory[[#This Row],[c Cost]]/MAX(inventory[c Cost])</f>
        <v>0.99988048225334891</v>
      </c>
      <c r="L4343" s="11" t="str">
        <f>IF(inventory[[#This Row],[c Units %]]&lt;=$O$7,$N$7,IF(inventory[[#This Row],[c Units %]]&lt;=$O$8,$N$8,$N$9))</f>
        <v>C</v>
      </c>
    </row>
    <row r="4344" spans="2:12" x14ac:dyDescent="0.25">
      <c r="B4344" s="1">
        <v>4338</v>
      </c>
      <c r="C4344" t="s">
        <v>4337</v>
      </c>
      <c r="D4344" s="2">
        <v>0.7</v>
      </c>
      <c r="E4344" s="15">
        <v>5</v>
      </c>
      <c r="F4344" s="14">
        <f>inventory[[#This Row],[Unit Cost]]*inventory[[#This Row],['# Units]]</f>
        <v>3.5</v>
      </c>
      <c r="G4344" s="8">
        <f>_xlfn.RANK.EQ(inventory[[#This Row],[Total Cost]],inventory[Total Cost],0)</f>
        <v>4002</v>
      </c>
      <c r="H4344" s="8">
        <f>SUMIFS(inventory['# Units],inventory[Rank],"&lt;="&amp;inventory[[#This Row],['#]])</f>
        <v>81652</v>
      </c>
      <c r="I4344" s="9">
        <f>inventory[[#This Row],[c Units]]/MAX(inventory[c Units])</f>
        <v>0.9911869673942072</v>
      </c>
      <c r="J4344" s="10">
        <f>SUMIFS(inventory[Total Cost],inventory[Rank],"&lt;="&amp;inventory[[#This Row],['#]])</f>
        <v>2646989.1999999974</v>
      </c>
      <c r="K4344" s="9">
        <f>inventory[[#This Row],[c Cost]]/MAX(inventory[c Cost])</f>
        <v>0.99988048225334891</v>
      </c>
      <c r="L4344" s="11" t="str">
        <f>IF(inventory[[#This Row],[c Units %]]&lt;=$O$7,$N$7,IF(inventory[[#This Row],[c Units %]]&lt;=$O$8,$N$8,$N$9))</f>
        <v>C</v>
      </c>
    </row>
    <row r="4345" spans="2:12" x14ac:dyDescent="0.25">
      <c r="B4345" s="1">
        <v>4339</v>
      </c>
      <c r="C4345" t="s">
        <v>4338</v>
      </c>
      <c r="D4345" s="2">
        <v>0.5</v>
      </c>
      <c r="E4345" s="15">
        <v>1</v>
      </c>
      <c r="F4345" s="14">
        <f>inventory[[#This Row],[Unit Cost]]*inventory[[#This Row],['# Units]]</f>
        <v>0.5</v>
      </c>
      <c r="G4345" s="8">
        <f>_xlfn.RANK.EQ(inventory[[#This Row],[Total Cost]],inventory[Total Cost],0)</f>
        <v>4622</v>
      </c>
      <c r="H4345" s="8">
        <f>SUMIFS(inventory['# Units],inventory[Rank],"&lt;="&amp;inventory[[#This Row],['#]])</f>
        <v>81652</v>
      </c>
      <c r="I4345" s="9">
        <f>inventory[[#This Row],[c Units]]/MAX(inventory[c Units])</f>
        <v>0.9911869673942072</v>
      </c>
      <c r="J4345" s="10">
        <f>SUMIFS(inventory[Total Cost],inventory[Rank],"&lt;="&amp;inventory[[#This Row],['#]])</f>
        <v>2646989.1999999974</v>
      </c>
      <c r="K4345" s="9">
        <f>inventory[[#This Row],[c Cost]]/MAX(inventory[c Cost])</f>
        <v>0.99988048225334891</v>
      </c>
      <c r="L4345" s="11" t="str">
        <f>IF(inventory[[#This Row],[c Units %]]&lt;=$O$7,$N$7,IF(inventory[[#This Row],[c Units %]]&lt;=$O$8,$N$8,$N$9))</f>
        <v>C</v>
      </c>
    </row>
    <row r="4346" spans="2:12" x14ac:dyDescent="0.25">
      <c r="B4346" s="1">
        <v>4340</v>
      </c>
      <c r="C4346" t="s">
        <v>4339</v>
      </c>
      <c r="D4346" s="2">
        <v>0.7</v>
      </c>
      <c r="E4346" s="15">
        <v>22</v>
      </c>
      <c r="F4346" s="14">
        <f>inventory[[#This Row],[Unit Cost]]*inventory[[#This Row],['# Units]]</f>
        <v>15.399999999999999</v>
      </c>
      <c r="G4346" s="8">
        <f>_xlfn.RANK.EQ(inventory[[#This Row],[Total Cost]],inventory[Total Cost],0)</f>
        <v>2950</v>
      </c>
      <c r="H4346" s="8">
        <f>SUMIFS(inventory['# Units],inventory[Rank],"&lt;="&amp;inventory[[#This Row],['#]])</f>
        <v>81652</v>
      </c>
      <c r="I4346" s="9">
        <f>inventory[[#This Row],[c Units]]/MAX(inventory[c Units])</f>
        <v>0.9911869673942072</v>
      </c>
      <c r="J4346" s="10">
        <f>SUMIFS(inventory[Total Cost],inventory[Rank],"&lt;="&amp;inventory[[#This Row],['#]])</f>
        <v>2646989.1999999974</v>
      </c>
      <c r="K4346" s="9">
        <f>inventory[[#This Row],[c Cost]]/MAX(inventory[c Cost])</f>
        <v>0.99988048225334891</v>
      </c>
      <c r="L4346" s="11" t="str">
        <f>IF(inventory[[#This Row],[c Units %]]&lt;=$O$7,$N$7,IF(inventory[[#This Row],[c Units %]]&lt;=$O$8,$N$8,$N$9))</f>
        <v>C</v>
      </c>
    </row>
    <row r="4347" spans="2:12" x14ac:dyDescent="0.25">
      <c r="B4347" s="1">
        <v>4341</v>
      </c>
      <c r="C4347" t="s">
        <v>4340</v>
      </c>
      <c r="D4347" s="2">
        <v>0.6</v>
      </c>
      <c r="E4347" s="15">
        <v>5</v>
      </c>
      <c r="F4347" s="14">
        <f>inventory[[#This Row],[Unit Cost]]*inventory[[#This Row],['# Units]]</f>
        <v>3</v>
      </c>
      <c r="G4347" s="8">
        <f>_xlfn.RANK.EQ(inventory[[#This Row],[Total Cost]],inventory[Total Cost],0)</f>
        <v>4077</v>
      </c>
      <c r="H4347" s="8">
        <f>SUMIFS(inventory['# Units],inventory[Rank],"&lt;="&amp;inventory[[#This Row],['#]])</f>
        <v>81652</v>
      </c>
      <c r="I4347" s="9">
        <f>inventory[[#This Row],[c Units]]/MAX(inventory[c Units])</f>
        <v>0.9911869673942072</v>
      </c>
      <c r="J4347" s="10">
        <f>SUMIFS(inventory[Total Cost],inventory[Rank],"&lt;="&amp;inventory[[#This Row],['#]])</f>
        <v>2646989.1999999974</v>
      </c>
      <c r="K4347" s="9">
        <f>inventory[[#This Row],[c Cost]]/MAX(inventory[c Cost])</f>
        <v>0.99988048225334891</v>
      </c>
      <c r="L4347" s="11" t="str">
        <f>IF(inventory[[#This Row],[c Units %]]&lt;=$O$7,$N$7,IF(inventory[[#This Row],[c Units %]]&lt;=$O$8,$N$8,$N$9))</f>
        <v>C</v>
      </c>
    </row>
    <row r="4348" spans="2:12" x14ac:dyDescent="0.25">
      <c r="B4348" s="1">
        <v>4342</v>
      </c>
      <c r="C4348" t="s">
        <v>4341</v>
      </c>
      <c r="D4348" s="2">
        <v>0.6</v>
      </c>
      <c r="E4348" s="15">
        <v>16</v>
      </c>
      <c r="F4348" s="14">
        <f>inventory[[#This Row],[Unit Cost]]*inventory[[#This Row],['# Units]]</f>
        <v>9.6</v>
      </c>
      <c r="G4348" s="8">
        <f>_xlfn.RANK.EQ(inventory[[#This Row],[Total Cost]],inventory[Total Cost],0)</f>
        <v>3357</v>
      </c>
      <c r="H4348" s="8">
        <f>SUMIFS(inventory['# Units],inventory[Rank],"&lt;="&amp;inventory[[#This Row],['#]])</f>
        <v>81652</v>
      </c>
      <c r="I4348" s="9">
        <f>inventory[[#This Row],[c Units]]/MAX(inventory[c Units])</f>
        <v>0.9911869673942072</v>
      </c>
      <c r="J4348" s="10">
        <f>SUMIFS(inventory[Total Cost],inventory[Rank],"&lt;="&amp;inventory[[#This Row],['#]])</f>
        <v>2646989.1999999974</v>
      </c>
      <c r="K4348" s="9">
        <f>inventory[[#This Row],[c Cost]]/MAX(inventory[c Cost])</f>
        <v>0.99988048225334891</v>
      </c>
      <c r="L4348" s="11" t="str">
        <f>IF(inventory[[#This Row],[c Units %]]&lt;=$O$7,$N$7,IF(inventory[[#This Row],[c Units %]]&lt;=$O$8,$N$8,$N$9))</f>
        <v>C</v>
      </c>
    </row>
    <row r="4349" spans="2:12" x14ac:dyDescent="0.25">
      <c r="B4349" s="1">
        <v>4343</v>
      </c>
      <c r="C4349" t="s">
        <v>4342</v>
      </c>
      <c r="D4349" s="2">
        <v>0.4</v>
      </c>
      <c r="E4349" s="15">
        <v>45</v>
      </c>
      <c r="F4349" s="14">
        <f>inventory[[#This Row],[Unit Cost]]*inventory[[#This Row],['# Units]]</f>
        <v>18</v>
      </c>
      <c r="G4349" s="8">
        <f>_xlfn.RANK.EQ(inventory[[#This Row],[Total Cost]],inventory[Total Cost],0)</f>
        <v>2803</v>
      </c>
      <c r="H4349" s="8">
        <f>SUMIFS(inventory['# Units],inventory[Rank],"&lt;="&amp;inventory[[#This Row],['#]])</f>
        <v>81652</v>
      </c>
      <c r="I4349" s="9">
        <f>inventory[[#This Row],[c Units]]/MAX(inventory[c Units])</f>
        <v>0.9911869673942072</v>
      </c>
      <c r="J4349" s="10">
        <f>SUMIFS(inventory[Total Cost],inventory[Rank],"&lt;="&amp;inventory[[#This Row],['#]])</f>
        <v>2646989.1999999974</v>
      </c>
      <c r="K4349" s="9">
        <f>inventory[[#This Row],[c Cost]]/MAX(inventory[c Cost])</f>
        <v>0.99988048225334891</v>
      </c>
      <c r="L4349" s="11" t="str">
        <f>IF(inventory[[#This Row],[c Units %]]&lt;=$O$7,$N$7,IF(inventory[[#This Row],[c Units %]]&lt;=$O$8,$N$8,$N$9))</f>
        <v>C</v>
      </c>
    </row>
    <row r="4350" spans="2:12" x14ac:dyDescent="0.25">
      <c r="B4350" s="1">
        <v>4344</v>
      </c>
      <c r="C4350" t="s">
        <v>4343</v>
      </c>
      <c r="D4350" s="2">
        <v>0.7</v>
      </c>
      <c r="E4350" s="15">
        <v>2</v>
      </c>
      <c r="F4350" s="14">
        <f>inventory[[#This Row],[Unit Cost]]*inventory[[#This Row],['# Units]]</f>
        <v>1.4</v>
      </c>
      <c r="G4350" s="8">
        <f>_xlfn.RANK.EQ(inventory[[#This Row],[Total Cost]],inventory[Total Cost],0)</f>
        <v>4407</v>
      </c>
      <c r="H4350" s="8">
        <f>SUMIFS(inventory['# Units],inventory[Rank],"&lt;="&amp;inventory[[#This Row],['#]])</f>
        <v>81652</v>
      </c>
      <c r="I4350" s="9">
        <f>inventory[[#This Row],[c Units]]/MAX(inventory[c Units])</f>
        <v>0.9911869673942072</v>
      </c>
      <c r="J4350" s="10">
        <f>SUMIFS(inventory[Total Cost],inventory[Rank],"&lt;="&amp;inventory[[#This Row],['#]])</f>
        <v>2646989.1999999974</v>
      </c>
      <c r="K4350" s="9">
        <f>inventory[[#This Row],[c Cost]]/MAX(inventory[c Cost])</f>
        <v>0.99988048225334891</v>
      </c>
      <c r="L4350" s="11" t="str">
        <f>IF(inventory[[#This Row],[c Units %]]&lt;=$O$7,$N$7,IF(inventory[[#This Row],[c Units %]]&lt;=$O$8,$N$8,$N$9))</f>
        <v>C</v>
      </c>
    </row>
    <row r="4351" spans="2:12" x14ac:dyDescent="0.25">
      <c r="B4351" s="1">
        <v>4345</v>
      </c>
      <c r="C4351" t="s">
        <v>4344</v>
      </c>
      <c r="D4351" s="2">
        <v>0.7</v>
      </c>
      <c r="E4351" s="15">
        <v>36</v>
      </c>
      <c r="F4351" s="14">
        <f>inventory[[#This Row],[Unit Cost]]*inventory[[#This Row],['# Units]]</f>
        <v>25.2</v>
      </c>
      <c r="G4351" s="8">
        <f>_xlfn.RANK.EQ(inventory[[#This Row],[Total Cost]],inventory[Total Cost],0)</f>
        <v>2460</v>
      </c>
      <c r="H4351" s="8">
        <f>SUMIFS(inventory['# Units],inventory[Rank],"&lt;="&amp;inventory[[#This Row],['#]])</f>
        <v>81652</v>
      </c>
      <c r="I4351" s="9">
        <f>inventory[[#This Row],[c Units]]/MAX(inventory[c Units])</f>
        <v>0.9911869673942072</v>
      </c>
      <c r="J4351" s="10">
        <f>SUMIFS(inventory[Total Cost],inventory[Rank],"&lt;="&amp;inventory[[#This Row],['#]])</f>
        <v>2646989.1999999974</v>
      </c>
      <c r="K4351" s="9">
        <f>inventory[[#This Row],[c Cost]]/MAX(inventory[c Cost])</f>
        <v>0.99988048225334891</v>
      </c>
      <c r="L4351" s="11" t="str">
        <f>IF(inventory[[#This Row],[c Units %]]&lt;=$O$7,$N$7,IF(inventory[[#This Row],[c Units %]]&lt;=$O$8,$N$8,$N$9))</f>
        <v>C</v>
      </c>
    </row>
    <row r="4352" spans="2:12" x14ac:dyDescent="0.25">
      <c r="B4352" s="1">
        <v>4346</v>
      </c>
      <c r="C4352" t="s">
        <v>4345</v>
      </c>
      <c r="D4352" s="2">
        <v>0.5</v>
      </c>
      <c r="E4352" s="15">
        <v>22</v>
      </c>
      <c r="F4352" s="14">
        <f>inventory[[#This Row],[Unit Cost]]*inventory[[#This Row],['# Units]]</f>
        <v>11</v>
      </c>
      <c r="G4352" s="8">
        <f>_xlfn.RANK.EQ(inventory[[#This Row],[Total Cost]],inventory[Total Cost],0)</f>
        <v>3234</v>
      </c>
      <c r="H4352" s="8">
        <f>SUMIFS(inventory['# Units],inventory[Rank],"&lt;="&amp;inventory[[#This Row],['#]])</f>
        <v>81652</v>
      </c>
      <c r="I4352" s="9">
        <f>inventory[[#This Row],[c Units]]/MAX(inventory[c Units])</f>
        <v>0.9911869673942072</v>
      </c>
      <c r="J4352" s="10">
        <f>SUMIFS(inventory[Total Cost],inventory[Rank],"&lt;="&amp;inventory[[#This Row],['#]])</f>
        <v>2646989.1999999974</v>
      </c>
      <c r="K4352" s="9">
        <f>inventory[[#This Row],[c Cost]]/MAX(inventory[c Cost])</f>
        <v>0.99988048225334891</v>
      </c>
      <c r="L4352" s="11" t="str">
        <f>IF(inventory[[#This Row],[c Units %]]&lt;=$O$7,$N$7,IF(inventory[[#This Row],[c Units %]]&lt;=$O$8,$N$8,$N$9))</f>
        <v>C</v>
      </c>
    </row>
    <row r="4353" spans="2:12" x14ac:dyDescent="0.25">
      <c r="B4353" s="1">
        <v>4347</v>
      </c>
      <c r="C4353" t="s">
        <v>4346</v>
      </c>
      <c r="D4353" s="2">
        <v>0.4</v>
      </c>
      <c r="E4353" s="15">
        <v>36</v>
      </c>
      <c r="F4353" s="14">
        <f>inventory[[#This Row],[Unit Cost]]*inventory[[#This Row],['# Units]]</f>
        <v>14.4</v>
      </c>
      <c r="G4353" s="8">
        <f>_xlfn.RANK.EQ(inventory[[#This Row],[Total Cost]],inventory[Total Cost],0)</f>
        <v>2997</v>
      </c>
      <c r="H4353" s="8">
        <f>SUMIFS(inventory['# Units],inventory[Rank],"&lt;="&amp;inventory[[#This Row],['#]])</f>
        <v>81652</v>
      </c>
      <c r="I4353" s="9">
        <f>inventory[[#This Row],[c Units]]/MAX(inventory[c Units])</f>
        <v>0.9911869673942072</v>
      </c>
      <c r="J4353" s="10">
        <f>SUMIFS(inventory[Total Cost],inventory[Rank],"&lt;="&amp;inventory[[#This Row],['#]])</f>
        <v>2646989.1999999974</v>
      </c>
      <c r="K4353" s="9">
        <f>inventory[[#This Row],[c Cost]]/MAX(inventory[c Cost])</f>
        <v>0.99988048225334891</v>
      </c>
      <c r="L4353" s="11" t="str">
        <f>IF(inventory[[#This Row],[c Units %]]&lt;=$O$7,$N$7,IF(inventory[[#This Row],[c Units %]]&lt;=$O$8,$N$8,$N$9))</f>
        <v>C</v>
      </c>
    </row>
    <row r="4354" spans="2:12" x14ac:dyDescent="0.25">
      <c r="B4354" s="1">
        <v>4348</v>
      </c>
      <c r="C4354" t="s">
        <v>4347</v>
      </c>
      <c r="D4354" s="2">
        <v>0.5</v>
      </c>
      <c r="E4354" s="15">
        <v>10</v>
      </c>
      <c r="F4354" s="14">
        <f>inventory[[#This Row],[Unit Cost]]*inventory[[#This Row],['# Units]]</f>
        <v>5</v>
      </c>
      <c r="G4354" s="8">
        <f>_xlfn.RANK.EQ(inventory[[#This Row],[Total Cost]],inventory[Total Cost],0)</f>
        <v>3764</v>
      </c>
      <c r="H4354" s="8">
        <f>SUMIFS(inventory['# Units],inventory[Rank],"&lt;="&amp;inventory[[#This Row],['#]])</f>
        <v>81652</v>
      </c>
      <c r="I4354" s="9">
        <f>inventory[[#This Row],[c Units]]/MAX(inventory[c Units])</f>
        <v>0.9911869673942072</v>
      </c>
      <c r="J4354" s="10">
        <f>SUMIFS(inventory[Total Cost],inventory[Rank],"&lt;="&amp;inventory[[#This Row],['#]])</f>
        <v>2646989.1999999974</v>
      </c>
      <c r="K4354" s="9">
        <f>inventory[[#This Row],[c Cost]]/MAX(inventory[c Cost])</f>
        <v>0.99988048225334891</v>
      </c>
      <c r="L4354" s="11" t="str">
        <f>IF(inventory[[#This Row],[c Units %]]&lt;=$O$7,$N$7,IF(inventory[[#This Row],[c Units %]]&lt;=$O$8,$N$8,$N$9))</f>
        <v>C</v>
      </c>
    </row>
    <row r="4355" spans="2:12" x14ac:dyDescent="0.25">
      <c r="B4355" s="1">
        <v>4349</v>
      </c>
      <c r="C4355" t="s">
        <v>4348</v>
      </c>
      <c r="D4355" s="2">
        <v>0.7</v>
      </c>
      <c r="E4355" s="15">
        <v>1</v>
      </c>
      <c r="F4355" s="14">
        <f>inventory[[#This Row],[Unit Cost]]*inventory[[#This Row],['# Units]]</f>
        <v>0.7</v>
      </c>
      <c r="G4355" s="8">
        <f>_xlfn.RANK.EQ(inventory[[#This Row],[Total Cost]],inventory[Total Cost],0)</f>
        <v>4553</v>
      </c>
      <c r="H4355" s="8">
        <f>SUMIFS(inventory['# Units],inventory[Rank],"&lt;="&amp;inventory[[#This Row],['#]])</f>
        <v>81652</v>
      </c>
      <c r="I4355" s="9">
        <f>inventory[[#This Row],[c Units]]/MAX(inventory[c Units])</f>
        <v>0.9911869673942072</v>
      </c>
      <c r="J4355" s="10">
        <f>SUMIFS(inventory[Total Cost],inventory[Rank],"&lt;="&amp;inventory[[#This Row],['#]])</f>
        <v>2646989.1999999974</v>
      </c>
      <c r="K4355" s="9">
        <f>inventory[[#This Row],[c Cost]]/MAX(inventory[c Cost])</f>
        <v>0.99988048225334891</v>
      </c>
      <c r="L4355" s="11" t="str">
        <f>IF(inventory[[#This Row],[c Units %]]&lt;=$O$7,$N$7,IF(inventory[[#This Row],[c Units %]]&lt;=$O$8,$N$8,$N$9))</f>
        <v>C</v>
      </c>
    </row>
    <row r="4356" spans="2:12" x14ac:dyDescent="0.25">
      <c r="B4356" s="1">
        <v>4350</v>
      </c>
      <c r="C4356" t="s">
        <v>4349</v>
      </c>
      <c r="D4356" s="2">
        <v>0.6</v>
      </c>
      <c r="E4356" s="15">
        <v>133</v>
      </c>
      <c r="F4356" s="14">
        <f>inventory[[#This Row],[Unit Cost]]*inventory[[#This Row],['# Units]]</f>
        <v>79.8</v>
      </c>
      <c r="G4356" s="8">
        <f>_xlfn.RANK.EQ(inventory[[#This Row],[Total Cost]],inventory[Total Cost],0)</f>
        <v>1489</v>
      </c>
      <c r="H4356" s="8">
        <f>SUMIFS(inventory['# Units],inventory[Rank],"&lt;="&amp;inventory[[#This Row],['#]])</f>
        <v>81721</v>
      </c>
      <c r="I4356" s="9">
        <f>inventory[[#This Row],[c Units]]/MAX(inventory[c Units])</f>
        <v>0.99202456966665853</v>
      </c>
      <c r="J4356" s="10">
        <f>SUMIFS(inventory[Total Cost],inventory[Rank],"&lt;="&amp;inventory[[#This Row],['#]])</f>
        <v>2647026.9999999935</v>
      </c>
      <c r="K4356" s="9">
        <f>inventory[[#This Row],[c Cost]]/MAX(inventory[c Cost])</f>
        <v>0.99989476092219476</v>
      </c>
      <c r="L4356" s="11" t="str">
        <f>IF(inventory[[#This Row],[c Units %]]&lt;=$O$7,$N$7,IF(inventory[[#This Row],[c Units %]]&lt;=$O$8,$N$8,$N$9))</f>
        <v>C</v>
      </c>
    </row>
    <row r="4357" spans="2:12" x14ac:dyDescent="0.25">
      <c r="B4357" s="1">
        <v>4351</v>
      </c>
      <c r="C4357" t="s">
        <v>4350</v>
      </c>
      <c r="D4357" s="2">
        <v>0.5</v>
      </c>
      <c r="E4357" s="15">
        <v>12</v>
      </c>
      <c r="F4357" s="14">
        <f>inventory[[#This Row],[Unit Cost]]*inventory[[#This Row],['# Units]]</f>
        <v>6</v>
      </c>
      <c r="G4357" s="8">
        <f>_xlfn.RANK.EQ(inventory[[#This Row],[Total Cost]],inventory[Total Cost],0)</f>
        <v>3649</v>
      </c>
      <c r="H4357" s="8">
        <f>SUMIFS(inventory['# Units],inventory[Rank],"&lt;="&amp;inventory[[#This Row],['#]])</f>
        <v>81721</v>
      </c>
      <c r="I4357" s="9">
        <f>inventory[[#This Row],[c Units]]/MAX(inventory[c Units])</f>
        <v>0.99202456966665853</v>
      </c>
      <c r="J4357" s="10">
        <f>SUMIFS(inventory[Total Cost],inventory[Rank],"&lt;="&amp;inventory[[#This Row],['#]])</f>
        <v>2647026.9999999935</v>
      </c>
      <c r="K4357" s="9">
        <f>inventory[[#This Row],[c Cost]]/MAX(inventory[c Cost])</f>
        <v>0.99989476092219476</v>
      </c>
      <c r="L4357" s="11" t="str">
        <f>IF(inventory[[#This Row],[c Units %]]&lt;=$O$7,$N$7,IF(inventory[[#This Row],[c Units %]]&lt;=$O$8,$N$8,$N$9))</f>
        <v>C</v>
      </c>
    </row>
    <row r="4358" spans="2:12" x14ac:dyDescent="0.25">
      <c r="B4358" s="1">
        <v>4352</v>
      </c>
      <c r="C4358" t="s">
        <v>4351</v>
      </c>
      <c r="D4358" s="2">
        <v>0.7</v>
      </c>
      <c r="E4358" s="15">
        <v>6</v>
      </c>
      <c r="F4358" s="14">
        <f>inventory[[#This Row],[Unit Cost]]*inventory[[#This Row],['# Units]]</f>
        <v>4.1999999999999993</v>
      </c>
      <c r="G4358" s="8">
        <f>_xlfn.RANK.EQ(inventory[[#This Row],[Total Cost]],inventory[Total Cost],0)</f>
        <v>3874</v>
      </c>
      <c r="H4358" s="8">
        <f>SUMIFS(inventory['# Units],inventory[Rank],"&lt;="&amp;inventory[[#This Row],['#]])</f>
        <v>81721</v>
      </c>
      <c r="I4358" s="9">
        <f>inventory[[#This Row],[c Units]]/MAX(inventory[c Units])</f>
        <v>0.99202456966665853</v>
      </c>
      <c r="J4358" s="10">
        <f>SUMIFS(inventory[Total Cost],inventory[Rank],"&lt;="&amp;inventory[[#This Row],['#]])</f>
        <v>2647026.9999999935</v>
      </c>
      <c r="K4358" s="9">
        <f>inventory[[#This Row],[c Cost]]/MAX(inventory[c Cost])</f>
        <v>0.99989476092219476</v>
      </c>
      <c r="L4358" s="11" t="str">
        <f>IF(inventory[[#This Row],[c Units %]]&lt;=$O$7,$N$7,IF(inventory[[#This Row],[c Units %]]&lt;=$O$8,$N$8,$N$9))</f>
        <v>C</v>
      </c>
    </row>
    <row r="4359" spans="2:12" x14ac:dyDescent="0.25">
      <c r="B4359" s="1">
        <v>4353</v>
      </c>
      <c r="C4359" t="s">
        <v>4352</v>
      </c>
      <c r="D4359" s="2">
        <v>0.6</v>
      </c>
      <c r="E4359" s="15">
        <v>5</v>
      </c>
      <c r="F4359" s="14">
        <f>inventory[[#This Row],[Unit Cost]]*inventory[[#This Row],['# Units]]</f>
        <v>3</v>
      </c>
      <c r="G4359" s="8">
        <f>_xlfn.RANK.EQ(inventory[[#This Row],[Total Cost]],inventory[Total Cost],0)</f>
        <v>4077</v>
      </c>
      <c r="H4359" s="8">
        <f>SUMIFS(inventory['# Units],inventory[Rank],"&lt;="&amp;inventory[[#This Row],['#]])</f>
        <v>81721</v>
      </c>
      <c r="I4359" s="9">
        <f>inventory[[#This Row],[c Units]]/MAX(inventory[c Units])</f>
        <v>0.99202456966665853</v>
      </c>
      <c r="J4359" s="10">
        <f>SUMIFS(inventory[Total Cost],inventory[Rank],"&lt;="&amp;inventory[[#This Row],['#]])</f>
        <v>2647026.9999999935</v>
      </c>
      <c r="K4359" s="9">
        <f>inventory[[#This Row],[c Cost]]/MAX(inventory[c Cost])</f>
        <v>0.99989476092219476</v>
      </c>
      <c r="L4359" s="11" t="str">
        <f>IF(inventory[[#This Row],[c Units %]]&lt;=$O$7,$N$7,IF(inventory[[#This Row],[c Units %]]&lt;=$O$8,$N$8,$N$9))</f>
        <v>C</v>
      </c>
    </row>
    <row r="4360" spans="2:12" x14ac:dyDescent="0.25">
      <c r="B4360" s="1">
        <v>4354</v>
      </c>
      <c r="C4360" t="s">
        <v>4353</v>
      </c>
      <c r="D4360" s="2">
        <v>0.5</v>
      </c>
      <c r="E4360" s="15">
        <v>89</v>
      </c>
      <c r="F4360" s="14">
        <f>inventory[[#This Row],[Unit Cost]]*inventory[[#This Row],['# Units]]</f>
        <v>44.5</v>
      </c>
      <c r="G4360" s="8">
        <f>_xlfn.RANK.EQ(inventory[[#This Row],[Total Cost]],inventory[Total Cost],0)</f>
        <v>1948</v>
      </c>
      <c r="H4360" s="8">
        <f>SUMIFS(inventory['# Units],inventory[Rank],"&lt;="&amp;inventory[[#This Row],['#]])</f>
        <v>81721</v>
      </c>
      <c r="I4360" s="9">
        <f>inventory[[#This Row],[c Units]]/MAX(inventory[c Units])</f>
        <v>0.99202456966665853</v>
      </c>
      <c r="J4360" s="10">
        <f>SUMIFS(inventory[Total Cost],inventory[Rank],"&lt;="&amp;inventory[[#This Row],['#]])</f>
        <v>2647026.9999999935</v>
      </c>
      <c r="K4360" s="9">
        <f>inventory[[#This Row],[c Cost]]/MAX(inventory[c Cost])</f>
        <v>0.99989476092219476</v>
      </c>
      <c r="L4360" s="11" t="str">
        <f>IF(inventory[[#This Row],[c Units %]]&lt;=$O$7,$N$7,IF(inventory[[#This Row],[c Units %]]&lt;=$O$8,$N$8,$N$9))</f>
        <v>C</v>
      </c>
    </row>
    <row r="4361" spans="2:12" x14ac:dyDescent="0.25">
      <c r="B4361" s="1">
        <v>4355</v>
      </c>
      <c r="C4361" t="s">
        <v>4354</v>
      </c>
      <c r="D4361" s="2">
        <v>0.6</v>
      </c>
      <c r="E4361" s="15">
        <v>88</v>
      </c>
      <c r="F4361" s="14">
        <f>inventory[[#This Row],[Unit Cost]]*inventory[[#This Row],['# Units]]</f>
        <v>52.8</v>
      </c>
      <c r="G4361" s="8">
        <f>_xlfn.RANK.EQ(inventory[[#This Row],[Total Cost]],inventory[Total Cost],0)</f>
        <v>1795</v>
      </c>
      <c r="H4361" s="8">
        <f>SUMIFS(inventory['# Units],inventory[Rank],"&lt;="&amp;inventory[[#This Row],['#]])</f>
        <v>81721</v>
      </c>
      <c r="I4361" s="9">
        <f>inventory[[#This Row],[c Units]]/MAX(inventory[c Units])</f>
        <v>0.99202456966665853</v>
      </c>
      <c r="J4361" s="10">
        <f>SUMIFS(inventory[Total Cost],inventory[Rank],"&lt;="&amp;inventory[[#This Row],['#]])</f>
        <v>2647026.9999999935</v>
      </c>
      <c r="K4361" s="9">
        <f>inventory[[#This Row],[c Cost]]/MAX(inventory[c Cost])</f>
        <v>0.99989476092219476</v>
      </c>
      <c r="L4361" s="11" t="str">
        <f>IF(inventory[[#This Row],[c Units %]]&lt;=$O$7,$N$7,IF(inventory[[#This Row],[c Units %]]&lt;=$O$8,$N$8,$N$9))</f>
        <v>C</v>
      </c>
    </row>
    <row r="4362" spans="2:12" x14ac:dyDescent="0.25">
      <c r="B4362" s="1">
        <v>4356</v>
      </c>
      <c r="C4362" t="s">
        <v>4355</v>
      </c>
      <c r="D4362" s="2">
        <v>0.6</v>
      </c>
      <c r="E4362" s="15">
        <v>61</v>
      </c>
      <c r="F4362" s="14">
        <f>inventory[[#This Row],[Unit Cost]]*inventory[[#This Row],['# Units]]</f>
        <v>36.6</v>
      </c>
      <c r="G4362" s="8">
        <f>_xlfn.RANK.EQ(inventory[[#This Row],[Total Cost]],inventory[Total Cost],0)</f>
        <v>2123</v>
      </c>
      <c r="H4362" s="8">
        <f>SUMIFS(inventory['# Units],inventory[Rank],"&lt;="&amp;inventory[[#This Row],['#]])</f>
        <v>81721</v>
      </c>
      <c r="I4362" s="9">
        <f>inventory[[#This Row],[c Units]]/MAX(inventory[c Units])</f>
        <v>0.99202456966665853</v>
      </c>
      <c r="J4362" s="10">
        <f>SUMIFS(inventory[Total Cost],inventory[Rank],"&lt;="&amp;inventory[[#This Row],['#]])</f>
        <v>2647026.9999999935</v>
      </c>
      <c r="K4362" s="9">
        <f>inventory[[#This Row],[c Cost]]/MAX(inventory[c Cost])</f>
        <v>0.99989476092219476</v>
      </c>
      <c r="L4362" s="11" t="str">
        <f>IF(inventory[[#This Row],[c Units %]]&lt;=$O$7,$N$7,IF(inventory[[#This Row],[c Units %]]&lt;=$O$8,$N$8,$N$9))</f>
        <v>C</v>
      </c>
    </row>
    <row r="4363" spans="2:12" x14ac:dyDescent="0.25">
      <c r="B4363" s="1">
        <v>4357</v>
      </c>
      <c r="C4363" t="s">
        <v>4356</v>
      </c>
      <c r="D4363" s="2">
        <v>0.6</v>
      </c>
      <c r="E4363" s="15">
        <v>24</v>
      </c>
      <c r="F4363" s="14">
        <f>inventory[[#This Row],[Unit Cost]]*inventory[[#This Row],['# Units]]</f>
        <v>14.399999999999999</v>
      </c>
      <c r="G4363" s="8">
        <f>_xlfn.RANK.EQ(inventory[[#This Row],[Total Cost]],inventory[Total Cost],0)</f>
        <v>3010</v>
      </c>
      <c r="H4363" s="8">
        <f>SUMIFS(inventory['# Units],inventory[Rank],"&lt;="&amp;inventory[[#This Row],['#]])</f>
        <v>81721</v>
      </c>
      <c r="I4363" s="9">
        <f>inventory[[#This Row],[c Units]]/MAX(inventory[c Units])</f>
        <v>0.99202456966665853</v>
      </c>
      <c r="J4363" s="10">
        <f>SUMIFS(inventory[Total Cost],inventory[Rank],"&lt;="&amp;inventory[[#This Row],['#]])</f>
        <v>2647026.9999999935</v>
      </c>
      <c r="K4363" s="9">
        <f>inventory[[#This Row],[c Cost]]/MAX(inventory[c Cost])</f>
        <v>0.99989476092219476</v>
      </c>
      <c r="L4363" s="11" t="str">
        <f>IF(inventory[[#This Row],[c Units %]]&lt;=$O$7,$N$7,IF(inventory[[#This Row],[c Units %]]&lt;=$O$8,$N$8,$N$9))</f>
        <v>C</v>
      </c>
    </row>
    <row r="4364" spans="2:12" x14ac:dyDescent="0.25">
      <c r="B4364" s="1">
        <v>4358</v>
      </c>
      <c r="C4364" t="s">
        <v>4357</v>
      </c>
      <c r="D4364" s="2">
        <v>0.7</v>
      </c>
      <c r="E4364" s="15">
        <v>70</v>
      </c>
      <c r="F4364" s="14">
        <f>inventory[[#This Row],[Unit Cost]]*inventory[[#This Row],['# Units]]</f>
        <v>49</v>
      </c>
      <c r="G4364" s="8">
        <f>_xlfn.RANK.EQ(inventory[[#This Row],[Total Cost]],inventory[Total Cost],0)</f>
        <v>1866</v>
      </c>
      <c r="H4364" s="8">
        <f>SUMIFS(inventory['# Units],inventory[Rank],"&lt;="&amp;inventory[[#This Row],['#]])</f>
        <v>81721</v>
      </c>
      <c r="I4364" s="9">
        <f>inventory[[#This Row],[c Units]]/MAX(inventory[c Units])</f>
        <v>0.99202456966665853</v>
      </c>
      <c r="J4364" s="10">
        <f>SUMIFS(inventory[Total Cost],inventory[Rank],"&lt;="&amp;inventory[[#This Row],['#]])</f>
        <v>2647026.9999999935</v>
      </c>
      <c r="K4364" s="9">
        <f>inventory[[#This Row],[c Cost]]/MAX(inventory[c Cost])</f>
        <v>0.99989476092219476</v>
      </c>
      <c r="L4364" s="11" t="str">
        <f>IF(inventory[[#This Row],[c Units %]]&lt;=$O$7,$N$7,IF(inventory[[#This Row],[c Units %]]&lt;=$O$8,$N$8,$N$9))</f>
        <v>C</v>
      </c>
    </row>
    <row r="4365" spans="2:12" x14ac:dyDescent="0.25">
      <c r="B4365" s="1">
        <v>4359</v>
      </c>
      <c r="C4365" t="s">
        <v>4358</v>
      </c>
      <c r="D4365" s="2">
        <v>0.7</v>
      </c>
      <c r="E4365" s="15">
        <v>25</v>
      </c>
      <c r="F4365" s="14">
        <f>inventory[[#This Row],[Unit Cost]]*inventory[[#This Row],['# Units]]</f>
        <v>17.5</v>
      </c>
      <c r="G4365" s="8">
        <f>_xlfn.RANK.EQ(inventory[[#This Row],[Total Cost]],inventory[Total Cost],0)</f>
        <v>2827</v>
      </c>
      <c r="H4365" s="8">
        <f>SUMIFS(inventory['# Units],inventory[Rank],"&lt;="&amp;inventory[[#This Row],['#]])</f>
        <v>81721</v>
      </c>
      <c r="I4365" s="9">
        <f>inventory[[#This Row],[c Units]]/MAX(inventory[c Units])</f>
        <v>0.99202456966665853</v>
      </c>
      <c r="J4365" s="10">
        <f>SUMIFS(inventory[Total Cost],inventory[Rank],"&lt;="&amp;inventory[[#This Row],['#]])</f>
        <v>2647026.9999999935</v>
      </c>
      <c r="K4365" s="9">
        <f>inventory[[#This Row],[c Cost]]/MAX(inventory[c Cost])</f>
        <v>0.99989476092219476</v>
      </c>
      <c r="L4365" s="11" t="str">
        <f>IF(inventory[[#This Row],[c Units %]]&lt;=$O$7,$N$7,IF(inventory[[#This Row],[c Units %]]&lt;=$O$8,$N$8,$N$9))</f>
        <v>C</v>
      </c>
    </row>
    <row r="4366" spans="2:12" x14ac:dyDescent="0.25">
      <c r="B4366" s="1">
        <v>4360</v>
      </c>
      <c r="C4366" t="s">
        <v>4359</v>
      </c>
      <c r="D4366" s="2">
        <v>0.7</v>
      </c>
      <c r="E4366" s="15">
        <v>10</v>
      </c>
      <c r="F4366" s="14">
        <f>inventory[[#This Row],[Unit Cost]]*inventory[[#This Row],['# Units]]</f>
        <v>7</v>
      </c>
      <c r="G4366" s="8">
        <f>_xlfn.RANK.EQ(inventory[[#This Row],[Total Cost]],inventory[Total Cost],0)</f>
        <v>3570</v>
      </c>
      <c r="H4366" s="8">
        <f>SUMIFS(inventory['# Units],inventory[Rank],"&lt;="&amp;inventory[[#This Row],['#]])</f>
        <v>81721</v>
      </c>
      <c r="I4366" s="9">
        <f>inventory[[#This Row],[c Units]]/MAX(inventory[c Units])</f>
        <v>0.99202456966665853</v>
      </c>
      <c r="J4366" s="10">
        <f>SUMIFS(inventory[Total Cost],inventory[Rank],"&lt;="&amp;inventory[[#This Row],['#]])</f>
        <v>2647026.9999999935</v>
      </c>
      <c r="K4366" s="9">
        <f>inventory[[#This Row],[c Cost]]/MAX(inventory[c Cost])</f>
        <v>0.99989476092219476</v>
      </c>
      <c r="L4366" s="11" t="str">
        <f>IF(inventory[[#This Row],[c Units %]]&lt;=$O$7,$N$7,IF(inventory[[#This Row],[c Units %]]&lt;=$O$8,$N$8,$N$9))</f>
        <v>C</v>
      </c>
    </row>
    <row r="4367" spans="2:12" x14ac:dyDescent="0.25">
      <c r="B4367" s="1">
        <v>4361</v>
      </c>
      <c r="C4367" t="s">
        <v>4360</v>
      </c>
      <c r="D4367" s="2">
        <v>0.6</v>
      </c>
      <c r="E4367" s="15">
        <v>21</v>
      </c>
      <c r="F4367" s="14">
        <f>inventory[[#This Row],[Unit Cost]]*inventory[[#This Row],['# Units]]</f>
        <v>12.6</v>
      </c>
      <c r="G4367" s="8">
        <f>_xlfn.RANK.EQ(inventory[[#This Row],[Total Cost]],inventory[Total Cost],0)</f>
        <v>3112</v>
      </c>
      <c r="H4367" s="8">
        <f>SUMIFS(inventory['# Units],inventory[Rank],"&lt;="&amp;inventory[[#This Row],['#]])</f>
        <v>81721</v>
      </c>
      <c r="I4367" s="9">
        <f>inventory[[#This Row],[c Units]]/MAX(inventory[c Units])</f>
        <v>0.99202456966665853</v>
      </c>
      <c r="J4367" s="10">
        <f>SUMIFS(inventory[Total Cost],inventory[Rank],"&lt;="&amp;inventory[[#This Row],['#]])</f>
        <v>2647026.9999999935</v>
      </c>
      <c r="K4367" s="9">
        <f>inventory[[#This Row],[c Cost]]/MAX(inventory[c Cost])</f>
        <v>0.99989476092219476</v>
      </c>
      <c r="L4367" s="11" t="str">
        <f>IF(inventory[[#This Row],[c Units %]]&lt;=$O$7,$N$7,IF(inventory[[#This Row],[c Units %]]&lt;=$O$8,$N$8,$N$9))</f>
        <v>C</v>
      </c>
    </row>
    <row r="4368" spans="2:12" x14ac:dyDescent="0.25">
      <c r="B4368" s="1">
        <v>4362</v>
      </c>
      <c r="C4368" t="s">
        <v>4361</v>
      </c>
      <c r="D4368" s="2">
        <v>0.6</v>
      </c>
      <c r="E4368" s="15">
        <v>11</v>
      </c>
      <c r="F4368" s="14">
        <f>inventory[[#This Row],[Unit Cost]]*inventory[[#This Row],['# Units]]</f>
        <v>6.6</v>
      </c>
      <c r="G4368" s="8">
        <f>_xlfn.RANK.EQ(inventory[[#This Row],[Total Cost]],inventory[Total Cost],0)</f>
        <v>3615</v>
      </c>
      <c r="H4368" s="8">
        <f>SUMIFS(inventory['# Units],inventory[Rank],"&lt;="&amp;inventory[[#This Row],['#]])</f>
        <v>81721</v>
      </c>
      <c r="I4368" s="9">
        <f>inventory[[#This Row],[c Units]]/MAX(inventory[c Units])</f>
        <v>0.99202456966665853</v>
      </c>
      <c r="J4368" s="10">
        <f>SUMIFS(inventory[Total Cost],inventory[Rank],"&lt;="&amp;inventory[[#This Row],['#]])</f>
        <v>2647026.9999999935</v>
      </c>
      <c r="K4368" s="9">
        <f>inventory[[#This Row],[c Cost]]/MAX(inventory[c Cost])</f>
        <v>0.99989476092219476</v>
      </c>
      <c r="L4368" s="11" t="str">
        <f>IF(inventory[[#This Row],[c Units %]]&lt;=$O$7,$N$7,IF(inventory[[#This Row],[c Units %]]&lt;=$O$8,$N$8,$N$9))</f>
        <v>C</v>
      </c>
    </row>
    <row r="4369" spans="2:12" x14ac:dyDescent="0.25">
      <c r="B4369" s="1">
        <v>4363</v>
      </c>
      <c r="C4369" t="s">
        <v>4362</v>
      </c>
      <c r="D4369" s="2">
        <v>0.4</v>
      </c>
      <c r="E4369" s="15">
        <v>9</v>
      </c>
      <c r="F4369" s="14">
        <f>inventory[[#This Row],[Unit Cost]]*inventory[[#This Row],['# Units]]</f>
        <v>3.6</v>
      </c>
      <c r="G4369" s="8">
        <f>_xlfn.RANK.EQ(inventory[[#This Row],[Total Cost]],inventory[Total Cost],0)</f>
        <v>3955</v>
      </c>
      <c r="H4369" s="8">
        <f>SUMIFS(inventory['# Units],inventory[Rank],"&lt;="&amp;inventory[[#This Row],['#]])</f>
        <v>81721</v>
      </c>
      <c r="I4369" s="9">
        <f>inventory[[#This Row],[c Units]]/MAX(inventory[c Units])</f>
        <v>0.99202456966665853</v>
      </c>
      <c r="J4369" s="10">
        <f>SUMIFS(inventory[Total Cost],inventory[Rank],"&lt;="&amp;inventory[[#This Row],['#]])</f>
        <v>2647026.9999999935</v>
      </c>
      <c r="K4369" s="9">
        <f>inventory[[#This Row],[c Cost]]/MAX(inventory[c Cost])</f>
        <v>0.99989476092219476</v>
      </c>
      <c r="L4369" s="11" t="str">
        <f>IF(inventory[[#This Row],[c Units %]]&lt;=$O$7,$N$7,IF(inventory[[#This Row],[c Units %]]&lt;=$O$8,$N$8,$N$9))</f>
        <v>C</v>
      </c>
    </row>
    <row r="4370" spans="2:12" x14ac:dyDescent="0.25">
      <c r="B4370" s="1">
        <v>4364</v>
      </c>
      <c r="C4370" t="s">
        <v>4363</v>
      </c>
      <c r="D4370" s="2">
        <v>0.7</v>
      </c>
      <c r="E4370" s="15">
        <v>12</v>
      </c>
      <c r="F4370" s="14">
        <f>inventory[[#This Row],[Unit Cost]]*inventory[[#This Row],['# Units]]</f>
        <v>8.3999999999999986</v>
      </c>
      <c r="G4370" s="8">
        <f>_xlfn.RANK.EQ(inventory[[#This Row],[Total Cost]],inventory[Total Cost],0)</f>
        <v>3450</v>
      </c>
      <c r="H4370" s="8">
        <f>SUMIFS(inventory['# Units],inventory[Rank],"&lt;="&amp;inventory[[#This Row],['#]])</f>
        <v>81721</v>
      </c>
      <c r="I4370" s="9">
        <f>inventory[[#This Row],[c Units]]/MAX(inventory[c Units])</f>
        <v>0.99202456966665853</v>
      </c>
      <c r="J4370" s="10">
        <f>SUMIFS(inventory[Total Cost],inventory[Rank],"&lt;="&amp;inventory[[#This Row],['#]])</f>
        <v>2647026.9999999935</v>
      </c>
      <c r="K4370" s="9">
        <f>inventory[[#This Row],[c Cost]]/MAX(inventory[c Cost])</f>
        <v>0.99989476092219476</v>
      </c>
      <c r="L4370" s="11" t="str">
        <f>IF(inventory[[#This Row],[c Units %]]&lt;=$O$7,$N$7,IF(inventory[[#This Row],[c Units %]]&lt;=$O$8,$N$8,$N$9))</f>
        <v>C</v>
      </c>
    </row>
    <row r="4371" spans="2:12" x14ac:dyDescent="0.25">
      <c r="B4371" s="1">
        <v>4365</v>
      </c>
      <c r="C4371" t="s">
        <v>4364</v>
      </c>
      <c r="D4371" s="2">
        <v>0.5</v>
      </c>
      <c r="E4371" s="15">
        <v>10</v>
      </c>
      <c r="F4371" s="14">
        <f>inventory[[#This Row],[Unit Cost]]*inventory[[#This Row],['# Units]]</f>
        <v>5</v>
      </c>
      <c r="G4371" s="8">
        <f>_xlfn.RANK.EQ(inventory[[#This Row],[Total Cost]],inventory[Total Cost],0)</f>
        <v>3764</v>
      </c>
      <c r="H4371" s="8">
        <f>SUMIFS(inventory['# Units],inventory[Rank],"&lt;="&amp;inventory[[#This Row],['#]])</f>
        <v>81721</v>
      </c>
      <c r="I4371" s="9">
        <f>inventory[[#This Row],[c Units]]/MAX(inventory[c Units])</f>
        <v>0.99202456966665853</v>
      </c>
      <c r="J4371" s="10">
        <f>SUMIFS(inventory[Total Cost],inventory[Rank],"&lt;="&amp;inventory[[#This Row],['#]])</f>
        <v>2647026.9999999935</v>
      </c>
      <c r="K4371" s="9">
        <f>inventory[[#This Row],[c Cost]]/MAX(inventory[c Cost])</f>
        <v>0.99989476092219476</v>
      </c>
      <c r="L4371" s="11" t="str">
        <f>IF(inventory[[#This Row],[c Units %]]&lt;=$O$7,$N$7,IF(inventory[[#This Row],[c Units %]]&lt;=$O$8,$N$8,$N$9))</f>
        <v>C</v>
      </c>
    </row>
    <row r="4372" spans="2:12" x14ac:dyDescent="0.25">
      <c r="B4372" s="1">
        <v>4366</v>
      </c>
      <c r="C4372" t="s">
        <v>4365</v>
      </c>
      <c r="D4372" s="2">
        <v>0.7</v>
      </c>
      <c r="E4372" s="15">
        <v>23</v>
      </c>
      <c r="F4372" s="14">
        <f>inventory[[#This Row],[Unit Cost]]*inventory[[#This Row],['# Units]]</f>
        <v>16.099999999999998</v>
      </c>
      <c r="G4372" s="8">
        <f>_xlfn.RANK.EQ(inventory[[#This Row],[Total Cost]],inventory[Total Cost],0)</f>
        <v>2901</v>
      </c>
      <c r="H4372" s="8">
        <f>SUMIFS(inventory['# Units],inventory[Rank],"&lt;="&amp;inventory[[#This Row],['#]])</f>
        <v>81721</v>
      </c>
      <c r="I4372" s="9">
        <f>inventory[[#This Row],[c Units]]/MAX(inventory[c Units])</f>
        <v>0.99202456966665853</v>
      </c>
      <c r="J4372" s="10">
        <f>SUMIFS(inventory[Total Cost],inventory[Rank],"&lt;="&amp;inventory[[#This Row],['#]])</f>
        <v>2647026.9999999935</v>
      </c>
      <c r="K4372" s="9">
        <f>inventory[[#This Row],[c Cost]]/MAX(inventory[c Cost])</f>
        <v>0.99989476092219476</v>
      </c>
      <c r="L4372" s="11" t="str">
        <f>IF(inventory[[#This Row],[c Units %]]&lt;=$O$7,$N$7,IF(inventory[[#This Row],[c Units %]]&lt;=$O$8,$N$8,$N$9))</f>
        <v>C</v>
      </c>
    </row>
    <row r="4373" spans="2:12" x14ac:dyDescent="0.25">
      <c r="B4373" s="1">
        <v>4367</v>
      </c>
      <c r="C4373" t="s">
        <v>4366</v>
      </c>
      <c r="D4373" s="2">
        <v>0.5</v>
      </c>
      <c r="E4373" s="15">
        <v>34</v>
      </c>
      <c r="F4373" s="14">
        <f>inventory[[#This Row],[Unit Cost]]*inventory[[#This Row],['# Units]]</f>
        <v>17</v>
      </c>
      <c r="G4373" s="8">
        <f>_xlfn.RANK.EQ(inventory[[#This Row],[Total Cost]],inventory[Total Cost],0)</f>
        <v>2841</v>
      </c>
      <c r="H4373" s="8">
        <f>SUMIFS(inventory['# Units],inventory[Rank],"&lt;="&amp;inventory[[#This Row],['#]])</f>
        <v>81721</v>
      </c>
      <c r="I4373" s="9">
        <f>inventory[[#This Row],[c Units]]/MAX(inventory[c Units])</f>
        <v>0.99202456966665853</v>
      </c>
      <c r="J4373" s="10">
        <f>SUMIFS(inventory[Total Cost],inventory[Rank],"&lt;="&amp;inventory[[#This Row],['#]])</f>
        <v>2647026.9999999935</v>
      </c>
      <c r="K4373" s="9">
        <f>inventory[[#This Row],[c Cost]]/MAX(inventory[c Cost])</f>
        <v>0.99989476092219476</v>
      </c>
      <c r="L4373" s="11" t="str">
        <f>IF(inventory[[#This Row],[c Units %]]&lt;=$O$7,$N$7,IF(inventory[[#This Row],[c Units %]]&lt;=$O$8,$N$8,$N$9))</f>
        <v>C</v>
      </c>
    </row>
    <row r="4374" spans="2:12" x14ac:dyDescent="0.25">
      <c r="B4374" s="1">
        <v>4368</v>
      </c>
      <c r="C4374" t="s">
        <v>4367</v>
      </c>
      <c r="D4374" s="2">
        <v>0.6</v>
      </c>
      <c r="E4374" s="15">
        <v>4</v>
      </c>
      <c r="F4374" s="14">
        <f>inventory[[#This Row],[Unit Cost]]*inventory[[#This Row],['# Units]]</f>
        <v>2.4</v>
      </c>
      <c r="G4374" s="8">
        <f>_xlfn.RANK.EQ(inventory[[#This Row],[Total Cost]],inventory[Total Cost],0)</f>
        <v>4223</v>
      </c>
      <c r="H4374" s="8">
        <f>SUMIFS(inventory['# Units],inventory[Rank],"&lt;="&amp;inventory[[#This Row],['#]])</f>
        <v>81721</v>
      </c>
      <c r="I4374" s="9">
        <f>inventory[[#This Row],[c Units]]/MAX(inventory[c Units])</f>
        <v>0.99202456966665853</v>
      </c>
      <c r="J4374" s="10">
        <f>SUMIFS(inventory[Total Cost],inventory[Rank],"&lt;="&amp;inventory[[#This Row],['#]])</f>
        <v>2647026.9999999935</v>
      </c>
      <c r="K4374" s="9">
        <f>inventory[[#This Row],[c Cost]]/MAX(inventory[c Cost])</f>
        <v>0.99989476092219476</v>
      </c>
      <c r="L4374" s="11" t="str">
        <f>IF(inventory[[#This Row],[c Units %]]&lt;=$O$7,$N$7,IF(inventory[[#This Row],[c Units %]]&lt;=$O$8,$N$8,$N$9))</f>
        <v>C</v>
      </c>
    </row>
    <row r="4375" spans="2:12" x14ac:dyDescent="0.25">
      <c r="B4375" s="1">
        <v>4369</v>
      </c>
      <c r="C4375" t="s">
        <v>4368</v>
      </c>
      <c r="D4375" s="2">
        <v>0.7</v>
      </c>
      <c r="E4375" s="15">
        <v>1</v>
      </c>
      <c r="F4375" s="14">
        <f>inventory[[#This Row],[Unit Cost]]*inventory[[#This Row],['# Units]]</f>
        <v>0.7</v>
      </c>
      <c r="G4375" s="8">
        <f>_xlfn.RANK.EQ(inventory[[#This Row],[Total Cost]],inventory[Total Cost],0)</f>
        <v>4553</v>
      </c>
      <c r="H4375" s="8">
        <f>SUMIFS(inventory['# Units],inventory[Rank],"&lt;="&amp;inventory[[#This Row],['#]])</f>
        <v>81721</v>
      </c>
      <c r="I4375" s="9">
        <f>inventory[[#This Row],[c Units]]/MAX(inventory[c Units])</f>
        <v>0.99202456966665853</v>
      </c>
      <c r="J4375" s="10">
        <f>SUMIFS(inventory[Total Cost],inventory[Rank],"&lt;="&amp;inventory[[#This Row],['#]])</f>
        <v>2647026.9999999935</v>
      </c>
      <c r="K4375" s="9">
        <f>inventory[[#This Row],[c Cost]]/MAX(inventory[c Cost])</f>
        <v>0.99989476092219476</v>
      </c>
      <c r="L4375" s="11" t="str">
        <f>IF(inventory[[#This Row],[c Units %]]&lt;=$O$7,$N$7,IF(inventory[[#This Row],[c Units %]]&lt;=$O$8,$N$8,$N$9))</f>
        <v>C</v>
      </c>
    </row>
    <row r="4376" spans="2:12" x14ac:dyDescent="0.25">
      <c r="B4376" s="1">
        <v>4370</v>
      </c>
      <c r="C4376" t="s">
        <v>4369</v>
      </c>
      <c r="D4376" s="2">
        <v>0.7</v>
      </c>
      <c r="E4376" s="15">
        <v>1</v>
      </c>
      <c r="F4376" s="14">
        <f>inventory[[#This Row],[Unit Cost]]*inventory[[#This Row],['# Units]]</f>
        <v>0.7</v>
      </c>
      <c r="G4376" s="8">
        <f>_xlfn.RANK.EQ(inventory[[#This Row],[Total Cost]],inventory[Total Cost],0)</f>
        <v>4553</v>
      </c>
      <c r="H4376" s="8">
        <f>SUMIFS(inventory['# Units],inventory[Rank],"&lt;="&amp;inventory[[#This Row],['#]])</f>
        <v>81721</v>
      </c>
      <c r="I4376" s="9">
        <f>inventory[[#This Row],[c Units]]/MAX(inventory[c Units])</f>
        <v>0.99202456966665853</v>
      </c>
      <c r="J4376" s="10">
        <f>SUMIFS(inventory[Total Cost],inventory[Rank],"&lt;="&amp;inventory[[#This Row],['#]])</f>
        <v>2647026.9999999935</v>
      </c>
      <c r="K4376" s="9">
        <f>inventory[[#This Row],[c Cost]]/MAX(inventory[c Cost])</f>
        <v>0.99989476092219476</v>
      </c>
      <c r="L4376" s="11" t="str">
        <f>IF(inventory[[#This Row],[c Units %]]&lt;=$O$7,$N$7,IF(inventory[[#This Row],[c Units %]]&lt;=$O$8,$N$8,$N$9))</f>
        <v>C</v>
      </c>
    </row>
    <row r="4377" spans="2:12" x14ac:dyDescent="0.25">
      <c r="B4377" s="1">
        <v>4371</v>
      </c>
      <c r="C4377" t="s">
        <v>4370</v>
      </c>
      <c r="D4377" s="2">
        <v>0.7</v>
      </c>
      <c r="E4377" s="15">
        <v>5</v>
      </c>
      <c r="F4377" s="14">
        <f>inventory[[#This Row],[Unit Cost]]*inventory[[#This Row],['# Units]]</f>
        <v>3.5</v>
      </c>
      <c r="G4377" s="8">
        <f>_xlfn.RANK.EQ(inventory[[#This Row],[Total Cost]],inventory[Total Cost],0)</f>
        <v>4002</v>
      </c>
      <c r="H4377" s="8">
        <f>SUMIFS(inventory['# Units],inventory[Rank],"&lt;="&amp;inventory[[#This Row],['#]])</f>
        <v>81738</v>
      </c>
      <c r="I4377" s="9">
        <f>inventory[[#This Row],[c Units]]/MAX(inventory[c Units])</f>
        <v>0.99223093544392915</v>
      </c>
      <c r="J4377" s="10">
        <f>SUMIFS(inventory[Total Cost],inventory[Rank],"&lt;="&amp;inventory[[#This Row],['#]])</f>
        <v>2647028.6999999937</v>
      </c>
      <c r="K4377" s="9">
        <f>inventory[[#This Row],[c Cost]]/MAX(inventory[c Cost])</f>
        <v>0.99989540308455038</v>
      </c>
      <c r="L4377" s="11" t="str">
        <f>IF(inventory[[#This Row],[c Units %]]&lt;=$O$7,$N$7,IF(inventory[[#This Row],[c Units %]]&lt;=$O$8,$N$8,$N$9))</f>
        <v>C</v>
      </c>
    </row>
    <row r="4378" spans="2:12" x14ac:dyDescent="0.25">
      <c r="B4378" s="1">
        <v>4372</v>
      </c>
      <c r="C4378" t="s">
        <v>4371</v>
      </c>
      <c r="D4378" s="2">
        <v>0.7</v>
      </c>
      <c r="E4378" s="15">
        <v>12</v>
      </c>
      <c r="F4378" s="14">
        <f>inventory[[#This Row],[Unit Cost]]*inventory[[#This Row],['# Units]]</f>
        <v>8.3999999999999986</v>
      </c>
      <c r="G4378" s="8">
        <f>_xlfn.RANK.EQ(inventory[[#This Row],[Total Cost]],inventory[Total Cost],0)</f>
        <v>3450</v>
      </c>
      <c r="H4378" s="8">
        <f>SUMIFS(inventory['# Units],inventory[Rank],"&lt;="&amp;inventory[[#This Row],['#]])</f>
        <v>81809</v>
      </c>
      <c r="I4378" s="9">
        <f>inventory[[#This Row],[c Units]]/MAX(inventory[c Units])</f>
        <v>0.99309281604311828</v>
      </c>
      <c r="J4378" s="10">
        <f>SUMIFS(inventory[Total Cost],inventory[Rank],"&lt;="&amp;inventory[[#This Row],['#]])</f>
        <v>2647062.2999999956</v>
      </c>
      <c r="K4378" s="9">
        <f>inventory[[#This Row],[c Cost]]/MAX(inventory[c Cost])</f>
        <v>0.99990809523463764</v>
      </c>
      <c r="L4378" s="11" t="str">
        <f>IF(inventory[[#This Row],[c Units %]]&lt;=$O$7,$N$7,IF(inventory[[#This Row],[c Units %]]&lt;=$O$8,$N$8,$N$9))</f>
        <v>C</v>
      </c>
    </row>
    <row r="4379" spans="2:12" x14ac:dyDescent="0.25">
      <c r="B4379" s="1">
        <v>4373</v>
      </c>
      <c r="C4379" t="s">
        <v>4372</v>
      </c>
      <c r="D4379" s="2">
        <v>0.7</v>
      </c>
      <c r="E4379" s="15">
        <v>27</v>
      </c>
      <c r="F4379" s="14">
        <f>inventory[[#This Row],[Unit Cost]]*inventory[[#This Row],['# Units]]</f>
        <v>18.899999999999999</v>
      </c>
      <c r="G4379" s="8">
        <f>_xlfn.RANK.EQ(inventory[[#This Row],[Total Cost]],inventory[Total Cost],0)</f>
        <v>2766</v>
      </c>
      <c r="H4379" s="8">
        <f>SUMIFS(inventory['# Units],inventory[Rank],"&lt;="&amp;inventory[[#This Row],['#]])</f>
        <v>81809</v>
      </c>
      <c r="I4379" s="9">
        <f>inventory[[#This Row],[c Units]]/MAX(inventory[c Units])</f>
        <v>0.99309281604311828</v>
      </c>
      <c r="J4379" s="10">
        <f>SUMIFS(inventory[Total Cost],inventory[Rank],"&lt;="&amp;inventory[[#This Row],['#]])</f>
        <v>2647062.2999999956</v>
      </c>
      <c r="K4379" s="9">
        <f>inventory[[#This Row],[c Cost]]/MAX(inventory[c Cost])</f>
        <v>0.99990809523463764</v>
      </c>
      <c r="L4379" s="11" t="str">
        <f>IF(inventory[[#This Row],[c Units %]]&lt;=$O$7,$N$7,IF(inventory[[#This Row],[c Units %]]&lt;=$O$8,$N$8,$N$9))</f>
        <v>C</v>
      </c>
    </row>
    <row r="4380" spans="2:12" x14ac:dyDescent="0.25">
      <c r="B4380" s="1">
        <v>4374</v>
      </c>
      <c r="C4380" t="s">
        <v>4373</v>
      </c>
      <c r="D4380" s="2">
        <v>0.5</v>
      </c>
      <c r="E4380" s="15">
        <v>21</v>
      </c>
      <c r="F4380" s="14">
        <f>inventory[[#This Row],[Unit Cost]]*inventory[[#This Row],['# Units]]</f>
        <v>10.5</v>
      </c>
      <c r="G4380" s="8">
        <f>_xlfn.RANK.EQ(inventory[[#This Row],[Total Cost]],inventory[Total Cost],0)</f>
        <v>3268</v>
      </c>
      <c r="H4380" s="8">
        <f>SUMIFS(inventory['# Units],inventory[Rank],"&lt;="&amp;inventory[[#This Row],['#]])</f>
        <v>81809</v>
      </c>
      <c r="I4380" s="9">
        <f>inventory[[#This Row],[c Units]]/MAX(inventory[c Units])</f>
        <v>0.99309281604311828</v>
      </c>
      <c r="J4380" s="10">
        <f>SUMIFS(inventory[Total Cost],inventory[Rank],"&lt;="&amp;inventory[[#This Row],['#]])</f>
        <v>2647062.2999999956</v>
      </c>
      <c r="K4380" s="9">
        <f>inventory[[#This Row],[c Cost]]/MAX(inventory[c Cost])</f>
        <v>0.99990809523463764</v>
      </c>
      <c r="L4380" s="11" t="str">
        <f>IF(inventory[[#This Row],[c Units %]]&lt;=$O$7,$N$7,IF(inventory[[#This Row],[c Units %]]&lt;=$O$8,$N$8,$N$9))</f>
        <v>C</v>
      </c>
    </row>
    <row r="4381" spans="2:12" x14ac:dyDescent="0.25">
      <c r="B4381" s="1">
        <v>4375</v>
      </c>
      <c r="C4381" t="s">
        <v>4374</v>
      </c>
      <c r="D4381" s="2">
        <v>0.6</v>
      </c>
      <c r="E4381" s="15">
        <v>37</v>
      </c>
      <c r="F4381" s="14">
        <f>inventory[[#This Row],[Unit Cost]]*inventory[[#This Row],['# Units]]</f>
        <v>22.2</v>
      </c>
      <c r="G4381" s="8">
        <f>_xlfn.RANK.EQ(inventory[[#This Row],[Total Cost]],inventory[Total Cost],0)</f>
        <v>2581</v>
      </c>
      <c r="H4381" s="8">
        <f>SUMIFS(inventory['# Units],inventory[Rank],"&lt;="&amp;inventory[[#This Row],['#]])</f>
        <v>81809</v>
      </c>
      <c r="I4381" s="9">
        <f>inventory[[#This Row],[c Units]]/MAX(inventory[c Units])</f>
        <v>0.99309281604311828</v>
      </c>
      <c r="J4381" s="10">
        <f>SUMIFS(inventory[Total Cost],inventory[Rank],"&lt;="&amp;inventory[[#This Row],['#]])</f>
        <v>2647062.2999999956</v>
      </c>
      <c r="K4381" s="9">
        <f>inventory[[#This Row],[c Cost]]/MAX(inventory[c Cost])</f>
        <v>0.99990809523463764</v>
      </c>
      <c r="L4381" s="11" t="str">
        <f>IF(inventory[[#This Row],[c Units %]]&lt;=$O$7,$N$7,IF(inventory[[#This Row],[c Units %]]&lt;=$O$8,$N$8,$N$9))</f>
        <v>C</v>
      </c>
    </row>
    <row r="4382" spans="2:12" x14ac:dyDescent="0.25">
      <c r="B4382" s="1">
        <v>4376</v>
      </c>
      <c r="C4382" t="s">
        <v>4375</v>
      </c>
      <c r="D4382" s="2">
        <v>0.6</v>
      </c>
      <c r="E4382" s="15">
        <v>3</v>
      </c>
      <c r="F4382" s="14">
        <f>inventory[[#This Row],[Unit Cost]]*inventory[[#This Row],['# Units]]</f>
        <v>1.7999999999999998</v>
      </c>
      <c r="G4382" s="8">
        <f>_xlfn.RANK.EQ(inventory[[#This Row],[Total Cost]],inventory[Total Cost],0)</f>
        <v>4350</v>
      </c>
      <c r="H4382" s="8">
        <f>SUMIFS(inventory['# Units],inventory[Rank],"&lt;="&amp;inventory[[#This Row],['#]])</f>
        <v>81809</v>
      </c>
      <c r="I4382" s="9">
        <f>inventory[[#This Row],[c Units]]/MAX(inventory[c Units])</f>
        <v>0.99309281604311828</v>
      </c>
      <c r="J4382" s="10">
        <f>SUMIFS(inventory[Total Cost],inventory[Rank],"&lt;="&amp;inventory[[#This Row],['#]])</f>
        <v>2647062.2999999956</v>
      </c>
      <c r="K4382" s="9">
        <f>inventory[[#This Row],[c Cost]]/MAX(inventory[c Cost])</f>
        <v>0.99990809523463764</v>
      </c>
      <c r="L4382" s="11" t="str">
        <f>IF(inventory[[#This Row],[c Units %]]&lt;=$O$7,$N$7,IF(inventory[[#This Row],[c Units %]]&lt;=$O$8,$N$8,$N$9))</f>
        <v>C</v>
      </c>
    </row>
    <row r="4383" spans="2:12" x14ac:dyDescent="0.25">
      <c r="B4383" s="1">
        <v>4377</v>
      </c>
      <c r="C4383" t="s">
        <v>4376</v>
      </c>
      <c r="D4383" s="2">
        <v>0.5</v>
      </c>
      <c r="E4383" s="15">
        <v>47</v>
      </c>
      <c r="F4383" s="14">
        <f>inventory[[#This Row],[Unit Cost]]*inventory[[#This Row],['# Units]]</f>
        <v>23.5</v>
      </c>
      <c r="G4383" s="8">
        <f>_xlfn.RANK.EQ(inventory[[#This Row],[Total Cost]],inventory[Total Cost],0)</f>
        <v>2531</v>
      </c>
      <c r="H4383" s="8">
        <f>SUMIFS(inventory['# Units],inventory[Rank],"&lt;="&amp;inventory[[#This Row],['#]])</f>
        <v>81809</v>
      </c>
      <c r="I4383" s="9">
        <f>inventory[[#This Row],[c Units]]/MAX(inventory[c Units])</f>
        <v>0.99309281604311828</v>
      </c>
      <c r="J4383" s="10">
        <f>SUMIFS(inventory[Total Cost],inventory[Rank],"&lt;="&amp;inventory[[#This Row],['#]])</f>
        <v>2647062.2999999956</v>
      </c>
      <c r="K4383" s="9">
        <f>inventory[[#This Row],[c Cost]]/MAX(inventory[c Cost])</f>
        <v>0.99990809523463764</v>
      </c>
      <c r="L4383" s="11" t="str">
        <f>IF(inventory[[#This Row],[c Units %]]&lt;=$O$7,$N$7,IF(inventory[[#This Row],[c Units %]]&lt;=$O$8,$N$8,$N$9))</f>
        <v>C</v>
      </c>
    </row>
    <row r="4384" spans="2:12" x14ac:dyDescent="0.25">
      <c r="B4384" s="1">
        <v>4378</v>
      </c>
      <c r="C4384" t="s">
        <v>4377</v>
      </c>
      <c r="D4384" s="2">
        <v>0.6</v>
      </c>
      <c r="E4384" s="15">
        <v>3</v>
      </c>
      <c r="F4384" s="14">
        <f>inventory[[#This Row],[Unit Cost]]*inventory[[#This Row],['# Units]]</f>
        <v>1.7999999999999998</v>
      </c>
      <c r="G4384" s="8">
        <f>_xlfn.RANK.EQ(inventory[[#This Row],[Total Cost]],inventory[Total Cost],0)</f>
        <v>4350</v>
      </c>
      <c r="H4384" s="8">
        <f>SUMIFS(inventory['# Units],inventory[Rank],"&lt;="&amp;inventory[[#This Row],['#]])</f>
        <v>81809</v>
      </c>
      <c r="I4384" s="9">
        <f>inventory[[#This Row],[c Units]]/MAX(inventory[c Units])</f>
        <v>0.99309281604311828</v>
      </c>
      <c r="J4384" s="10">
        <f>SUMIFS(inventory[Total Cost],inventory[Rank],"&lt;="&amp;inventory[[#This Row],['#]])</f>
        <v>2647062.2999999956</v>
      </c>
      <c r="K4384" s="9">
        <f>inventory[[#This Row],[c Cost]]/MAX(inventory[c Cost])</f>
        <v>0.99990809523463764</v>
      </c>
      <c r="L4384" s="11" t="str">
        <f>IF(inventory[[#This Row],[c Units %]]&lt;=$O$7,$N$7,IF(inventory[[#This Row],[c Units %]]&lt;=$O$8,$N$8,$N$9))</f>
        <v>C</v>
      </c>
    </row>
    <row r="4385" spans="2:12" x14ac:dyDescent="0.25">
      <c r="B4385" s="1">
        <v>4379</v>
      </c>
      <c r="C4385" t="s">
        <v>4378</v>
      </c>
      <c r="D4385" s="2">
        <v>0.3</v>
      </c>
      <c r="E4385" s="15">
        <v>85</v>
      </c>
      <c r="F4385" s="14">
        <f>inventory[[#This Row],[Unit Cost]]*inventory[[#This Row],['# Units]]</f>
        <v>25.5</v>
      </c>
      <c r="G4385" s="8">
        <f>_xlfn.RANK.EQ(inventory[[#This Row],[Total Cost]],inventory[Total Cost],0)</f>
        <v>2441</v>
      </c>
      <c r="H4385" s="8">
        <f>SUMIFS(inventory['# Units],inventory[Rank],"&lt;="&amp;inventory[[#This Row],['#]])</f>
        <v>81809</v>
      </c>
      <c r="I4385" s="9">
        <f>inventory[[#This Row],[c Units]]/MAX(inventory[c Units])</f>
        <v>0.99309281604311828</v>
      </c>
      <c r="J4385" s="10">
        <f>SUMIFS(inventory[Total Cost],inventory[Rank],"&lt;="&amp;inventory[[#This Row],['#]])</f>
        <v>2647062.2999999956</v>
      </c>
      <c r="K4385" s="9">
        <f>inventory[[#This Row],[c Cost]]/MAX(inventory[c Cost])</f>
        <v>0.99990809523463764</v>
      </c>
      <c r="L4385" s="11" t="str">
        <f>IF(inventory[[#This Row],[c Units %]]&lt;=$O$7,$N$7,IF(inventory[[#This Row],[c Units %]]&lt;=$O$8,$N$8,$N$9))</f>
        <v>C</v>
      </c>
    </row>
    <row r="4386" spans="2:12" x14ac:dyDescent="0.25">
      <c r="B4386" s="1">
        <v>4380</v>
      </c>
      <c r="C4386" t="s">
        <v>4379</v>
      </c>
      <c r="D4386" s="2">
        <v>0.5</v>
      </c>
      <c r="E4386" s="15">
        <v>2</v>
      </c>
      <c r="F4386" s="14">
        <f>inventory[[#This Row],[Unit Cost]]*inventory[[#This Row],['# Units]]</f>
        <v>1</v>
      </c>
      <c r="G4386" s="8">
        <f>_xlfn.RANK.EQ(inventory[[#This Row],[Total Cost]],inventory[Total Cost],0)</f>
        <v>4482</v>
      </c>
      <c r="H4386" s="8">
        <f>SUMIFS(inventory['# Units],inventory[Rank],"&lt;="&amp;inventory[[#This Row],['#]])</f>
        <v>81809</v>
      </c>
      <c r="I4386" s="9">
        <f>inventory[[#This Row],[c Units]]/MAX(inventory[c Units])</f>
        <v>0.99309281604311828</v>
      </c>
      <c r="J4386" s="10">
        <f>SUMIFS(inventory[Total Cost],inventory[Rank],"&lt;="&amp;inventory[[#This Row],['#]])</f>
        <v>2647062.2999999956</v>
      </c>
      <c r="K4386" s="9">
        <f>inventory[[#This Row],[c Cost]]/MAX(inventory[c Cost])</f>
        <v>0.99990809523463764</v>
      </c>
      <c r="L4386" s="11" t="str">
        <f>IF(inventory[[#This Row],[c Units %]]&lt;=$O$7,$N$7,IF(inventory[[#This Row],[c Units %]]&lt;=$O$8,$N$8,$N$9))</f>
        <v>C</v>
      </c>
    </row>
    <row r="4387" spans="2:12" x14ac:dyDescent="0.25">
      <c r="B4387" s="1">
        <v>4381</v>
      </c>
      <c r="C4387" t="s">
        <v>4380</v>
      </c>
      <c r="D4387" s="2">
        <v>0.7</v>
      </c>
      <c r="E4387" s="15">
        <v>63</v>
      </c>
      <c r="F4387" s="14">
        <f>inventory[[#This Row],[Unit Cost]]*inventory[[#This Row],['# Units]]</f>
        <v>44.099999999999994</v>
      </c>
      <c r="G4387" s="8">
        <f>_xlfn.RANK.EQ(inventory[[#This Row],[Total Cost]],inventory[Total Cost],0)</f>
        <v>1956</v>
      </c>
      <c r="H4387" s="8">
        <f>SUMIFS(inventory['# Units],inventory[Rank],"&lt;="&amp;inventory[[#This Row],['#]])</f>
        <v>81809</v>
      </c>
      <c r="I4387" s="9">
        <f>inventory[[#This Row],[c Units]]/MAX(inventory[c Units])</f>
        <v>0.99309281604311828</v>
      </c>
      <c r="J4387" s="10">
        <f>SUMIFS(inventory[Total Cost],inventory[Rank],"&lt;="&amp;inventory[[#This Row],['#]])</f>
        <v>2647062.2999999956</v>
      </c>
      <c r="K4387" s="9">
        <f>inventory[[#This Row],[c Cost]]/MAX(inventory[c Cost])</f>
        <v>0.99990809523463764</v>
      </c>
      <c r="L4387" s="11" t="str">
        <f>IF(inventory[[#This Row],[c Units %]]&lt;=$O$7,$N$7,IF(inventory[[#This Row],[c Units %]]&lt;=$O$8,$N$8,$N$9))</f>
        <v>C</v>
      </c>
    </row>
    <row r="4388" spans="2:12" x14ac:dyDescent="0.25">
      <c r="B4388" s="1">
        <v>4382</v>
      </c>
      <c r="C4388" t="s">
        <v>4381</v>
      </c>
      <c r="D4388" s="2">
        <v>0.7</v>
      </c>
      <c r="E4388" s="15">
        <v>5</v>
      </c>
      <c r="F4388" s="14">
        <f>inventory[[#This Row],[Unit Cost]]*inventory[[#This Row],['# Units]]</f>
        <v>3.5</v>
      </c>
      <c r="G4388" s="8">
        <f>_xlfn.RANK.EQ(inventory[[#This Row],[Total Cost]],inventory[Total Cost],0)</f>
        <v>4002</v>
      </c>
      <c r="H4388" s="8">
        <f>SUMIFS(inventory['# Units],inventory[Rank],"&lt;="&amp;inventory[[#This Row],['#]])</f>
        <v>81809</v>
      </c>
      <c r="I4388" s="9">
        <f>inventory[[#This Row],[c Units]]/MAX(inventory[c Units])</f>
        <v>0.99309281604311828</v>
      </c>
      <c r="J4388" s="10">
        <f>SUMIFS(inventory[Total Cost],inventory[Rank],"&lt;="&amp;inventory[[#This Row],['#]])</f>
        <v>2647062.2999999956</v>
      </c>
      <c r="K4388" s="9">
        <f>inventory[[#This Row],[c Cost]]/MAX(inventory[c Cost])</f>
        <v>0.99990809523463764</v>
      </c>
      <c r="L4388" s="11" t="str">
        <f>IF(inventory[[#This Row],[c Units %]]&lt;=$O$7,$N$7,IF(inventory[[#This Row],[c Units %]]&lt;=$O$8,$N$8,$N$9))</f>
        <v>C</v>
      </c>
    </row>
    <row r="4389" spans="2:12" x14ac:dyDescent="0.25">
      <c r="B4389" s="1">
        <v>4383</v>
      </c>
      <c r="C4389" t="s">
        <v>4382</v>
      </c>
      <c r="D4389" s="2">
        <v>0.7</v>
      </c>
      <c r="E4389" s="15">
        <v>4</v>
      </c>
      <c r="F4389" s="14">
        <f>inventory[[#This Row],[Unit Cost]]*inventory[[#This Row],['# Units]]</f>
        <v>2.8</v>
      </c>
      <c r="G4389" s="8">
        <f>_xlfn.RANK.EQ(inventory[[#This Row],[Total Cost]],inventory[Total Cost],0)</f>
        <v>4130</v>
      </c>
      <c r="H4389" s="8">
        <f>SUMIFS(inventory['# Units],inventory[Rank],"&lt;="&amp;inventory[[#This Row],['#]])</f>
        <v>81809</v>
      </c>
      <c r="I4389" s="9">
        <f>inventory[[#This Row],[c Units]]/MAX(inventory[c Units])</f>
        <v>0.99309281604311828</v>
      </c>
      <c r="J4389" s="10">
        <f>SUMIFS(inventory[Total Cost],inventory[Rank],"&lt;="&amp;inventory[[#This Row],['#]])</f>
        <v>2647062.2999999956</v>
      </c>
      <c r="K4389" s="9">
        <f>inventory[[#This Row],[c Cost]]/MAX(inventory[c Cost])</f>
        <v>0.99990809523463764</v>
      </c>
      <c r="L4389" s="11" t="str">
        <f>IF(inventory[[#This Row],[c Units %]]&lt;=$O$7,$N$7,IF(inventory[[#This Row],[c Units %]]&lt;=$O$8,$N$8,$N$9))</f>
        <v>C</v>
      </c>
    </row>
    <row r="4390" spans="2:12" x14ac:dyDescent="0.25">
      <c r="B4390" s="1">
        <v>4384</v>
      </c>
      <c r="C4390" t="s">
        <v>4383</v>
      </c>
      <c r="D4390" s="2">
        <v>0.5</v>
      </c>
      <c r="E4390" s="15">
        <v>14</v>
      </c>
      <c r="F4390" s="14">
        <f>inventory[[#This Row],[Unit Cost]]*inventory[[#This Row],['# Units]]</f>
        <v>7</v>
      </c>
      <c r="G4390" s="8">
        <f>_xlfn.RANK.EQ(inventory[[#This Row],[Total Cost]],inventory[Total Cost],0)</f>
        <v>3570</v>
      </c>
      <c r="H4390" s="8">
        <f>SUMIFS(inventory['# Units],inventory[Rank],"&lt;="&amp;inventory[[#This Row],['#]])</f>
        <v>81809</v>
      </c>
      <c r="I4390" s="9">
        <f>inventory[[#This Row],[c Units]]/MAX(inventory[c Units])</f>
        <v>0.99309281604311828</v>
      </c>
      <c r="J4390" s="10">
        <f>SUMIFS(inventory[Total Cost],inventory[Rank],"&lt;="&amp;inventory[[#This Row],['#]])</f>
        <v>2647062.2999999956</v>
      </c>
      <c r="K4390" s="9">
        <f>inventory[[#This Row],[c Cost]]/MAX(inventory[c Cost])</f>
        <v>0.99990809523463764</v>
      </c>
      <c r="L4390" s="11" t="str">
        <f>IF(inventory[[#This Row],[c Units %]]&lt;=$O$7,$N$7,IF(inventory[[#This Row],[c Units %]]&lt;=$O$8,$N$8,$N$9))</f>
        <v>C</v>
      </c>
    </row>
    <row r="4391" spans="2:12" x14ac:dyDescent="0.25">
      <c r="B4391" s="1">
        <v>4385</v>
      </c>
      <c r="C4391" t="s">
        <v>4384</v>
      </c>
      <c r="D4391" s="2">
        <v>0.6</v>
      </c>
      <c r="E4391" s="15">
        <v>51</v>
      </c>
      <c r="F4391" s="14">
        <f>inventory[[#This Row],[Unit Cost]]*inventory[[#This Row],['# Units]]</f>
        <v>30.599999999999998</v>
      </c>
      <c r="G4391" s="8">
        <f>_xlfn.RANK.EQ(inventory[[#This Row],[Total Cost]],inventory[Total Cost],0)</f>
        <v>2279</v>
      </c>
      <c r="H4391" s="8">
        <f>SUMIFS(inventory['# Units],inventory[Rank],"&lt;="&amp;inventory[[#This Row],['#]])</f>
        <v>81809</v>
      </c>
      <c r="I4391" s="9">
        <f>inventory[[#This Row],[c Units]]/MAX(inventory[c Units])</f>
        <v>0.99309281604311828</v>
      </c>
      <c r="J4391" s="10">
        <f>SUMIFS(inventory[Total Cost],inventory[Rank],"&lt;="&amp;inventory[[#This Row],['#]])</f>
        <v>2647062.2999999956</v>
      </c>
      <c r="K4391" s="9">
        <f>inventory[[#This Row],[c Cost]]/MAX(inventory[c Cost])</f>
        <v>0.99990809523463764</v>
      </c>
      <c r="L4391" s="11" t="str">
        <f>IF(inventory[[#This Row],[c Units %]]&lt;=$O$7,$N$7,IF(inventory[[#This Row],[c Units %]]&lt;=$O$8,$N$8,$N$9))</f>
        <v>C</v>
      </c>
    </row>
    <row r="4392" spans="2:12" x14ac:dyDescent="0.25">
      <c r="B4392" s="1">
        <v>4386</v>
      </c>
      <c r="C4392" t="s">
        <v>4385</v>
      </c>
      <c r="D4392" s="2">
        <v>0.7</v>
      </c>
      <c r="E4392" s="15">
        <v>2</v>
      </c>
      <c r="F4392" s="14">
        <f>inventory[[#This Row],[Unit Cost]]*inventory[[#This Row],['# Units]]</f>
        <v>1.4</v>
      </c>
      <c r="G4392" s="8">
        <f>_xlfn.RANK.EQ(inventory[[#This Row],[Total Cost]],inventory[Total Cost],0)</f>
        <v>4407</v>
      </c>
      <c r="H4392" s="8">
        <f>SUMIFS(inventory['# Units],inventory[Rank],"&lt;="&amp;inventory[[#This Row],['#]])</f>
        <v>81809</v>
      </c>
      <c r="I4392" s="9">
        <f>inventory[[#This Row],[c Units]]/MAX(inventory[c Units])</f>
        <v>0.99309281604311828</v>
      </c>
      <c r="J4392" s="10">
        <f>SUMIFS(inventory[Total Cost],inventory[Rank],"&lt;="&amp;inventory[[#This Row],['#]])</f>
        <v>2647062.2999999956</v>
      </c>
      <c r="K4392" s="9">
        <f>inventory[[#This Row],[c Cost]]/MAX(inventory[c Cost])</f>
        <v>0.99990809523463764</v>
      </c>
      <c r="L4392" s="11" t="str">
        <f>IF(inventory[[#This Row],[c Units %]]&lt;=$O$7,$N$7,IF(inventory[[#This Row],[c Units %]]&lt;=$O$8,$N$8,$N$9))</f>
        <v>C</v>
      </c>
    </row>
    <row r="4393" spans="2:12" x14ac:dyDescent="0.25">
      <c r="B4393" s="1">
        <v>4387</v>
      </c>
      <c r="C4393" t="s">
        <v>4386</v>
      </c>
      <c r="D4393" s="2">
        <v>0.7</v>
      </c>
      <c r="E4393" s="15">
        <v>3</v>
      </c>
      <c r="F4393" s="14">
        <f>inventory[[#This Row],[Unit Cost]]*inventory[[#This Row],['# Units]]</f>
        <v>2.0999999999999996</v>
      </c>
      <c r="G4393" s="8">
        <f>_xlfn.RANK.EQ(inventory[[#This Row],[Total Cost]],inventory[Total Cost],0)</f>
        <v>4272</v>
      </c>
      <c r="H4393" s="8">
        <f>SUMIFS(inventory['# Units],inventory[Rank],"&lt;="&amp;inventory[[#This Row],['#]])</f>
        <v>81809</v>
      </c>
      <c r="I4393" s="9">
        <f>inventory[[#This Row],[c Units]]/MAX(inventory[c Units])</f>
        <v>0.99309281604311828</v>
      </c>
      <c r="J4393" s="10">
        <f>SUMIFS(inventory[Total Cost],inventory[Rank],"&lt;="&amp;inventory[[#This Row],['#]])</f>
        <v>2647062.2999999956</v>
      </c>
      <c r="K4393" s="9">
        <f>inventory[[#This Row],[c Cost]]/MAX(inventory[c Cost])</f>
        <v>0.99990809523463764</v>
      </c>
      <c r="L4393" s="11" t="str">
        <f>IF(inventory[[#This Row],[c Units %]]&lt;=$O$7,$N$7,IF(inventory[[#This Row],[c Units %]]&lt;=$O$8,$N$8,$N$9))</f>
        <v>C</v>
      </c>
    </row>
    <row r="4394" spans="2:12" x14ac:dyDescent="0.25">
      <c r="B4394" s="1">
        <v>4388</v>
      </c>
      <c r="C4394" t="s">
        <v>4387</v>
      </c>
      <c r="D4394" s="2">
        <v>0.3</v>
      </c>
      <c r="E4394" s="15">
        <v>36</v>
      </c>
      <c r="F4394" s="14">
        <f>inventory[[#This Row],[Unit Cost]]*inventory[[#This Row],['# Units]]</f>
        <v>10.799999999999999</v>
      </c>
      <c r="G4394" s="8">
        <f>_xlfn.RANK.EQ(inventory[[#This Row],[Total Cost]],inventory[Total Cost],0)</f>
        <v>3259</v>
      </c>
      <c r="H4394" s="8">
        <f>SUMIFS(inventory['# Units],inventory[Rank],"&lt;="&amp;inventory[[#This Row],['#]])</f>
        <v>81809</v>
      </c>
      <c r="I4394" s="9">
        <f>inventory[[#This Row],[c Units]]/MAX(inventory[c Units])</f>
        <v>0.99309281604311828</v>
      </c>
      <c r="J4394" s="10">
        <f>SUMIFS(inventory[Total Cost],inventory[Rank],"&lt;="&amp;inventory[[#This Row],['#]])</f>
        <v>2647062.2999999956</v>
      </c>
      <c r="K4394" s="9">
        <f>inventory[[#This Row],[c Cost]]/MAX(inventory[c Cost])</f>
        <v>0.99990809523463764</v>
      </c>
      <c r="L4394" s="11" t="str">
        <f>IF(inventory[[#This Row],[c Units %]]&lt;=$O$7,$N$7,IF(inventory[[#This Row],[c Units %]]&lt;=$O$8,$N$8,$N$9))</f>
        <v>C</v>
      </c>
    </row>
    <row r="4395" spans="2:12" x14ac:dyDescent="0.25">
      <c r="B4395" s="1">
        <v>4389</v>
      </c>
      <c r="C4395" t="s">
        <v>4388</v>
      </c>
      <c r="D4395" s="2">
        <v>0.5</v>
      </c>
      <c r="E4395" s="15">
        <v>7</v>
      </c>
      <c r="F4395" s="14">
        <f>inventory[[#This Row],[Unit Cost]]*inventory[[#This Row],['# Units]]</f>
        <v>3.5</v>
      </c>
      <c r="G4395" s="8">
        <f>_xlfn.RANK.EQ(inventory[[#This Row],[Total Cost]],inventory[Total Cost],0)</f>
        <v>4002</v>
      </c>
      <c r="H4395" s="8">
        <f>SUMIFS(inventory['# Units],inventory[Rank],"&lt;="&amp;inventory[[#This Row],['#]])</f>
        <v>81809</v>
      </c>
      <c r="I4395" s="9">
        <f>inventory[[#This Row],[c Units]]/MAX(inventory[c Units])</f>
        <v>0.99309281604311828</v>
      </c>
      <c r="J4395" s="10">
        <f>SUMIFS(inventory[Total Cost],inventory[Rank],"&lt;="&amp;inventory[[#This Row],['#]])</f>
        <v>2647062.2999999956</v>
      </c>
      <c r="K4395" s="9">
        <f>inventory[[#This Row],[c Cost]]/MAX(inventory[c Cost])</f>
        <v>0.99990809523463764</v>
      </c>
      <c r="L4395" s="11" t="str">
        <f>IF(inventory[[#This Row],[c Units %]]&lt;=$O$7,$N$7,IF(inventory[[#This Row],[c Units %]]&lt;=$O$8,$N$8,$N$9))</f>
        <v>C</v>
      </c>
    </row>
    <row r="4396" spans="2:12" x14ac:dyDescent="0.25">
      <c r="B4396" s="1">
        <v>4390</v>
      </c>
      <c r="C4396" t="s">
        <v>4389</v>
      </c>
      <c r="D4396" s="2">
        <v>0.4</v>
      </c>
      <c r="E4396" s="15">
        <v>14</v>
      </c>
      <c r="F4396" s="14">
        <f>inventory[[#This Row],[Unit Cost]]*inventory[[#This Row],['# Units]]</f>
        <v>5.6000000000000005</v>
      </c>
      <c r="G4396" s="8">
        <f>_xlfn.RANK.EQ(inventory[[#This Row],[Total Cost]],inventory[Total Cost],0)</f>
        <v>3687</v>
      </c>
      <c r="H4396" s="8">
        <f>SUMIFS(inventory['# Units],inventory[Rank],"&lt;="&amp;inventory[[#This Row],['#]])</f>
        <v>81809</v>
      </c>
      <c r="I4396" s="9">
        <f>inventory[[#This Row],[c Units]]/MAX(inventory[c Units])</f>
        <v>0.99309281604311828</v>
      </c>
      <c r="J4396" s="10">
        <f>SUMIFS(inventory[Total Cost],inventory[Rank],"&lt;="&amp;inventory[[#This Row],['#]])</f>
        <v>2647062.2999999956</v>
      </c>
      <c r="K4396" s="9">
        <f>inventory[[#This Row],[c Cost]]/MAX(inventory[c Cost])</f>
        <v>0.99990809523463764</v>
      </c>
      <c r="L4396" s="11" t="str">
        <f>IF(inventory[[#This Row],[c Units %]]&lt;=$O$7,$N$7,IF(inventory[[#This Row],[c Units %]]&lt;=$O$8,$N$8,$N$9))</f>
        <v>C</v>
      </c>
    </row>
    <row r="4397" spans="2:12" x14ac:dyDescent="0.25">
      <c r="B4397" s="1">
        <v>4391</v>
      </c>
      <c r="C4397" t="s">
        <v>4390</v>
      </c>
      <c r="D4397" s="2">
        <v>0.7</v>
      </c>
      <c r="E4397" s="15">
        <v>7</v>
      </c>
      <c r="F4397" s="14">
        <f>inventory[[#This Row],[Unit Cost]]*inventory[[#This Row],['# Units]]</f>
        <v>4.8999999999999995</v>
      </c>
      <c r="G4397" s="8">
        <f>_xlfn.RANK.EQ(inventory[[#This Row],[Total Cost]],inventory[Total Cost],0)</f>
        <v>3779</v>
      </c>
      <c r="H4397" s="8">
        <f>SUMIFS(inventory['# Units],inventory[Rank],"&lt;="&amp;inventory[[#This Row],['#]])</f>
        <v>81809</v>
      </c>
      <c r="I4397" s="9">
        <f>inventory[[#This Row],[c Units]]/MAX(inventory[c Units])</f>
        <v>0.99309281604311828</v>
      </c>
      <c r="J4397" s="10">
        <f>SUMIFS(inventory[Total Cost],inventory[Rank],"&lt;="&amp;inventory[[#This Row],['#]])</f>
        <v>2647062.2999999956</v>
      </c>
      <c r="K4397" s="9">
        <f>inventory[[#This Row],[c Cost]]/MAX(inventory[c Cost])</f>
        <v>0.99990809523463764</v>
      </c>
      <c r="L4397" s="11" t="str">
        <f>IF(inventory[[#This Row],[c Units %]]&lt;=$O$7,$N$7,IF(inventory[[#This Row],[c Units %]]&lt;=$O$8,$N$8,$N$9))</f>
        <v>C</v>
      </c>
    </row>
    <row r="4398" spans="2:12" x14ac:dyDescent="0.25">
      <c r="B4398" s="1">
        <v>4392</v>
      </c>
      <c r="C4398" t="s">
        <v>4391</v>
      </c>
      <c r="D4398" s="2">
        <v>0.7</v>
      </c>
      <c r="E4398" s="15">
        <v>12</v>
      </c>
      <c r="F4398" s="14">
        <f>inventory[[#This Row],[Unit Cost]]*inventory[[#This Row],['# Units]]</f>
        <v>8.3999999999999986</v>
      </c>
      <c r="G4398" s="8">
        <f>_xlfn.RANK.EQ(inventory[[#This Row],[Total Cost]],inventory[Total Cost],0)</f>
        <v>3450</v>
      </c>
      <c r="H4398" s="8">
        <f>SUMIFS(inventory['# Units],inventory[Rank],"&lt;="&amp;inventory[[#This Row],['#]])</f>
        <v>81809</v>
      </c>
      <c r="I4398" s="9">
        <f>inventory[[#This Row],[c Units]]/MAX(inventory[c Units])</f>
        <v>0.99309281604311828</v>
      </c>
      <c r="J4398" s="10">
        <f>SUMIFS(inventory[Total Cost],inventory[Rank],"&lt;="&amp;inventory[[#This Row],['#]])</f>
        <v>2647062.2999999956</v>
      </c>
      <c r="K4398" s="9">
        <f>inventory[[#This Row],[c Cost]]/MAX(inventory[c Cost])</f>
        <v>0.99990809523463764</v>
      </c>
      <c r="L4398" s="11" t="str">
        <f>IF(inventory[[#This Row],[c Units %]]&lt;=$O$7,$N$7,IF(inventory[[#This Row],[c Units %]]&lt;=$O$8,$N$8,$N$9))</f>
        <v>C</v>
      </c>
    </row>
    <row r="4399" spans="2:12" x14ac:dyDescent="0.25">
      <c r="B4399" s="1">
        <v>4393</v>
      </c>
      <c r="C4399" t="s">
        <v>4392</v>
      </c>
      <c r="D4399" s="2">
        <v>0.6</v>
      </c>
      <c r="E4399" s="15">
        <v>2</v>
      </c>
      <c r="F4399" s="14">
        <f>inventory[[#This Row],[Unit Cost]]*inventory[[#This Row],['# Units]]</f>
        <v>1.2</v>
      </c>
      <c r="G4399" s="8">
        <f>_xlfn.RANK.EQ(inventory[[#This Row],[Total Cost]],inventory[Total Cost],0)</f>
        <v>4445</v>
      </c>
      <c r="H4399" s="8">
        <f>SUMIFS(inventory['# Units],inventory[Rank],"&lt;="&amp;inventory[[#This Row],['#]])</f>
        <v>81851</v>
      </c>
      <c r="I4399" s="9">
        <f>inventory[[#This Row],[c Units]]/MAX(inventory[c Units])</f>
        <v>0.99360266090461047</v>
      </c>
      <c r="J4399" s="10">
        <f>SUMIFS(inventory[Total Cost],inventory[Rank],"&lt;="&amp;inventory[[#This Row],['#]])</f>
        <v>2647083.2999999956</v>
      </c>
      <c r="K4399" s="9">
        <f>inventory[[#This Row],[c Cost]]/MAX(inventory[c Cost])</f>
        <v>0.99991602782844169</v>
      </c>
      <c r="L4399" s="11" t="str">
        <f>IF(inventory[[#This Row],[c Units %]]&lt;=$O$7,$N$7,IF(inventory[[#This Row],[c Units %]]&lt;=$O$8,$N$8,$N$9))</f>
        <v>C</v>
      </c>
    </row>
    <row r="4400" spans="2:12" x14ac:dyDescent="0.25">
      <c r="B4400" s="1">
        <v>4394</v>
      </c>
      <c r="C4400" t="s">
        <v>4393</v>
      </c>
      <c r="D4400" s="2">
        <v>0.4</v>
      </c>
      <c r="E4400" s="15">
        <v>12</v>
      </c>
      <c r="F4400" s="14">
        <f>inventory[[#This Row],[Unit Cost]]*inventory[[#This Row],['# Units]]</f>
        <v>4.8000000000000007</v>
      </c>
      <c r="G4400" s="8">
        <f>_xlfn.RANK.EQ(inventory[[#This Row],[Total Cost]],inventory[Total Cost],0)</f>
        <v>3792</v>
      </c>
      <c r="H4400" s="8">
        <f>SUMIFS(inventory['# Units],inventory[Rank],"&lt;="&amp;inventory[[#This Row],['#]])</f>
        <v>81851</v>
      </c>
      <c r="I4400" s="9">
        <f>inventory[[#This Row],[c Units]]/MAX(inventory[c Units])</f>
        <v>0.99360266090461047</v>
      </c>
      <c r="J4400" s="10">
        <f>SUMIFS(inventory[Total Cost],inventory[Rank],"&lt;="&amp;inventory[[#This Row],['#]])</f>
        <v>2647083.2999999956</v>
      </c>
      <c r="K4400" s="9">
        <f>inventory[[#This Row],[c Cost]]/MAX(inventory[c Cost])</f>
        <v>0.99991602782844169</v>
      </c>
      <c r="L4400" s="11" t="str">
        <f>IF(inventory[[#This Row],[c Units %]]&lt;=$O$7,$N$7,IF(inventory[[#This Row],[c Units %]]&lt;=$O$8,$N$8,$N$9))</f>
        <v>C</v>
      </c>
    </row>
    <row r="4401" spans="2:12" x14ac:dyDescent="0.25">
      <c r="B4401" s="1">
        <v>4395</v>
      </c>
      <c r="C4401" t="s">
        <v>4394</v>
      </c>
      <c r="D4401" s="2">
        <v>0.6</v>
      </c>
      <c r="E4401" s="15">
        <v>7</v>
      </c>
      <c r="F4401" s="14">
        <f>inventory[[#This Row],[Unit Cost]]*inventory[[#This Row],['# Units]]</f>
        <v>4.2</v>
      </c>
      <c r="G4401" s="8">
        <f>_xlfn.RANK.EQ(inventory[[#This Row],[Total Cost]],inventory[Total Cost],0)</f>
        <v>3859</v>
      </c>
      <c r="H4401" s="8">
        <f>SUMIFS(inventory['# Units],inventory[Rank],"&lt;="&amp;inventory[[#This Row],['#]])</f>
        <v>81851</v>
      </c>
      <c r="I4401" s="9">
        <f>inventory[[#This Row],[c Units]]/MAX(inventory[c Units])</f>
        <v>0.99360266090461047</v>
      </c>
      <c r="J4401" s="10">
        <f>SUMIFS(inventory[Total Cost],inventory[Rank],"&lt;="&amp;inventory[[#This Row],['#]])</f>
        <v>2647083.2999999956</v>
      </c>
      <c r="K4401" s="9">
        <f>inventory[[#This Row],[c Cost]]/MAX(inventory[c Cost])</f>
        <v>0.99991602782844169</v>
      </c>
      <c r="L4401" s="11" t="str">
        <f>IF(inventory[[#This Row],[c Units %]]&lt;=$O$7,$N$7,IF(inventory[[#This Row],[c Units %]]&lt;=$O$8,$N$8,$N$9))</f>
        <v>C</v>
      </c>
    </row>
    <row r="4402" spans="2:12" x14ac:dyDescent="0.25">
      <c r="B4402" s="1">
        <v>4396</v>
      </c>
      <c r="C4402" t="s">
        <v>4395</v>
      </c>
      <c r="D4402" s="2">
        <v>0.6</v>
      </c>
      <c r="E4402" s="15">
        <v>49</v>
      </c>
      <c r="F4402" s="14">
        <f>inventory[[#This Row],[Unit Cost]]*inventory[[#This Row],['# Units]]</f>
        <v>29.4</v>
      </c>
      <c r="G4402" s="8">
        <f>_xlfn.RANK.EQ(inventory[[#This Row],[Total Cost]],inventory[Total Cost],0)</f>
        <v>2323</v>
      </c>
      <c r="H4402" s="8">
        <f>SUMIFS(inventory['# Units],inventory[Rank],"&lt;="&amp;inventory[[#This Row],['#]])</f>
        <v>81851</v>
      </c>
      <c r="I4402" s="9">
        <f>inventory[[#This Row],[c Units]]/MAX(inventory[c Units])</f>
        <v>0.99360266090461047</v>
      </c>
      <c r="J4402" s="10">
        <f>SUMIFS(inventory[Total Cost],inventory[Rank],"&lt;="&amp;inventory[[#This Row],['#]])</f>
        <v>2647083.2999999956</v>
      </c>
      <c r="K4402" s="9">
        <f>inventory[[#This Row],[c Cost]]/MAX(inventory[c Cost])</f>
        <v>0.99991602782844169</v>
      </c>
      <c r="L4402" s="11" t="str">
        <f>IF(inventory[[#This Row],[c Units %]]&lt;=$O$7,$N$7,IF(inventory[[#This Row],[c Units %]]&lt;=$O$8,$N$8,$N$9))</f>
        <v>C</v>
      </c>
    </row>
    <row r="4403" spans="2:12" x14ac:dyDescent="0.25">
      <c r="B4403" s="1">
        <v>4397</v>
      </c>
      <c r="C4403" t="s">
        <v>4396</v>
      </c>
      <c r="D4403" s="2">
        <v>0.6</v>
      </c>
      <c r="E4403" s="15">
        <v>3</v>
      </c>
      <c r="F4403" s="14">
        <f>inventory[[#This Row],[Unit Cost]]*inventory[[#This Row],['# Units]]</f>
        <v>1.7999999999999998</v>
      </c>
      <c r="G4403" s="8">
        <f>_xlfn.RANK.EQ(inventory[[#This Row],[Total Cost]],inventory[Total Cost],0)</f>
        <v>4350</v>
      </c>
      <c r="H4403" s="8">
        <f>SUMIFS(inventory['# Units],inventory[Rank],"&lt;="&amp;inventory[[#This Row],['#]])</f>
        <v>81851</v>
      </c>
      <c r="I4403" s="9">
        <f>inventory[[#This Row],[c Units]]/MAX(inventory[c Units])</f>
        <v>0.99360266090461047</v>
      </c>
      <c r="J4403" s="10">
        <f>SUMIFS(inventory[Total Cost],inventory[Rank],"&lt;="&amp;inventory[[#This Row],['#]])</f>
        <v>2647083.2999999956</v>
      </c>
      <c r="K4403" s="9">
        <f>inventory[[#This Row],[c Cost]]/MAX(inventory[c Cost])</f>
        <v>0.99991602782844169</v>
      </c>
      <c r="L4403" s="11" t="str">
        <f>IF(inventory[[#This Row],[c Units %]]&lt;=$O$7,$N$7,IF(inventory[[#This Row],[c Units %]]&lt;=$O$8,$N$8,$N$9))</f>
        <v>C</v>
      </c>
    </row>
    <row r="4404" spans="2:12" x14ac:dyDescent="0.25">
      <c r="B4404" s="1">
        <v>4398</v>
      </c>
      <c r="C4404" t="s">
        <v>4397</v>
      </c>
      <c r="D4404" s="2">
        <v>0.7</v>
      </c>
      <c r="E4404" s="15">
        <v>2</v>
      </c>
      <c r="F4404" s="14">
        <f>inventory[[#This Row],[Unit Cost]]*inventory[[#This Row],['# Units]]</f>
        <v>1.4</v>
      </c>
      <c r="G4404" s="8">
        <f>_xlfn.RANK.EQ(inventory[[#This Row],[Total Cost]],inventory[Total Cost],0)</f>
        <v>4407</v>
      </c>
      <c r="H4404" s="8">
        <f>SUMIFS(inventory['# Units],inventory[Rank],"&lt;="&amp;inventory[[#This Row],['#]])</f>
        <v>81851</v>
      </c>
      <c r="I4404" s="9">
        <f>inventory[[#This Row],[c Units]]/MAX(inventory[c Units])</f>
        <v>0.99360266090461047</v>
      </c>
      <c r="J4404" s="10">
        <f>SUMIFS(inventory[Total Cost],inventory[Rank],"&lt;="&amp;inventory[[#This Row],['#]])</f>
        <v>2647083.2999999956</v>
      </c>
      <c r="K4404" s="9">
        <f>inventory[[#This Row],[c Cost]]/MAX(inventory[c Cost])</f>
        <v>0.99991602782844169</v>
      </c>
      <c r="L4404" s="11" t="str">
        <f>IF(inventory[[#This Row],[c Units %]]&lt;=$O$7,$N$7,IF(inventory[[#This Row],[c Units %]]&lt;=$O$8,$N$8,$N$9))</f>
        <v>C</v>
      </c>
    </row>
    <row r="4405" spans="2:12" x14ac:dyDescent="0.25">
      <c r="B4405" s="1">
        <v>4399</v>
      </c>
      <c r="C4405" t="s">
        <v>4398</v>
      </c>
      <c r="D4405" s="2">
        <v>0.7</v>
      </c>
      <c r="E4405" s="15">
        <v>26</v>
      </c>
      <c r="F4405" s="14">
        <f>inventory[[#This Row],[Unit Cost]]*inventory[[#This Row],['# Units]]</f>
        <v>18.2</v>
      </c>
      <c r="G4405" s="8">
        <f>_xlfn.RANK.EQ(inventory[[#This Row],[Total Cost]],inventory[Total Cost],0)</f>
        <v>2788</v>
      </c>
      <c r="H4405" s="8">
        <f>SUMIFS(inventory['# Units],inventory[Rank],"&lt;="&amp;inventory[[#This Row],['#]])</f>
        <v>81851</v>
      </c>
      <c r="I4405" s="9">
        <f>inventory[[#This Row],[c Units]]/MAX(inventory[c Units])</f>
        <v>0.99360266090461047</v>
      </c>
      <c r="J4405" s="10">
        <f>SUMIFS(inventory[Total Cost],inventory[Rank],"&lt;="&amp;inventory[[#This Row],['#]])</f>
        <v>2647083.2999999956</v>
      </c>
      <c r="K4405" s="9">
        <f>inventory[[#This Row],[c Cost]]/MAX(inventory[c Cost])</f>
        <v>0.99991602782844169</v>
      </c>
      <c r="L4405" s="11" t="str">
        <f>IF(inventory[[#This Row],[c Units %]]&lt;=$O$7,$N$7,IF(inventory[[#This Row],[c Units %]]&lt;=$O$8,$N$8,$N$9))</f>
        <v>C</v>
      </c>
    </row>
    <row r="4406" spans="2:12" x14ac:dyDescent="0.25">
      <c r="B4406" s="1">
        <v>4400</v>
      </c>
      <c r="C4406" t="s">
        <v>4399</v>
      </c>
      <c r="D4406" s="2">
        <v>0.7</v>
      </c>
      <c r="E4406" s="15">
        <v>2</v>
      </c>
      <c r="F4406" s="14">
        <f>inventory[[#This Row],[Unit Cost]]*inventory[[#This Row],['# Units]]</f>
        <v>1.4</v>
      </c>
      <c r="G4406" s="8">
        <f>_xlfn.RANK.EQ(inventory[[#This Row],[Total Cost]],inventory[Total Cost],0)</f>
        <v>4407</v>
      </c>
      <c r="H4406" s="8">
        <f>SUMIFS(inventory['# Units],inventory[Rank],"&lt;="&amp;inventory[[#This Row],['#]])</f>
        <v>81851</v>
      </c>
      <c r="I4406" s="9">
        <f>inventory[[#This Row],[c Units]]/MAX(inventory[c Units])</f>
        <v>0.99360266090461047</v>
      </c>
      <c r="J4406" s="10">
        <f>SUMIFS(inventory[Total Cost],inventory[Rank],"&lt;="&amp;inventory[[#This Row],['#]])</f>
        <v>2647083.2999999956</v>
      </c>
      <c r="K4406" s="9">
        <f>inventory[[#This Row],[c Cost]]/MAX(inventory[c Cost])</f>
        <v>0.99991602782844169</v>
      </c>
      <c r="L4406" s="11" t="str">
        <f>IF(inventory[[#This Row],[c Units %]]&lt;=$O$7,$N$7,IF(inventory[[#This Row],[c Units %]]&lt;=$O$8,$N$8,$N$9))</f>
        <v>C</v>
      </c>
    </row>
    <row r="4407" spans="2:12" x14ac:dyDescent="0.25">
      <c r="B4407" s="1">
        <v>4401</v>
      </c>
      <c r="C4407" t="s">
        <v>4400</v>
      </c>
      <c r="D4407" s="2">
        <v>0.7</v>
      </c>
      <c r="E4407" s="15">
        <v>6</v>
      </c>
      <c r="F4407" s="14">
        <f>inventory[[#This Row],[Unit Cost]]*inventory[[#This Row],['# Units]]</f>
        <v>4.1999999999999993</v>
      </c>
      <c r="G4407" s="8">
        <f>_xlfn.RANK.EQ(inventory[[#This Row],[Total Cost]],inventory[Total Cost],0)</f>
        <v>3874</v>
      </c>
      <c r="H4407" s="8">
        <f>SUMIFS(inventory['# Units],inventory[Rank],"&lt;="&amp;inventory[[#This Row],['#]])</f>
        <v>81851</v>
      </c>
      <c r="I4407" s="9">
        <f>inventory[[#This Row],[c Units]]/MAX(inventory[c Units])</f>
        <v>0.99360266090461047</v>
      </c>
      <c r="J4407" s="10">
        <f>SUMIFS(inventory[Total Cost],inventory[Rank],"&lt;="&amp;inventory[[#This Row],['#]])</f>
        <v>2647083.2999999956</v>
      </c>
      <c r="K4407" s="9">
        <f>inventory[[#This Row],[c Cost]]/MAX(inventory[c Cost])</f>
        <v>0.99991602782844169</v>
      </c>
      <c r="L4407" s="11" t="str">
        <f>IF(inventory[[#This Row],[c Units %]]&lt;=$O$7,$N$7,IF(inventory[[#This Row],[c Units %]]&lt;=$O$8,$N$8,$N$9))</f>
        <v>C</v>
      </c>
    </row>
    <row r="4408" spans="2:12" x14ac:dyDescent="0.25">
      <c r="B4408" s="1">
        <v>4402</v>
      </c>
      <c r="C4408" t="s">
        <v>4401</v>
      </c>
      <c r="D4408" s="2">
        <v>0.7</v>
      </c>
      <c r="E4408" s="15">
        <v>1</v>
      </c>
      <c r="F4408" s="14">
        <f>inventory[[#This Row],[Unit Cost]]*inventory[[#This Row],['# Units]]</f>
        <v>0.7</v>
      </c>
      <c r="G4408" s="8">
        <f>_xlfn.RANK.EQ(inventory[[#This Row],[Total Cost]],inventory[Total Cost],0)</f>
        <v>4553</v>
      </c>
      <c r="H4408" s="8">
        <f>SUMIFS(inventory['# Units],inventory[Rank],"&lt;="&amp;inventory[[#This Row],['#]])</f>
        <v>81851</v>
      </c>
      <c r="I4408" s="9">
        <f>inventory[[#This Row],[c Units]]/MAX(inventory[c Units])</f>
        <v>0.99360266090461047</v>
      </c>
      <c r="J4408" s="10">
        <f>SUMIFS(inventory[Total Cost],inventory[Rank],"&lt;="&amp;inventory[[#This Row],['#]])</f>
        <v>2647083.2999999956</v>
      </c>
      <c r="K4408" s="9">
        <f>inventory[[#This Row],[c Cost]]/MAX(inventory[c Cost])</f>
        <v>0.99991602782844169</v>
      </c>
      <c r="L4408" s="11" t="str">
        <f>IF(inventory[[#This Row],[c Units %]]&lt;=$O$7,$N$7,IF(inventory[[#This Row],[c Units %]]&lt;=$O$8,$N$8,$N$9))</f>
        <v>C</v>
      </c>
    </row>
    <row r="4409" spans="2:12" x14ac:dyDescent="0.25">
      <c r="B4409" s="1">
        <v>4403</v>
      </c>
      <c r="C4409" t="s">
        <v>4402</v>
      </c>
      <c r="D4409" s="2">
        <v>0.6</v>
      </c>
      <c r="E4409" s="15">
        <v>4</v>
      </c>
      <c r="F4409" s="14">
        <f>inventory[[#This Row],[Unit Cost]]*inventory[[#This Row],['# Units]]</f>
        <v>2.4</v>
      </c>
      <c r="G4409" s="8">
        <f>_xlfn.RANK.EQ(inventory[[#This Row],[Total Cost]],inventory[Total Cost],0)</f>
        <v>4223</v>
      </c>
      <c r="H4409" s="8">
        <f>SUMIFS(inventory['# Units],inventory[Rank],"&lt;="&amp;inventory[[#This Row],['#]])</f>
        <v>81851</v>
      </c>
      <c r="I4409" s="9">
        <f>inventory[[#This Row],[c Units]]/MAX(inventory[c Units])</f>
        <v>0.99360266090461047</v>
      </c>
      <c r="J4409" s="10">
        <f>SUMIFS(inventory[Total Cost],inventory[Rank],"&lt;="&amp;inventory[[#This Row],['#]])</f>
        <v>2647083.2999999956</v>
      </c>
      <c r="K4409" s="9">
        <f>inventory[[#This Row],[c Cost]]/MAX(inventory[c Cost])</f>
        <v>0.99991602782844169</v>
      </c>
      <c r="L4409" s="11" t="str">
        <f>IF(inventory[[#This Row],[c Units %]]&lt;=$O$7,$N$7,IF(inventory[[#This Row],[c Units %]]&lt;=$O$8,$N$8,$N$9))</f>
        <v>C</v>
      </c>
    </row>
    <row r="4410" spans="2:12" x14ac:dyDescent="0.25">
      <c r="B4410" s="1">
        <v>4404</v>
      </c>
      <c r="C4410" t="s">
        <v>4403</v>
      </c>
      <c r="D4410" s="2">
        <v>0.7</v>
      </c>
      <c r="E4410" s="15">
        <v>72</v>
      </c>
      <c r="F4410" s="14">
        <f>inventory[[#This Row],[Unit Cost]]*inventory[[#This Row],['# Units]]</f>
        <v>50.4</v>
      </c>
      <c r="G4410" s="8">
        <f>_xlfn.RANK.EQ(inventory[[#This Row],[Total Cost]],inventory[Total Cost],0)</f>
        <v>1842</v>
      </c>
      <c r="H4410" s="8">
        <f>SUMIFS(inventory['# Units],inventory[Rank],"&lt;="&amp;inventory[[#This Row],['#]])</f>
        <v>81851</v>
      </c>
      <c r="I4410" s="9">
        <f>inventory[[#This Row],[c Units]]/MAX(inventory[c Units])</f>
        <v>0.99360266090461047</v>
      </c>
      <c r="J4410" s="10">
        <f>SUMIFS(inventory[Total Cost],inventory[Rank],"&lt;="&amp;inventory[[#This Row],['#]])</f>
        <v>2647083.2999999956</v>
      </c>
      <c r="K4410" s="9">
        <f>inventory[[#This Row],[c Cost]]/MAX(inventory[c Cost])</f>
        <v>0.99991602782844169</v>
      </c>
      <c r="L4410" s="11" t="str">
        <f>IF(inventory[[#This Row],[c Units %]]&lt;=$O$7,$N$7,IF(inventory[[#This Row],[c Units %]]&lt;=$O$8,$N$8,$N$9))</f>
        <v>C</v>
      </c>
    </row>
    <row r="4411" spans="2:12" x14ac:dyDescent="0.25">
      <c r="B4411" s="1">
        <v>4405</v>
      </c>
      <c r="C4411" t="s">
        <v>4404</v>
      </c>
      <c r="D4411" s="2">
        <v>0.7</v>
      </c>
      <c r="E4411" s="15">
        <v>1</v>
      </c>
      <c r="F4411" s="14">
        <f>inventory[[#This Row],[Unit Cost]]*inventory[[#This Row],['# Units]]</f>
        <v>0.7</v>
      </c>
      <c r="G4411" s="8">
        <f>_xlfn.RANK.EQ(inventory[[#This Row],[Total Cost]],inventory[Total Cost],0)</f>
        <v>4553</v>
      </c>
      <c r="H4411" s="8">
        <f>SUMIFS(inventory['# Units],inventory[Rank],"&lt;="&amp;inventory[[#This Row],['#]])</f>
        <v>81851</v>
      </c>
      <c r="I4411" s="9">
        <f>inventory[[#This Row],[c Units]]/MAX(inventory[c Units])</f>
        <v>0.99360266090461047</v>
      </c>
      <c r="J4411" s="10">
        <f>SUMIFS(inventory[Total Cost],inventory[Rank],"&lt;="&amp;inventory[[#This Row],['#]])</f>
        <v>2647083.2999999956</v>
      </c>
      <c r="K4411" s="9">
        <f>inventory[[#This Row],[c Cost]]/MAX(inventory[c Cost])</f>
        <v>0.99991602782844169</v>
      </c>
      <c r="L4411" s="11" t="str">
        <f>IF(inventory[[#This Row],[c Units %]]&lt;=$O$7,$N$7,IF(inventory[[#This Row],[c Units %]]&lt;=$O$8,$N$8,$N$9))</f>
        <v>C</v>
      </c>
    </row>
    <row r="4412" spans="2:12" x14ac:dyDescent="0.25">
      <c r="B4412" s="1">
        <v>4406</v>
      </c>
      <c r="C4412" t="s">
        <v>4405</v>
      </c>
      <c r="D4412" s="2">
        <v>0.4</v>
      </c>
      <c r="E4412" s="15">
        <v>2</v>
      </c>
      <c r="F4412" s="14">
        <f>inventory[[#This Row],[Unit Cost]]*inventory[[#This Row],['# Units]]</f>
        <v>0.8</v>
      </c>
      <c r="G4412" s="8">
        <f>_xlfn.RANK.EQ(inventory[[#This Row],[Total Cost]],inventory[Total Cost],0)</f>
        <v>4532</v>
      </c>
      <c r="H4412" s="8">
        <f>SUMIFS(inventory['# Units],inventory[Rank],"&lt;="&amp;inventory[[#This Row],['#]])</f>
        <v>81851</v>
      </c>
      <c r="I4412" s="9">
        <f>inventory[[#This Row],[c Units]]/MAX(inventory[c Units])</f>
        <v>0.99360266090461047</v>
      </c>
      <c r="J4412" s="10">
        <f>SUMIFS(inventory[Total Cost],inventory[Rank],"&lt;="&amp;inventory[[#This Row],['#]])</f>
        <v>2647083.2999999956</v>
      </c>
      <c r="K4412" s="9">
        <f>inventory[[#This Row],[c Cost]]/MAX(inventory[c Cost])</f>
        <v>0.99991602782844169</v>
      </c>
      <c r="L4412" s="11" t="str">
        <f>IF(inventory[[#This Row],[c Units %]]&lt;=$O$7,$N$7,IF(inventory[[#This Row],[c Units %]]&lt;=$O$8,$N$8,$N$9))</f>
        <v>C</v>
      </c>
    </row>
    <row r="4413" spans="2:12" x14ac:dyDescent="0.25">
      <c r="B4413" s="1">
        <v>4407</v>
      </c>
      <c r="C4413" t="s">
        <v>4406</v>
      </c>
      <c r="D4413" s="2">
        <v>0.6</v>
      </c>
      <c r="E4413" s="15">
        <v>1</v>
      </c>
      <c r="F4413" s="14">
        <f>inventory[[#This Row],[Unit Cost]]*inventory[[#This Row],['# Units]]</f>
        <v>0.6</v>
      </c>
      <c r="G4413" s="8">
        <f>_xlfn.RANK.EQ(inventory[[#This Row],[Total Cost]],inventory[Total Cost],0)</f>
        <v>4592</v>
      </c>
      <c r="H4413" s="8">
        <f>SUMIFS(inventory['# Units],inventory[Rank],"&lt;="&amp;inventory[[#This Row],['#]])</f>
        <v>81895</v>
      </c>
      <c r="I4413" s="9">
        <f>inventory[[#This Row],[c Units]]/MAX(inventory[c Units])</f>
        <v>0.99413678409284034</v>
      </c>
      <c r="J4413" s="10">
        <f>SUMIFS(inventory[Total Cost],inventory[Rank],"&lt;="&amp;inventory[[#This Row],['#]])</f>
        <v>2647115.4999999935</v>
      </c>
      <c r="K4413" s="9">
        <f>inventory[[#This Row],[c Cost]]/MAX(inventory[c Cost])</f>
        <v>0.99992819113894038</v>
      </c>
      <c r="L4413" s="11" t="str">
        <f>IF(inventory[[#This Row],[c Units %]]&lt;=$O$7,$N$7,IF(inventory[[#This Row],[c Units %]]&lt;=$O$8,$N$8,$N$9))</f>
        <v>C</v>
      </c>
    </row>
    <row r="4414" spans="2:12" x14ac:dyDescent="0.25">
      <c r="B4414" s="1">
        <v>4408</v>
      </c>
      <c r="C4414" t="s">
        <v>4407</v>
      </c>
      <c r="D4414" s="2">
        <v>0.4</v>
      </c>
      <c r="E4414" s="15">
        <v>3</v>
      </c>
      <c r="F4414" s="14">
        <f>inventory[[#This Row],[Unit Cost]]*inventory[[#This Row],['# Units]]</f>
        <v>1.2000000000000002</v>
      </c>
      <c r="G4414" s="8">
        <f>_xlfn.RANK.EQ(inventory[[#This Row],[Total Cost]],inventory[Total Cost],0)</f>
        <v>4437</v>
      </c>
      <c r="H4414" s="8">
        <f>SUMIFS(inventory['# Units],inventory[Rank],"&lt;="&amp;inventory[[#This Row],['#]])</f>
        <v>81895</v>
      </c>
      <c r="I4414" s="9">
        <f>inventory[[#This Row],[c Units]]/MAX(inventory[c Units])</f>
        <v>0.99413678409284034</v>
      </c>
      <c r="J4414" s="10">
        <f>SUMIFS(inventory[Total Cost],inventory[Rank],"&lt;="&amp;inventory[[#This Row],['#]])</f>
        <v>2647115.4999999935</v>
      </c>
      <c r="K4414" s="9">
        <f>inventory[[#This Row],[c Cost]]/MAX(inventory[c Cost])</f>
        <v>0.99992819113894038</v>
      </c>
      <c r="L4414" s="11" t="str">
        <f>IF(inventory[[#This Row],[c Units %]]&lt;=$O$7,$N$7,IF(inventory[[#This Row],[c Units %]]&lt;=$O$8,$N$8,$N$9))</f>
        <v>C</v>
      </c>
    </row>
    <row r="4415" spans="2:12" x14ac:dyDescent="0.25">
      <c r="B4415" s="1">
        <v>4409</v>
      </c>
      <c r="C4415" t="s">
        <v>4408</v>
      </c>
      <c r="D4415" s="2">
        <v>0.7</v>
      </c>
      <c r="E4415" s="15">
        <v>7</v>
      </c>
      <c r="F4415" s="14">
        <f>inventory[[#This Row],[Unit Cost]]*inventory[[#This Row],['# Units]]</f>
        <v>4.8999999999999995</v>
      </c>
      <c r="G4415" s="8">
        <f>_xlfn.RANK.EQ(inventory[[#This Row],[Total Cost]],inventory[Total Cost],0)</f>
        <v>3779</v>
      </c>
      <c r="H4415" s="8">
        <f>SUMIFS(inventory['# Units],inventory[Rank],"&lt;="&amp;inventory[[#This Row],['#]])</f>
        <v>81895</v>
      </c>
      <c r="I4415" s="9">
        <f>inventory[[#This Row],[c Units]]/MAX(inventory[c Units])</f>
        <v>0.99413678409284034</v>
      </c>
      <c r="J4415" s="10">
        <f>SUMIFS(inventory[Total Cost],inventory[Rank],"&lt;="&amp;inventory[[#This Row],['#]])</f>
        <v>2647115.4999999935</v>
      </c>
      <c r="K4415" s="9">
        <f>inventory[[#This Row],[c Cost]]/MAX(inventory[c Cost])</f>
        <v>0.99992819113894038</v>
      </c>
      <c r="L4415" s="11" t="str">
        <f>IF(inventory[[#This Row],[c Units %]]&lt;=$O$7,$N$7,IF(inventory[[#This Row],[c Units %]]&lt;=$O$8,$N$8,$N$9))</f>
        <v>C</v>
      </c>
    </row>
    <row r="4416" spans="2:12" x14ac:dyDescent="0.25">
      <c r="B4416" s="1">
        <v>4410</v>
      </c>
      <c r="C4416" t="s">
        <v>4409</v>
      </c>
      <c r="D4416" s="2">
        <v>0.7</v>
      </c>
      <c r="E4416" s="15">
        <v>2</v>
      </c>
      <c r="F4416" s="14">
        <f>inventory[[#This Row],[Unit Cost]]*inventory[[#This Row],['# Units]]</f>
        <v>1.4</v>
      </c>
      <c r="G4416" s="8">
        <f>_xlfn.RANK.EQ(inventory[[#This Row],[Total Cost]],inventory[Total Cost],0)</f>
        <v>4407</v>
      </c>
      <c r="H4416" s="8">
        <f>SUMIFS(inventory['# Units],inventory[Rank],"&lt;="&amp;inventory[[#This Row],['#]])</f>
        <v>81895</v>
      </c>
      <c r="I4416" s="9">
        <f>inventory[[#This Row],[c Units]]/MAX(inventory[c Units])</f>
        <v>0.99413678409284034</v>
      </c>
      <c r="J4416" s="10">
        <f>SUMIFS(inventory[Total Cost],inventory[Rank],"&lt;="&amp;inventory[[#This Row],['#]])</f>
        <v>2647115.4999999935</v>
      </c>
      <c r="K4416" s="9">
        <f>inventory[[#This Row],[c Cost]]/MAX(inventory[c Cost])</f>
        <v>0.99992819113894038</v>
      </c>
      <c r="L4416" s="11" t="str">
        <f>IF(inventory[[#This Row],[c Units %]]&lt;=$O$7,$N$7,IF(inventory[[#This Row],[c Units %]]&lt;=$O$8,$N$8,$N$9))</f>
        <v>C</v>
      </c>
    </row>
    <row r="4417" spans="2:12" x14ac:dyDescent="0.25">
      <c r="B4417" s="1">
        <v>4411</v>
      </c>
      <c r="C4417" t="s">
        <v>4410</v>
      </c>
      <c r="D4417" s="2">
        <v>0.6</v>
      </c>
      <c r="E4417" s="15">
        <v>1</v>
      </c>
      <c r="F4417" s="14">
        <f>inventory[[#This Row],[Unit Cost]]*inventory[[#This Row],['# Units]]</f>
        <v>0.6</v>
      </c>
      <c r="G4417" s="8">
        <f>_xlfn.RANK.EQ(inventory[[#This Row],[Total Cost]],inventory[Total Cost],0)</f>
        <v>4592</v>
      </c>
      <c r="H4417" s="8">
        <f>SUMIFS(inventory['# Units],inventory[Rank],"&lt;="&amp;inventory[[#This Row],['#]])</f>
        <v>81895</v>
      </c>
      <c r="I4417" s="9">
        <f>inventory[[#This Row],[c Units]]/MAX(inventory[c Units])</f>
        <v>0.99413678409284034</v>
      </c>
      <c r="J4417" s="10">
        <f>SUMIFS(inventory[Total Cost],inventory[Rank],"&lt;="&amp;inventory[[#This Row],['#]])</f>
        <v>2647115.4999999935</v>
      </c>
      <c r="K4417" s="9">
        <f>inventory[[#This Row],[c Cost]]/MAX(inventory[c Cost])</f>
        <v>0.99992819113894038</v>
      </c>
      <c r="L4417" s="11" t="str">
        <f>IF(inventory[[#This Row],[c Units %]]&lt;=$O$7,$N$7,IF(inventory[[#This Row],[c Units %]]&lt;=$O$8,$N$8,$N$9))</f>
        <v>C</v>
      </c>
    </row>
    <row r="4418" spans="2:12" x14ac:dyDescent="0.25">
      <c r="B4418" s="1">
        <v>4412</v>
      </c>
      <c r="C4418" t="s">
        <v>4411</v>
      </c>
      <c r="D4418" s="2">
        <v>0.4</v>
      </c>
      <c r="E4418" s="15">
        <v>3</v>
      </c>
      <c r="F4418" s="14">
        <f>inventory[[#This Row],[Unit Cost]]*inventory[[#This Row],['# Units]]</f>
        <v>1.2000000000000002</v>
      </c>
      <c r="G4418" s="8">
        <f>_xlfn.RANK.EQ(inventory[[#This Row],[Total Cost]],inventory[Total Cost],0)</f>
        <v>4437</v>
      </c>
      <c r="H4418" s="8">
        <f>SUMIFS(inventory['# Units],inventory[Rank],"&lt;="&amp;inventory[[#This Row],['#]])</f>
        <v>81895</v>
      </c>
      <c r="I4418" s="9">
        <f>inventory[[#This Row],[c Units]]/MAX(inventory[c Units])</f>
        <v>0.99413678409284034</v>
      </c>
      <c r="J4418" s="10">
        <f>SUMIFS(inventory[Total Cost],inventory[Rank],"&lt;="&amp;inventory[[#This Row],['#]])</f>
        <v>2647115.4999999935</v>
      </c>
      <c r="K4418" s="9">
        <f>inventory[[#This Row],[c Cost]]/MAX(inventory[c Cost])</f>
        <v>0.99992819113894038</v>
      </c>
      <c r="L4418" s="11" t="str">
        <f>IF(inventory[[#This Row],[c Units %]]&lt;=$O$7,$N$7,IF(inventory[[#This Row],[c Units %]]&lt;=$O$8,$N$8,$N$9))</f>
        <v>C</v>
      </c>
    </row>
    <row r="4419" spans="2:12" x14ac:dyDescent="0.25">
      <c r="B4419" s="1">
        <v>4413</v>
      </c>
      <c r="C4419" t="s">
        <v>4412</v>
      </c>
      <c r="D4419" s="2">
        <v>0.6</v>
      </c>
      <c r="E4419" s="15">
        <v>1</v>
      </c>
      <c r="F4419" s="14">
        <f>inventory[[#This Row],[Unit Cost]]*inventory[[#This Row],['# Units]]</f>
        <v>0.6</v>
      </c>
      <c r="G4419" s="8">
        <f>_xlfn.RANK.EQ(inventory[[#This Row],[Total Cost]],inventory[Total Cost],0)</f>
        <v>4592</v>
      </c>
      <c r="H4419" s="8">
        <f>SUMIFS(inventory['# Units],inventory[Rank],"&lt;="&amp;inventory[[#This Row],['#]])</f>
        <v>81895</v>
      </c>
      <c r="I4419" s="9">
        <f>inventory[[#This Row],[c Units]]/MAX(inventory[c Units])</f>
        <v>0.99413678409284034</v>
      </c>
      <c r="J4419" s="10">
        <f>SUMIFS(inventory[Total Cost],inventory[Rank],"&lt;="&amp;inventory[[#This Row],['#]])</f>
        <v>2647115.4999999935</v>
      </c>
      <c r="K4419" s="9">
        <f>inventory[[#This Row],[c Cost]]/MAX(inventory[c Cost])</f>
        <v>0.99992819113894038</v>
      </c>
      <c r="L4419" s="11" t="str">
        <f>IF(inventory[[#This Row],[c Units %]]&lt;=$O$7,$N$7,IF(inventory[[#This Row],[c Units %]]&lt;=$O$8,$N$8,$N$9))</f>
        <v>C</v>
      </c>
    </row>
    <row r="4420" spans="2:12" x14ac:dyDescent="0.25">
      <c r="B4420" s="1">
        <v>4414</v>
      </c>
      <c r="C4420" t="s">
        <v>4413</v>
      </c>
      <c r="D4420" s="2">
        <v>0.5</v>
      </c>
      <c r="E4420" s="15">
        <v>15</v>
      </c>
      <c r="F4420" s="14">
        <f>inventory[[#This Row],[Unit Cost]]*inventory[[#This Row],['# Units]]</f>
        <v>7.5</v>
      </c>
      <c r="G4420" s="8">
        <f>_xlfn.RANK.EQ(inventory[[#This Row],[Total Cost]],inventory[Total Cost],0)</f>
        <v>3523</v>
      </c>
      <c r="H4420" s="8">
        <f>SUMIFS(inventory['# Units],inventory[Rank],"&lt;="&amp;inventory[[#This Row],['#]])</f>
        <v>81895</v>
      </c>
      <c r="I4420" s="9">
        <f>inventory[[#This Row],[c Units]]/MAX(inventory[c Units])</f>
        <v>0.99413678409284034</v>
      </c>
      <c r="J4420" s="10">
        <f>SUMIFS(inventory[Total Cost],inventory[Rank],"&lt;="&amp;inventory[[#This Row],['#]])</f>
        <v>2647115.4999999935</v>
      </c>
      <c r="K4420" s="9">
        <f>inventory[[#This Row],[c Cost]]/MAX(inventory[c Cost])</f>
        <v>0.99992819113894038</v>
      </c>
      <c r="L4420" s="11" t="str">
        <f>IF(inventory[[#This Row],[c Units %]]&lt;=$O$7,$N$7,IF(inventory[[#This Row],[c Units %]]&lt;=$O$8,$N$8,$N$9))</f>
        <v>C</v>
      </c>
    </row>
    <row r="4421" spans="2:12" x14ac:dyDescent="0.25">
      <c r="B4421" s="1">
        <v>4415</v>
      </c>
      <c r="C4421" t="s">
        <v>4414</v>
      </c>
      <c r="D4421" s="2">
        <v>0.7</v>
      </c>
      <c r="E4421" s="15">
        <v>6</v>
      </c>
      <c r="F4421" s="14">
        <f>inventory[[#This Row],[Unit Cost]]*inventory[[#This Row],['# Units]]</f>
        <v>4.1999999999999993</v>
      </c>
      <c r="G4421" s="8">
        <f>_xlfn.RANK.EQ(inventory[[#This Row],[Total Cost]],inventory[Total Cost],0)</f>
        <v>3874</v>
      </c>
      <c r="H4421" s="8">
        <f>SUMIFS(inventory['# Units],inventory[Rank],"&lt;="&amp;inventory[[#This Row],['#]])</f>
        <v>81895</v>
      </c>
      <c r="I4421" s="9">
        <f>inventory[[#This Row],[c Units]]/MAX(inventory[c Units])</f>
        <v>0.99413678409284034</v>
      </c>
      <c r="J4421" s="10">
        <f>SUMIFS(inventory[Total Cost],inventory[Rank],"&lt;="&amp;inventory[[#This Row],['#]])</f>
        <v>2647115.4999999935</v>
      </c>
      <c r="K4421" s="9">
        <f>inventory[[#This Row],[c Cost]]/MAX(inventory[c Cost])</f>
        <v>0.99992819113894038</v>
      </c>
      <c r="L4421" s="11" t="str">
        <f>IF(inventory[[#This Row],[c Units %]]&lt;=$O$7,$N$7,IF(inventory[[#This Row],[c Units %]]&lt;=$O$8,$N$8,$N$9))</f>
        <v>C</v>
      </c>
    </row>
    <row r="4422" spans="2:12" x14ac:dyDescent="0.25">
      <c r="B4422" s="1">
        <v>4416</v>
      </c>
      <c r="C4422" t="s">
        <v>4415</v>
      </c>
      <c r="D4422" s="2">
        <v>0.7</v>
      </c>
      <c r="E4422" s="15">
        <v>7</v>
      </c>
      <c r="F4422" s="14">
        <f>inventory[[#This Row],[Unit Cost]]*inventory[[#This Row],['# Units]]</f>
        <v>4.8999999999999995</v>
      </c>
      <c r="G4422" s="8">
        <f>_xlfn.RANK.EQ(inventory[[#This Row],[Total Cost]],inventory[Total Cost],0)</f>
        <v>3779</v>
      </c>
      <c r="H4422" s="8">
        <f>SUMIFS(inventory['# Units],inventory[Rank],"&lt;="&amp;inventory[[#This Row],['#]])</f>
        <v>81895</v>
      </c>
      <c r="I4422" s="9">
        <f>inventory[[#This Row],[c Units]]/MAX(inventory[c Units])</f>
        <v>0.99413678409284034</v>
      </c>
      <c r="J4422" s="10">
        <f>SUMIFS(inventory[Total Cost],inventory[Rank],"&lt;="&amp;inventory[[#This Row],['#]])</f>
        <v>2647115.4999999935</v>
      </c>
      <c r="K4422" s="9">
        <f>inventory[[#This Row],[c Cost]]/MAX(inventory[c Cost])</f>
        <v>0.99992819113894038</v>
      </c>
      <c r="L4422" s="11" t="str">
        <f>IF(inventory[[#This Row],[c Units %]]&lt;=$O$7,$N$7,IF(inventory[[#This Row],[c Units %]]&lt;=$O$8,$N$8,$N$9))</f>
        <v>C</v>
      </c>
    </row>
    <row r="4423" spans="2:12" x14ac:dyDescent="0.25">
      <c r="B4423" s="1">
        <v>4417</v>
      </c>
      <c r="C4423" t="s">
        <v>4416</v>
      </c>
      <c r="D4423" s="2">
        <v>0.7</v>
      </c>
      <c r="E4423" s="15">
        <v>1</v>
      </c>
      <c r="F4423" s="14">
        <f>inventory[[#This Row],[Unit Cost]]*inventory[[#This Row],['# Units]]</f>
        <v>0.7</v>
      </c>
      <c r="G4423" s="8">
        <f>_xlfn.RANK.EQ(inventory[[#This Row],[Total Cost]],inventory[Total Cost],0)</f>
        <v>4553</v>
      </c>
      <c r="H4423" s="8">
        <f>SUMIFS(inventory['# Units],inventory[Rank],"&lt;="&amp;inventory[[#This Row],['#]])</f>
        <v>81895</v>
      </c>
      <c r="I4423" s="9">
        <f>inventory[[#This Row],[c Units]]/MAX(inventory[c Units])</f>
        <v>0.99413678409284034</v>
      </c>
      <c r="J4423" s="10">
        <f>SUMIFS(inventory[Total Cost],inventory[Rank],"&lt;="&amp;inventory[[#This Row],['#]])</f>
        <v>2647115.4999999935</v>
      </c>
      <c r="K4423" s="9">
        <f>inventory[[#This Row],[c Cost]]/MAX(inventory[c Cost])</f>
        <v>0.99992819113894038</v>
      </c>
      <c r="L4423" s="11" t="str">
        <f>IF(inventory[[#This Row],[c Units %]]&lt;=$O$7,$N$7,IF(inventory[[#This Row],[c Units %]]&lt;=$O$8,$N$8,$N$9))</f>
        <v>C</v>
      </c>
    </row>
    <row r="4424" spans="2:12" x14ac:dyDescent="0.25">
      <c r="B4424" s="1">
        <v>4418</v>
      </c>
      <c r="C4424" t="s">
        <v>4417</v>
      </c>
      <c r="D4424" s="2">
        <v>0.7</v>
      </c>
      <c r="E4424" s="15">
        <v>4</v>
      </c>
      <c r="F4424" s="14">
        <f>inventory[[#This Row],[Unit Cost]]*inventory[[#This Row],['# Units]]</f>
        <v>2.8</v>
      </c>
      <c r="G4424" s="8">
        <f>_xlfn.RANK.EQ(inventory[[#This Row],[Total Cost]],inventory[Total Cost],0)</f>
        <v>4130</v>
      </c>
      <c r="H4424" s="8">
        <f>SUMIFS(inventory['# Units],inventory[Rank],"&lt;="&amp;inventory[[#This Row],['#]])</f>
        <v>81895</v>
      </c>
      <c r="I4424" s="9">
        <f>inventory[[#This Row],[c Units]]/MAX(inventory[c Units])</f>
        <v>0.99413678409284034</v>
      </c>
      <c r="J4424" s="10">
        <f>SUMIFS(inventory[Total Cost],inventory[Rank],"&lt;="&amp;inventory[[#This Row],['#]])</f>
        <v>2647115.4999999935</v>
      </c>
      <c r="K4424" s="9">
        <f>inventory[[#This Row],[c Cost]]/MAX(inventory[c Cost])</f>
        <v>0.99992819113894038</v>
      </c>
      <c r="L4424" s="11" t="str">
        <f>IF(inventory[[#This Row],[c Units %]]&lt;=$O$7,$N$7,IF(inventory[[#This Row],[c Units %]]&lt;=$O$8,$N$8,$N$9))</f>
        <v>C</v>
      </c>
    </row>
    <row r="4425" spans="2:12" x14ac:dyDescent="0.25">
      <c r="B4425" s="1">
        <v>4419</v>
      </c>
      <c r="C4425" t="s">
        <v>4418</v>
      </c>
      <c r="D4425" s="2">
        <v>0.1</v>
      </c>
      <c r="E4425" s="15">
        <v>5</v>
      </c>
      <c r="F4425" s="14">
        <f>inventory[[#This Row],[Unit Cost]]*inventory[[#This Row],['# Units]]</f>
        <v>0.5</v>
      </c>
      <c r="G4425" s="8">
        <f>_xlfn.RANK.EQ(inventory[[#This Row],[Total Cost]],inventory[Total Cost],0)</f>
        <v>4622</v>
      </c>
      <c r="H4425" s="8">
        <f>SUMIFS(inventory['# Units],inventory[Rank],"&lt;="&amp;inventory[[#This Row],['#]])</f>
        <v>81895</v>
      </c>
      <c r="I4425" s="9">
        <f>inventory[[#This Row],[c Units]]/MAX(inventory[c Units])</f>
        <v>0.99413678409284034</v>
      </c>
      <c r="J4425" s="10">
        <f>SUMIFS(inventory[Total Cost],inventory[Rank],"&lt;="&amp;inventory[[#This Row],['#]])</f>
        <v>2647115.4999999935</v>
      </c>
      <c r="K4425" s="9">
        <f>inventory[[#This Row],[c Cost]]/MAX(inventory[c Cost])</f>
        <v>0.99992819113894038</v>
      </c>
      <c r="L4425" s="11" t="str">
        <f>IF(inventory[[#This Row],[c Units %]]&lt;=$O$7,$N$7,IF(inventory[[#This Row],[c Units %]]&lt;=$O$8,$N$8,$N$9))</f>
        <v>C</v>
      </c>
    </row>
    <row r="4426" spans="2:12" x14ac:dyDescent="0.25">
      <c r="B4426" s="1">
        <v>4420</v>
      </c>
      <c r="C4426" t="s">
        <v>4419</v>
      </c>
      <c r="D4426" s="2">
        <v>0.6</v>
      </c>
      <c r="E4426" s="15">
        <v>14</v>
      </c>
      <c r="F4426" s="14">
        <f>inventory[[#This Row],[Unit Cost]]*inventory[[#This Row],['# Units]]</f>
        <v>8.4</v>
      </c>
      <c r="G4426" s="8">
        <f>_xlfn.RANK.EQ(inventory[[#This Row],[Total Cost]],inventory[Total Cost],0)</f>
        <v>3440</v>
      </c>
      <c r="H4426" s="8">
        <f>SUMIFS(inventory['# Units],inventory[Rank],"&lt;="&amp;inventory[[#This Row],['#]])</f>
        <v>81895</v>
      </c>
      <c r="I4426" s="9">
        <f>inventory[[#This Row],[c Units]]/MAX(inventory[c Units])</f>
        <v>0.99413678409284034</v>
      </c>
      <c r="J4426" s="10">
        <f>SUMIFS(inventory[Total Cost],inventory[Rank],"&lt;="&amp;inventory[[#This Row],['#]])</f>
        <v>2647115.4999999935</v>
      </c>
      <c r="K4426" s="9">
        <f>inventory[[#This Row],[c Cost]]/MAX(inventory[c Cost])</f>
        <v>0.99992819113894038</v>
      </c>
      <c r="L4426" s="11" t="str">
        <f>IF(inventory[[#This Row],[c Units %]]&lt;=$O$7,$N$7,IF(inventory[[#This Row],[c Units %]]&lt;=$O$8,$N$8,$N$9))</f>
        <v>C</v>
      </c>
    </row>
    <row r="4427" spans="2:12" x14ac:dyDescent="0.25">
      <c r="B4427" s="1">
        <v>4421</v>
      </c>
      <c r="C4427" t="s">
        <v>4420</v>
      </c>
      <c r="D4427" s="2">
        <v>0.7</v>
      </c>
      <c r="E4427" s="15">
        <v>8</v>
      </c>
      <c r="F4427" s="14">
        <f>inventory[[#This Row],[Unit Cost]]*inventory[[#This Row],['# Units]]</f>
        <v>5.6</v>
      </c>
      <c r="G4427" s="8">
        <f>_xlfn.RANK.EQ(inventory[[#This Row],[Total Cost]],inventory[Total Cost],0)</f>
        <v>3697</v>
      </c>
      <c r="H4427" s="8">
        <f>SUMIFS(inventory['# Units],inventory[Rank],"&lt;="&amp;inventory[[#This Row],['#]])</f>
        <v>81895</v>
      </c>
      <c r="I4427" s="9">
        <f>inventory[[#This Row],[c Units]]/MAX(inventory[c Units])</f>
        <v>0.99413678409284034</v>
      </c>
      <c r="J4427" s="10">
        <f>SUMIFS(inventory[Total Cost],inventory[Rank],"&lt;="&amp;inventory[[#This Row],['#]])</f>
        <v>2647115.4999999935</v>
      </c>
      <c r="K4427" s="9">
        <f>inventory[[#This Row],[c Cost]]/MAX(inventory[c Cost])</f>
        <v>0.99992819113894038</v>
      </c>
      <c r="L4427" s="11" t="str">
        <f>IF(inventory[[#This Row],[c Units %]]&lt;=$O$7,$N$7,IF(inventory[[#This Row],[c Units %]]&lt;=$O$8,$N$8,$N$9))</f>
        <v>C</v>
      </c>
    </row>
    <row r="4428" spans="2:12" x14ac:dyDescent="0.25">
      <c r="B4428" s="1">
        <v>4422</v>
      </c>
      <c r="C4428" t="s">
        <v>4421</v>
      </c>
      <c r="D4428" s="2">
        <v>0.6</v>
      </c>
      <c r="E4428" s="15">
        <v>25</v>
      </c>
      <c r="F4428" s="14">
        <f>inventory[[#This Row],[Unit Cost]]*inventory[[#This Row],['# Units]]</f>
        <v>15</v>
      </c>
      <c r="G4428" s="8">
        <f>_xlfn.RANK.EQ(inventory[[#This Row],[Total Cost]],inventory[Total Cost],0)</f>
        <v>2972</v>
      </c>
      <c r="H4428" s="8">
        <f>SUMIFS(inventory['# Units],inventory[Rank],"&lt;="&amp;inventory[[#This Row],['#]])</f>
        <v>81895</v>
      </c>
      <c r="I4428" s="9">
        <f>inventory[[#This Row],[c Units]]/MAX(inventory[c Units])</f>
        <v>0.99413678409284034</v>
      </c>
      <c r="J4428" s="10">
        <f>SUMIFS(inventory[Total Cost],inventory[Rank],"&lt;="&amp;inventory[[#This Row],['#]])</f>
        <v>2647115.4999999935</v>
      </c>
      <c r="K4428" s="9">
        <f>inventory[[#This Row],[c Cost]]/MAX(inventory[c Cost])</f>
        <v>0.99992819113894038</v>
      </c>
      <c r="L4428" s="11" t="str">
        <f>IF(inventory[[#This Row],[c Units %]]&lt;=$O$7,$N$7,IF(inventory[[#This Row],[c Units %]]&lt;=$O$8,$N$8,$N$9))</f>
        <v>C</v>
      </c>
    </row>
    <row r="4429" spans="2:12" x14ac:dyDescent="0.25">
      <c r="B4429" s="1">
        <v>4423</v>
      </c>
      <c r="C4429" t="s">
        <v>4422</v>
      </c>
      <c r="D4429" s="2">
        <v>0.6</v>
      </c>
      <c r="E4429" s="15">
        <v>2</v>
      </c>
      <c r="F4429" s="14">
        <f>inventory[[#This Row],[Unit Cost]]*inventory[[#This Row],['# Units]]</f>
        <v>1.2</v>
      </c>
      <c r="G4429" s="8">
        <f>_xlfn.RANK.EQ(inventory[[#This Row],[Total Cost]],inventory[Total Cost],0)</f>
        <v>4445</v>
      </c>
      <c r="H4429" s="8">
        <f>SUMIFS(inventory['# Units],inventory[Rank],"&lt;="&amp;inventory[[#This Row],['#]])</f>
        <v>81895</v>
      </c>
      <c r="I4429" s="9">
        <f>inventory[[#This Row],[c Units]]/MAX(inventory[c Units])</f>
        <v>0.99413678409284034</v>
      </c>
      <c r="J4429" s="10">
        <f>SUMIFS(inventory[Total Cost],inventory[Rank],"&lt;="&amp;inventory[[#This Row],['#]])</f>
        <v>2647115.4999999935</v>
      </c>
      <c r="K4429" s="9">
        <f>inventory[[#This Row],[c Cost]]/MAX(inventory[c Cost])</f>
        <v>0.99992819113894038</v>
      </c>
      <c r="L4429" s="11" t="str">
        <f>IF(inventory[[#This Row],[c Units %]]&lt;=$O$7,$N$7,IF(inventory[[#This Row],[c Units %]]&lt;=$O$8,$N$8,$N$9))</f>
        <v>C</v>
      </c>
    </row>
    <row r="4430" spans="2:12" x14ac:dyDescent="0.25">
      <c r="B4430" s="1">
        <v>4424</v>
      </c>
      <c r="C4430" t="s">
        <v>4423</v>
      </c>
      <c r="D4430" s="2">
        <v>0.7</v>
      </c>
      <c r="E4430" s="15">
        <v>5</v>
      </c>
      <c r="F4430" s="14">
        <f>inventory[[#This Row],[Unit Cost]]*inventory[[#This Row],['# Units]]</f>
        <v>3.5</v>
      </c>
      <c r="G4430" s="8">
        <f>_xlfn.RANK.EQ(inventory[[#This Row],[Total Cost]],inventory[Total Cost],0)</f>
        <v>4002</v>
      </c>
      <c r="H4430" s="8">
        <f>SUMIFS(inventory['# Units],inventory[Rank],"&lt;="&amp;inventory[[#This Row],['#]])</f>
        <v>81895</v>
      </c>
      <c r="I4430" s="9">
        <f>inventory[[#This Row],[c Units]]/MAX(inventory[c Units])</f>
        <v>0.99413678409284034</v>
      </c>
      <c r="J4430" s="10">
        <f>SUMIFS(inventory[Total Cost],inventory[Rank],"&lt;="&amp;inventory[[#This Row],['#]])</f>
        <v>2647115.4999999935</v>
      </c>
      <c r="K4430" s="9">
        <f>inventory[[#This Row],[c Cost]]/MAX(inventory[c Cost])</f>
        <v>0.99992819113894038</v>
      </c>
      <c r="L4430" s="11" t="str">
        <f>IF(inventory[[#This Row],[c Units %]]&lt;=$O$7,$N$7,IF(inventory[[#This Row],[c Units %]]&lt;=$O$8,$N$8,$N$9))</f>
        <v>C</v>
      </c>
    </row>
    <row r="4431" spans="2:12" x14ac:dyDescent="0.25">
      <c r="B4431" s="1">
        <v>4425</v>
      </c>
      <c r="C4431" t="s">
        <v>4424</v>
      </c>
      <c r="D4431" s="2">
        <v>0.6</v>
      </c>
      <c r="E4431" s="15">
        <v>2</v>
      </c>
      <c r="F4431" s="14">
        <f>inventory[[#This Row],[Unit Cost]]*inventory[[#This Row],['# Units]]</f>
        <v>1.2</v>
      </c>
      <c r="G4431" s="8">
        <f>_xlfn.RANK.EQ(inventory[[#This Row],[Total Cost]],inventory[Total Cost],0)</f>
        <v>4445</v>
      </c>
      <c r="H4431" s="8">
        <f>SUMIFS(inventory['# Units],inventory[Rank],"&lt;="&amp;inventory[[#This Row],['#]])</f>
        <v>81895</v>
      </c>
      <c r="I4431" s="9">
        <f>inventory[[#This Row],[c Units]]/MAX(inventory[c Units])</f>
        <v>0.99413678409284034</v>
      </c>
      <c r="J4431" s="10">
        <f>SUMIFS(inventory[Total Cost],inventory[Rank],"&lt;="&amp;inventory[[#This Row],['#]])</f>
        <v>2647115.4999999935</v>
      </c>
      <c r="K4431" s="9">
        <f>inventory[[#This Row],[c Cost]]/MAX(inventory[c Cost])</f>
        <v>0.99992819113894038</v>
      </c>
      <c r="L4431" s="11" t="str">
        <f>IF(inventory[[#This Row],[c Units %]]&lt;=$O$7,$N$7,IF(inventory[[#This Row],[c Units %]]&lt;=$O$8,$N$8,$N$9))</f>
        <v>C</v>
      </c>
    </row>
    <row r="4432" spans="2:12" x14ac:dyDescent="0.25">
      <c r="B4432" s="1">
        <v>4426</v>
      </c>
      <c r="C4432" t="s">
        <v>4425</v>
      </c>
      <c r="D4432" s="2">
        <v>0.6</v>
      </c>
      <c r="E4432" s="15">
        <v>5</v>
      </c>
      <c r="F4432" s="14">
        <f>inventory[[#This Row],[Unit Cost]]*inventory[[#This Row],['# Units]]</f>
        <v>3</v>
      </c>
      <c r="G4432" s="8">
        <f>_xlfn.RANK.EQ(inventory[[#This Row],[Total Cost]],inventory[Total Cost],0)</f>
        <v>4077</v>
      </c>
      <c r="H4432" s="8">
        <f>SUMIFS(inventory['# Units],inventory[Rank],"&lt;="&amp;inventory[[#This Row],['#]])</f>
        <v>81895</v>
      </c>
      <c r="I4432" s="9">
        <f>inventory[[#This Row],[c Units]]/MAX(inventory[c Units])</f>
        <v>0.99413678409284034</v>
      </c>
      <c r="J4432" s="10">
        <f>SUMIFS(inventory[Total Cost],inventory[Rank],"&lt;="&amp;inventory[[#This Row],['#]])</f>
        <v>2647115.4999999935</v>
      </c>
      <c r="K4432" s="9">
        <f>inventory[[#This Row],[c Cost]]/MAX(inventory[c Cost])</f>
        <v>0.99992819113894038</v>
      </c>
      <c r="L4432" s="11" t="str">
        <f>IF(inventory[[#This Row],[c Units %]]&lt;=$O$7,$N$7,IF(inventory[[#This Row],[c Units %]]&lt;=$O$8,$N$8,$N$9))</f>
        <v>C</v>
      </c>
    </row>
    <row r="4433" spans="2:12" x14ac:dyDescent="0.25">
      <c r="B4433" s="1">
        <v>4427</v>
      </c>
      <c r="C4433" t="s">
        <v>4426</v>
      </c>
      <c r="D4433" s="2">
        <v>0.7</v>
      </c>
      <c r="E4433" s="15">
        <v>3</v>
      </c>
      <c r="F4433" s="14">
        <f>inventory[[#This Row],[Unit Cost]]*inventory[[#This Row],['# Units]]</f>
        <v>2.0999999999999996</v>
      </c>
      <c r="G4433" s="8">
        <f>_xlfn.RANK.EQ(inventory[[#This Row],[Total Cost]],inventory[Total Cost],0)</f>
        <v>4272</v>
      </c>
      <c r="H4433" s="8">
        <f>SUMIFS(inventory['# Units],inventory[Rank],"&lt;="&amp;inventory[[#This Row],['#]])</f>
        <v>81895</v>
      </c>
      <c r="I4433" s="9">
        <f>inventory[[#This Row],[c Units]]/MAX(inventory[c Units])</f>
        <v>0.99413678409284034</v>
      </c>
      <c r="J4433" s="10">
        <f>SUMIFS(inventory[Total Cost],inventory[Rank],"&lt;="&amp;inventory[[#This Row],['#]])</f>
        <v>2647115.4999999935</v>
      </c>
      <c r="K4433" s="9">
        <f>inventory[[#This Row],[c Cost]]/MAX(inventory[c Cost])</f>
        <v>0.99992819113894038</v>
      </c>
      <c r="L4433" s="11" t="str">
        <f>IF(inventory[[#This Row],[c Units %]]&lt;=$O$7,$N$7,IF(inventory[[#This Row],[c Units %]]&lt;=$O$8,$N$8,$N$9))</f>
        <v>C</v>
      </c>
    </row>
    <row r="4434" spans="2:12" x14ac:dyDescent="0.25">
      <c r="B4434" s="1">
        <v>4428</v>
      </c>
      <c r="C4434" t="s">
        <v>4427</v>
      </c>
      <c r="D4434" s="2">
        <v>0.7</v>
      </c>
      <c r="E4434" s="15">
        <v>3</v>
      </c>
      <c r="F4434" s="14">
        <f>inventory[[#This Row],[Unit Cost]]*inventory[[#This Row],['# Units]]</f>
        <v>2.0999999999999996</v>
      </c>
      <c r="G4434" s="8">
        <f>_xlfn.RANK.EQ(inventory[[#This Row],[Total Cost]],inventory[Total Cost],0)</f>
        <v>4272</v>
      </c>
      <c r="H4434" s="8">
        <f>SUMIFS(inventory['# Units],inventory[Rank],"&lt;="&amp;inventory[[#This Row],['#]])</f>
        <v>81895</v>
      </c>
      <c r="I4434" s="9">
        <f>inventory[[#This Row],[c Units]]/MAX(inventory[c Units])</f>
        <v>0.99413678409284034</v>
      </c>
      <c r="J4434" s="10">
        <f>SUMIFS(inventory[Total Cost],inventory[Rank],"&lt;="&amp;inventory[[#This Row],['#]])</f>
        <v>2647115.4999999935</v>
      </c>
      <c r="K4434" s="9">
        <f>inventory[[#This Row],[c Cost]]/MAX(inventory[c Cost])</f>
        <v>0.99992819113894038</v>
      </c>
      <c r="L4434" s="11" t="str">
        <f>IF(inventory[[#This Row],[c Units %]]&lt;=$O$7,$N$7,IF(inventory[[#This Row],[c Units %]]&lt;=$O$8,$N$8,$N$9))</f>
        <v>C</v>
      </c>
    </row>
    <row r="4435" spans="2:12" x14ac:dyDescent="0.25">
      <c r="B4435" s="1">
        <v>4429</v>
      </c>
      <c r="C4435" t="s">
        <v>4428</v>
      </c>
      <c r="D4435" s="2">
        <v>0.7</v>
      </c>
      <c r="E4435" s="15">
        <v>5</v>
      </c>
      <c r="F4435" s="14">
        <f>inventory[[#This Row],[Unit Cost]]*inventory[[#This Row],['# Units]]</f>
        <v>3.5</v>
      </c>
      <c r="G4435" s="8">
        <f>_xlfn.RANK.EQ(inventory[[#This Row],[Total Cost]],inventory[Total Cost],0)</f>
        <v>4002</v>
      </c>
      <c r="H4435" s="8">
        <f>SUMIFS(inventory['# Units],inventory[Rank],"&lt;="&amp;inventory[[#This Row],['#]])</f>
        <v>81895</v>
      </c>
      <c r="I4435" s="9">
        <f>inventory[[#This Row],[c Units]]/MAX(inventory[c Units])</f>
        <v>0.99413678409284034</v>
      </c>
      <c r="J4435" s="10">
        <f>SUMIFS(inventory[Total Cost],inventory[Rank],"&lt;="&amp;inventory[[#This Row],['#]])</f>
        <v>2647115.4999999935</v>
      </c>
      <c r="K4435" s="9">
        <f>inventory[[#This Row],[c Cost]]/MAX(inventory[c Cost])</f>
        <v>0.99992819113894038</v>
      </c>
      <c r="L4435" s="11" t="str">
        <f>IF(inventory[[#This Row],[c Units %]]&lt;=$O$7,$N$7,IF(inventory[[#This Row],[c Units %]]&lt;=$O$8,$N$8,$N$9))</f>
        <v>C</v>
      </c>
    </row>
    <row r="4436" spans="2:12" x14ac:dyDescent="0.25">
      <c r="B4436" s="1">
        <v>4430</v>
      </c>
      <c r="C4436" t="s">
        <v>4429</v>
      </c>
      <c r="D4436" s="2">
        <v>0.6</v>
      </c>
      <c r="E4436" s="15">
        <v>6</v>
      </c>
      <c r="F4436" s="14">
        <f>inventory[[#This Row],[Unit Cost]]*inventory[[#This Row],['# Units]]</f>
        <v>3.5999999999999996</v>
      </c>
      <c r="G4436" s="8">
        <f>_xlfn.RANK.EQ(inventory[[#This Row],[Total Cost]],inventory[Total Cost],0)</f>
        <v>3980</v>
      </c>
      <c r="H4436" s="8">
        <f>SUMIFS(inventory['# Units],inventory[Rank],"&lt;="&amp;inventory[[#This Row],['#]])</f>
        <v>81926</v>
      </c>
      <c r="I4436" s="9">
        <f>inventory[[#This Row],[c Units]]/MAX(inventory[c Units])</f>
        <v>0.99451309815727496</v>
      </c>
      <c r="J4436" s="10">
        <f>SUMIFS(inventory[Total Cost],inventory[Rank],"&lt;="&amp;inventory[[#This Row],['#]])</f>
        <v>2647124.5999999922</v>
      </c>
      <c r="K4436" s="9">
        <f>inventory[[#This Row],[c Cost]]/MAX(inventory[c Cost])</f>
        <v>0.99993162859625506</v>
      </c>
      <c r="L4436" s="11" t="str">
        <f>IF(inventory[[#This Row],[c Units %]]&lt;=$O$7,$N$7,IF(inventory[[#This Row],[c Units %]]&lt;=$O$8,$N$8,$N$9))</f>
        <v>C</v>
      </c>
    </row>
    <row r="4437" spans="2:12" x14ac:dyDescent="0.25">
      <c r="B4437" s="1">
        <v>4431</v>
      </c>
      <c r="C4437" t="s">
        <v>4430</v>
      </c>
      <c r="D4437" s="2">
        <v>0.6</v>
      </c>
      <c r="E4437" s="15">
        <v>5</v>
      </c>
      <c r="F4437" s="14">
        <f>inventory[[#This Row],[Unit Cost]]*inventory[[#This Row],['# Units]]</f>
        <v>3</v>
      </c>
      <c r="G4437" s="8">
        <f>_xlfn.RANK.EQ(inventory[[#This Row],[Total Cost]],inventory[Total Cost],0)</f>
        <v>4077</v>
      </c>
      <c r="H4437" s="8">
        <f>SUMIFS(inventory['# Units],inventory[Rank],"&lt;="&amp;inventory[[#This Row],['#]])</f>
        <v>81926</v>
      </c>
      <c r="I4437" s="9">
        <f>inventory[[#This Row],[c Units]]/MAX(inventory[c Units])</f>
        <v>0.99451309815727496</v>
      </c>
      <c r="J4437" s="10">
        <f>SUMIFS(inventory[Total Cost],inventory[Rank],"&lt;="&amp;inventory[[#This Row],['#]])</f>
        <v>2647124.5999999922</v>
      </c>
      <c r="K4437" s="9">
        <f>inventory[[#This Row],[c Cost]]/MAX(inventory[c Cost])</f>
        <v>0.99993162859625506</v>
      </c>
      <c r="L4437" s="11" t="str">
        <f>IF(inventory[[#This Row],[c Units %]]&lt;=$O$7,$N$7,IF(inventory[[#This Row],[c Units %]]&lt;=$O$8,$N$8,$N$9))</f>
        <v>C</v>
      </c>
    </row>
    <row r="4438" spans="2:12" x14ac:dyDescent="0.25">
      <c r="B4438" s="1">
        <v>4432</v>
      </c>
      <c r="C4438" t="s">
        <v>4431</v>
      </c>
      <c r="D4438" s="2">
        <v>0.7</v>
      </c>
      <c r="E4438" s="15">
        <v>5</v>
      </c>
      <c r="F4438" s="14">
        <f>inventory[[#This Row],[Unit Cost]]*inventory[[#This Row],['# Units]]</f>
        <v>3.5</v>
      </c>
      <c r="G4438" s="8">
        <f>_xlfn.RANK.EQ(inventory[[#This Row],[Total Cost]],inventory[Total Cost],0)</f>
        <v>4002</v>
      </c>
      <c r="H4438" s="8">
        <f>SUMIFS(inventory['# Units],inventory[Rank],"&lt;="&amp;inventory[[#This Row],['#]])</f>
        <v>81926</v>
      </c>
      <c r="I4438" s="9">
        <f>inventory[[#This Row],[c Units]]/MAX(inventory[c Units])</f>
        <v>0.99451309815727496</v>
      </c>
      <c r="J4438" s="10">
        <f>SUMIFS(inventory[Total Cost],inventory[Rank],"&lt;="&amp;inventory[[#This Row],['#]])</f>
        <v>2647124.5999999922</v>
      </c>
      <c r="K4438" s="9">
        <f>inventory[[#This Row],[c Cost]]/MAX(inventory[c Cost])</f>
        <v>0.99993162859625506</v>
      </c>
      <c r="L4438" s="11" t="str">
        <f>IF(inventory[[#This Row],[c Units %]]&lt;=$O$7,$N$7,IF(inventory[[#This Row],[c Units %]]&lt;=$O$8,$N$8,$N$9))</f>
        <v>C</v>
      </c>
    </row>
    <row r="4439" spans="2:12" x14ac:dyDescent="0.25">
      <c r="B4439" s="1">
        <v>4433</v>
      </c>
      <c r="C4439" t="s">
        <v>4432</v>
      </c>
      <c r="D4439" s="2">
        <v>0.6</v>
      </c>
      <c r="E4439" s="15">
        <v>17</v>
      </c>
      <c r="F4439" s="14">
        <f>inventory[[#This Row],[Unit Cost]]*inventory[[#This Row],['# Units]]</f>
        <v>10.199999999999999</v>
      </c>
      <c r="G4439" s="8">
        <f>_xlfn.RANK.EQ(inventory[[#This Row],[Total Cost]],inventory[Total Cost],0)</f>
        <v>3295</v>
      </c>
      <c r="H4439" s="8">
        <f>SUMIFS(inventory['# Units],inventory[Rank],"&lt;="&amp;inventory[[#This Row],['#]])</f>
        <v>81926</v>
      </c>
      <c r="I4439" s="9">
        <f>inventory[[#This Row],[c Units]]/MAX(inventory[c Units])</f>
        <v>0.99451309815727496</v>
      </c>
      <c r="J4439" s="10">
        <f>SUMIFS(inventory[Total Cost],inventory[Rank],"&lt;="&amp;inventory[[#This Row],['#]])</f>
        <v>2647124.5999999922</v>
      </c>
      <c r="K4439" s="9">
        <f>inventory[[#This Row],[c Cost]]/MAX(inventory[c Cost])</f>
        <v>0.99993162859625506</v>
      </c>
      <c r="L4439" s="11" t="str">
        <f>IF(inventory[[#This Row],[c Units %]]&lt;=$O$7,$N$7,IF(inventory[[#This Row],[c Units %]]&lt;=$O$8,$N$8,$N$9))</f>
        <v>C</v>
      </c>
    </row>
    <row r="4440" spans="2:12" x14ac:dyDescent="0.25">
      <c r="B4440" s="1">
        <v>4434</v>
      </c>
      <c r="C4440" t="s">
        <v>4433</v>
      </c>
      <c r="D4440" s="2">
        <v>0.7</v>
      </c>
      <c r="E4440" s="15">
        <v>6</v>
      </c>
      <c r="F4440" s="14">
        <f>inventory[[#This Row],[Unit Cost]]*inventory[[#This Row],['# Units]]</f>
        <v>4.1999999999999993</v>
      </c>
      <c r="G4440" s="8">
        <f>_xlfn.RANK.EQ(inventory[[#This Row],[Total Cost]],inventory[Total Cost],0)</f>
        <v>3874</v>
      </c>
      <c r="H4440" s="8">
        <f>SUMIFS(inventory['# Units],inventory[Rank],"&lt;="&amp;inventory[[#This Row],['#]])</f>
        <v>81926</v>
      </c>
      <c r="I4440" s="9">
        <f>inventory[[#This Row],[c Units]]/MAX(inventory[c Units])</f>
        <v>0.99451309815727496</v>
      </c>
      <c r="J4440" s="10">
        <f>SUMIFS(inventory[Total Cost],inventory[Rank],"&lt;="&amp;inventory[[#This Row],['#]])</f>
        <v>2647124.5999999922</v>
      </c>
      <c r="K4440" s="9">
        <f>inventory[[#This Row],[c Cost]]/MAX(inventory[c Cost])</f>
        <v>0.99993162859625506</v>
      </c>
      <c r="L4440" s="11" t="str">
        <f>IF(inventory[[#This Row],[c Units %]]&lt;=$O$7,$N$7,IF(inventory[[#This Row],[c Units %]]&lt;=$O$8,$N$8,$N$9))</f>
        <v>C</v>
      </c>
    </row>
    <row r="4441" spans="2:12" x14ac:dyDescent="0.25">
      <c r="B4441" s="1">
        <v>4435</v>
      </c>
      <c r="C4441" t="s">
        <v>4434</v>
      </c>
      <c r="D4441" s="2">
        <v>0.4</v>
      </c>
      <c r="E4441" s="15">
        <v>32</v>
      </c>
      <c r="F4441" s="14">
        <f>inventory[[#This Row],[Unit Cost]]*inventory[[#This Row],['# Units]]</f>
        <v>12.8</v>
      </c>
      <c r="G4441" s="8">
        <f>_xlfn.RANK.EQ(inventory[[#This Row],[Total Cost]],inventory[Total Cost],0)</f>
        <v>3102</v>
      </c>
      <c r="H4441" s="8">
        <f>SUMIFS(inventory['# Units],inventory[Rank],"&lt;="&amp;inventory[[#This Row],['#]])</f>
        <v>81926</v>
      </c>
      <c r="I4441" s="9">
        <f>inventory[[#This Row],[c Units]]/MAX(inventory[c Units])</f>
        <v>0.99451309815727496</v>
      </c>
      <c r="J4441" s="10">
        <f>SUMIFS(inventory[Total Cost],inventory[Rank],"&lt;="&amp;inventory[[#This Row],['#]])</f>
        <v>2647124.5999999922</v>
      </c>
      <c r="K4441" s="9">
        <f>inventory[[#This Row],[c Cost]]/MAX(inventory[c Cost])</f>
        <v>0.99993162859625506</v>
      </c>
      <c r="L4441" s="11" t="str">
        <f>IF(inventory[[#This Row],[c Units %]]&lt;=$O$7,$N$7,IF(inventory[[#This Row],[c Units %]]&lt;=$O$8,$N$8,$N$9))</f>
        <v>C</v>
      </c>
    </row>
    <row r="4442" spans="2:12" x14ac:dyDescent="0.25">
      <c r="B4442" s="1">
        <v>4436</v>
      </c>
      <c r="C4442" t="s">
        <v>4435</v>
      </c>
      <c r="D4442" s="2">
        <v>0.6</v>
      </c>
      <c r="E4442" s="15">
        <v>2</v>
      </c>
      <c r="F4442" s="14">
        <f>inventory[[#This Row],[Unit Cost]]*inventory[[#This Row],['# Units]]</f>
        <v>1.2</v>
      </c>
      <c r="G4442" s="8">
        <f>_xlfn.RANK.EQ(inventory[[#This Row],[Total Cost]],inventory[Total Cost],0)</f>
        <v>4445</v>
      </c>
      <c r="H4442" s="8">
        <f>SUMIFS(inventory['# Units],inventory[Rank],"&lt;="&amp;inventory[[#This Row],['#]])</f>
        <v>81926</v>
      </c>
      <c r="I4442" s="9">
        <f>inventory[[#This Row],[c Units]]/MAX(inventory[c Units])</f>
        <v>0.99451309815727496</v>
      </c>
      <c r="J4442" s="10">
        <f>SUMIFS(inventory[Total Cost],inventory[Rank],"&lt;="&amp;inventory[[#This Row],['#]])</f>
        <v>2647124.5999999922</v>
      </c>
      <c r="K4442" s="9">
        <f>inventory[[#This Row],[c Cost]]/MAX(inventory[c Cost])</f>
        <v>0.99993162859625506</v>
      </c>
      <c r="L4442" s="11" t="str">
        <f>IF(inventory[[#This Row],[c Units %]]&lt;=$O$7,$N$7,IF(inventory[[#This Row],[c Units %]]&lt;=$O$8,$N$8,$N$9))</f>
        <v>C</v>
      </c>
    </row>
    <row r="4443" spans="2:12" x14ac:dyDescent="0.25">
      <c r="B4443" s="1">
        <v>4437</v>
      </c>
      <c r="C4443" t="s">
        <v>4436</v>
      </c>
      <c r="D4443" s="2">
        <v>0.6</v>
      </c>
      <c r="E4443" s="15">
        <v>5</v>
      </c>
      <c r="F4443" s="14">
        <f>inventory[[#This Row],[Unit Cost]]*inventory[[#This Row],['# Units]]</f>
        <v>3</v>
      </c>
      <c r="G4443" s="8">
        <f>_xlfn.RANK.EQ(inventory[[#This Row],[Total Cost]],inventory[Total Cost],0)</f>
        <v>4077</v>
      </c>
      <c r="H4443" s="8">
        <f>SUMIFS(inventory['# Units],inventory[Rank],"&lt;="&amp;inventory[[#This Row],['#]])</f>
        <v>81956</v>
      </c>
      <c r="I4443" s="9">
        <f>inventory[[#This Row],[c Units]]/MAX(inventory[c Units])</f>
        <v>0.99487727305834084</v>
      </c>
      <c r="J4443" s="10">
        <f>SUMIFS(inventory[Total Cost],inventory[Rank],"&lt;="&amp;inventory[[#This Row],['#]])</f>
        <v>2647134.1999999937</v>
      </c>
      <c r="K4443" s="9">
        <f>inventory[[#This Row],[c Cost]]/MAX(inventory[c Cost])</f>
        <v>0.99993525492485169</v>
      </c>
      <c r="L4443" s="11" t="str">
        <f>IF(inventory[[#This Row],[c Units %]]&lt;=$O$7,$N$7,IF(inventory[[#This Row],[c Units %]]&lt;=$O$8,$N$8,$N$9))</f>
        <v>C</v>
      </c>
    </row>
    <row r="4444" spans="2:12" x14ac:dyDescent="0.25">
      <c r="B4444" s="1">
        <v>4438</v>
      </c>
      <c r="C4444" t="s">
        <v>4437</v>
      </c>
      <c r="D4444" s="2">
        <v>0.6</v>
      </c>
      <c r="E4444" s="15">
        <v>4</v>
      </c>
      <c r="F4444" s="14">
        <f>inventory[[#This Row],[Unit Cost]]*inventory[[#This Row],['# Units]]</f>
        <v>2.4</v>
      </c>
      <c r="G4444" s="8">
        <f>_xlfn.RANK.EQ(inventory[[#This Row],[Total Cost]],inventory[Total Cost],0)</f>
        <v>4223</v>
      </c>
      <c r="H4444" s="8">
        <f>SUMIFS(inventory['# Units],inventory[Rank],"&lt;="&amp;inventory[[#This Row],['#]])</f>
        <v>81956</v>
      </c>
      <c r="I4444" s="9">
        <f>inventory[[#This Row],[c Units]]/MAX(inventory[c Units])</f>
        <v>0.99487727305834084</v>
      </c>
      <c r="J4444" s="10">
        <f>SUMIFS(inventory[Total Cost],inventory[Rank],"&lt;="&amp;inventory[[#This Row],['#]])</f>
        <v>2647134.1999999937</v>
      </c>
      <c r="K4444" s="9">
        <f>inventory[[#This Row],[c Cost]]/MAX(inventory[c Cost])</f>
        <v>0.99993525492485169</v>
      </c>
      <c r="L4444" s="11" t="str">
        <f>IF(inventory[[#This Row],[c Units %]]&lt;=$O$7,$N$7,IF(inventory[[#This Row],[c Units %]]&lt;=$O$8,$N$8,$N$9))</f>
        <v>C</v>
      </c>
    </row>
    <row r="4445" spans="2:12" x14ac:dyDescent="0.25">
      <c r="B4445" s="1">
        <v>4439</v>
      </c>
      <c r="C4445" t="s">
        <v>4438</v>
      </c>
      <c r="D4445" s="2">
        <v>0.6</v>
      </c>
      <c r="E4445" s="15">
        <v>1</v>
      </c>
      <c r="F4445" s="14">
        <f>inventory[[#This Row],[Unit Cost]]*inventory[[#This Row],['# Units]]</f>
        <v>0.6</v>
      </c>
      <c r="G4445" s="8">
        <f>_xlfn.RANK.EQ(inventory[[#This Row],[Total Cost]],inventory[Total Cost],0)</f>
        <v>4592</v>
      </c>
      <c r="H4445" s="8">
        <f>SUMIFS(inventory['# Units],inventory[Rank],"&lt;="&amp;inventory[[#This Row],['#]])</f>
        <v>81956</v>
      </c>
      <c r="I4445" s="9">
        <f>inventory[[#This Row],[c Units]]/MAX(inventory[c Units])</f>
        <v>0.99487727305834084</v>
      </c>
      <c r="J4445" s="10">
        <f>SUMIFS(inventory[Total Cost],inventory[Rank],"&lt;="&amp;inventory[[#This Row],['#]])</f>
        <v>2647134.1999999937</v>
      </c>
      <c r="K4445" s="9">
        <f>inventory[[#This Row],[c Cost]]/MAX(inventory[c Cost])</f>
        <v>0.99993525492485169</v>
      </c>
      <c r="L4445" s="11" t="str">
        <f>IF(inventory[[#This Row],[c Units %]]&lt;=$O$7,$N$7,IF(inventory[[#This Row],[c Units %]]&lt;=$O$8,$N$8,$N$9))</f>
        <v>C</v>
      </c>
    </row>
    <row r="4446" spans="2:12" x14ac:dyDescent="0.25">
      <c r="B4446" s="1">
        <v>4440</v>
      </c>
      <c r="C4446" t="s">
        <v>4439</v>
      </c>
      <c r="D4446" s="2">
        <v>0.4</v>
      </c>
      <c r="E4446" s="15">
        <v>6</v>
      </c>
      <c r="F4446" s="14">
        <f>inventory[[#This Row],[Unit Cost]]*inventory[[#This Row],['# Units]]</f>
        <v>2.4000000000000004</v>
      </c>
      <c r="G4446" s="8">
        <f>_xlfn.RANK.EQ(inventory[[#This Row],[Total Cost]],inventory[Total Cost],0)</f>
        <v>4197</v>
      </c>
      <c r="H4446" s="8">
        <f>SUMIFS(inventory['# Units],inventory[Rank],"&lt;="&amp;inventory[[#This Row],['#]])</f>
        <v>81956</v>
      </c>
      <c r="I4446" s="9">
        <f>inventory[[#This Row],[c Units]]/MAX(inventory[c Units])</f>
        <v>0.99487727305834084</v>
      </c>
      <c r="J4446" s="10">
        <f>SUMIFS(inventory[Total Cost],inventory[Rank],"&lt;="&amp;inventory[[#This Row],['#]])</f>
        <v>2647134.1999999937</v>
      </c>
      <c r="K4446" s="9">
        <f>inventory[[#This Row],[c Cost]]/MAX(inventory[c Cost])</f>
        <v>0.99993525492485169</v>
      </c>
      <c r="L4446" s="11" t="str">
        <f>IF(inventory[[#This Row],[c Units %]]&lt;=$O$7,$N$7,IF(inventory[[#This Row],[c Units %]]&lt;=$O$8,$N$8,$N$9))</f>
        <v>C</v>
      </c>
    </row>
    <row r="4447" spans="2:12" x14ac:dyDescent="0.25">
      <c r="B4447" s="1">
        <v>4441</v>
      </c>
      <c r="C4447" t="s">
        <v>4440</v>
      </c>
      <c r="D4447" s="2">
        <v>0.5</v>
      </c>
      <c r="E4447" s="15">
        <v>2</v>
      </c>
      <c r="F4447" s="14">
        <f>inventory[[#This Row],[Unit Cost]]*inventory[[#This Row],['# Units]]</f>
        <v>1</v>
      </c>
      <c r="G4447" s="8">
        <f>_xlfn.RANK.EQ(inventory[[#This Row],[Total Cost]],inventory[Total Cost],0)</f>
        <v>4482</v>
      </c>
      <c r="H4447" s="8">
        <f>SUMIFS(inventory['# Units],inventory[Rank],"&lt;="&amp;inventory[[#This Row],['#]])</f>
        <v>81956</v>
      </c>
      <c r="I4447" s="9">
        <f>inventory[[#This Row],[c Units]]/MAX(inventory[c Units])</f>
        <v>0.99487727305834084</v>
      </c>
      <c r="J4447" s="10">
        <f>SUMIFS(inventory[Total Cost],inventory[Rank],"&lt;="&amp;inventory[[#This Row],['#]])</f>
        <v>2647134.1999999937</v>
      </c>
      <c r="K4447" s="9">
        <f>inventory[[#This Row],[c Cost]]/MAX(inventory[c Cost])</f>
        <v>0.99993525492485169</v>
      </c>
      <c r="L4447" s="11" t="str">
        <f>IF(inventory[[#This Row],[c Units %]]&lt;=$O$7,$N$7,IF(inventory[[#This Row],[c Units %]]&lt;=$O$8,$N$8,$N$9))</f>
        <v>C</v>
      </c>
    </row>
    <row r="4448" spans="2:12" x14ac:dyDescent="0.25">
      <c r="B4448" s="1">
        <v>4442</v>
      </c>
      <c r="C4448" t="s">
        <v>4441</v>
      </c>
      <c r="D4448" s="2">
        <v>0.7</v>
      </c>
      <c r="E4448" s="15">
        <v>20</v>
      </c>
      <c r="F4448" s="14">
        <f>inventory[[#This Row],[Unit Cost]]*inventory[[#This Row],['# Units]]</f>
        <v>14</v>
      </c>
      <c r="G4448" s="8">
        <f>_xlfn.RANK.EQ(inventory[[#This Row],[Total Cost]],inventory[Total Cost],0)</f>
        <v>3027</v>
      </c>
      <c r="H4448" s="8">
        <f>SUMIFS(inventory['# Units],inventory[Rank],"&lt;="&amp;inventory[[#This Row],['#]])</f>
        <v>81956</v>
      </c>
      <c r="I4448" s="9">
        <f>inventory[[#This Row],[c Units]]/MAX(inventory[c Units])</f>
        <v>0.99487727305834084</v>
      </c>
      <c r="J4448" s="10">
        <f>SUMIFS(inventory[Total Cost],inventory[Rank],"&lt;="&amp;inventory[[#This Row],['#]])</f>
        <v>2647134.1999999937</v>
      </c>
      <c r="K4448" s="9">
        <f>inventory[[#This Row],[c Cost]]/MAX(inventory[c Cost])</f>
        <v>0.99993525492485169</v>
      </c>
      <c r="L4448" s="11" t="str">
        <f>IF(inventory[[#This Row],[c Units %]]&lt;=$O$7,$N$7,IF(inventory[[#This Row],[c Units %]]&lt;=$O$8,$N$8,$N$9))</f>
        <v>C</v>
      </c>
    </row>
    <row r="4449" spans="2:12" x14ac:dyDescent="0.25">
      <c r="B4449" s="1">
        <v>4443</v>
      </c>
      <c r="C4449" t="s">
        <v>4442</v>
      </c>
      <c r="D4449" s="2">
        <v>0.7</v>
      </c>
      <c r="E4449" s="15">
        <v>14</v>
      </c>
      <c r="F4449" s="14">
        <f>inventory[[#This Row],[Unit Cost]]*inventory[[#This Row],['# Units]]</f>
        <v>9.7999999999999989</v>
      </c>
      <c r="G4449" s="8">
        <f>_xlfn.RANK.EQ(inventory[[#This Row],[Total Cost]],inventory[Total Cost],0)</f>
        <v>3331</v>
      </c>
      <c r="H4449" s="8">
        <f>SUMIFS(inventory['# Units],inventory[Rank],"&lt;="&amp;inventory[[#This Row],['#]])</f>
        <v>81956</v>
      </c>
      <c r="I4449" s="9">
        <f>inventory[[#This Row],[c Units]]/MAX(inventory[c Units])</f>
        <v>0.99487727305834084</v>
      </c>
      <c r="J4449" s="10">
        <f>SUMIFS(inventory[Total Cost],inventory[Rank],"&lt;="&amp;inventory[[#This Row],['#]])</f>
        <v>2647134.1999999937</v>
      </c>
      <c r="K4449" s="9">
        <f>inventory[[#This Row],[c Cost]]/MAX(inventory[c Cost])</f>
        <v>0.99993525492485169</v>
      </c>
      <c r="L4449" s="11" t="str">
        <f>IF(inventory[[#This Row],[c Units %]]&lt;=$O$7,$N$7,IF(inventory[[#This Row],[c Units %]]&lt;=$O$8,$N$8,$N$9))</f>
        <v>C</v>
      </c>
    </row>
    <row r="4450" spans="2:12" x14ac:dyDescent="0.25">
      <c r="B4450" s="1">
        <v>4444</v>
      </c>
      <c r="C4450" t="s">
        <v>4443</v>
      </c>
      <c r="D4450" s="2">
        <v>0.2</v>
      </c>
      <c r="E4450" s="15">
        <v>6</v>
      </c>
      <c r="F4450" s="14">
        <f>inventory[[#This Row],[Unit Cost]]*inventory[[#This Row],['# Units]]</f>
        <v>1.2000000000000002</v>
      </c>
      <c r="G4450" s="8">
        <f>_xlfn.RANK.EQ(inventory[[#This Row],[Total Cost]],inventory[Total Cost],0)</f>
        <v>4437</v>
      </c>
      <c r="H4450" s="8">
        <f>SUMIFS(inventory['# Units],inventory[Rank],"&lt;="&amp;inventory[[#This Row],['#]])</f>
        <v>81956</v>
      </c>
      <c r="I4450" s="9">
        <f>inventory[[#This Row],[c Units]]/MAX(inventory[c Units])</f>
        <v>0.99487727305834084</v>
      </c>
      <c r="J4450" s="10">
        <f>SUMIFS(inventory[Total Cost],inventory[Rank],"&lt;="&amp;inventory[[#This Row],['#]])</f>
        <v>2647134.1999999937</v>
      </c>
      <c r="K4450" s="9">
        <f>inventory[[#This Row],[c Cost]]/MAX(inventory[c Cost])</f>
        <v>0.99993525492485169</v>
      </c>
      <c r="L4450" s="11" t="str">
        <f>IF(inventory[[#This Row],[c Units %]]&lt;=$O$7,$N$7,IF(inventory[[#This Row],[c Units %]]&lt;=$O$8,$N$8,$N$9))</f>
        <v>C</v>
      </c>
    </row>
    <row r="4451" spans="2:12" x14ac:dyDescent="0.25">
      <c r="B4451" s="1">
        <v>4445</v>
      </c>
      <c r="C4451" t="s">
        <v>4444</v>
      </c>
      <c r="D4451" s="2">
        <v>0.7</v>
      </c>
      <c r="E4451" s="15">
        <v>1</v>
      </c>
      <c r="F4451" s="14">
        <f>inventory[[#This Row],[Unit Cost]]*inventory[[#This Row],['# Units]]</f>
        <v>0.7</v>
      </c>
      <c r="G4451" s="8">
        <f>_xlfn.RANK.EQ(inventory[[#This Row],[Total Cost]],inventory[Total Cost],0)</f>
        <v>4553</v>
      </c>
      <c r="H4451" s="8">
        <f>SUMIFS(inventory['# Units],inventory[Rank],"&lt;="&amp;inventory[[#This Row],['#]])</f>
        <v>82011</v>
      </c>
      <c r="I4451" s="9">
        <f>inventory[[#This Row],[c Units]]/MAX(inventory[c Units])</f>
        <v>0.99554492704362818</v>
      </c>
      <c r="J4451" s="10">
        <f>SUMIFS(inventory[Total Cost],inventory[Rank],"&lt;="&amp;inventory[[#This Row],['#]])</f>
        <v>2647167.7999999989</v>
      </c>
      <c r="K4451" s="9">
        <f>inventory[[#This Row],[c Cost]]/MAX(inventory[c Cost])</f>
        <v>0.99994794707494017</v>
      </c>
      <c r="L4451" s="11" t="str">
        <f>IF(inventory[[#This Row],[c Units %]]&lt;=$O$7,$N$7,IF(inventory[[#This Row],[c Units %]]&lt;=$O$8,$N$8,$N$9))</f>
        <v>C</v>
      </c>
    </row>
    <row r="4452" spans="2:12" x14ac:dyDescent="0.25">
      <c r="B4452" s="1">
        <v>4446</v>
      </c>
      <c r="C4452" t="s">
        <v>4445</v>
      </c>
      <c r="D4452" s="2">
        <v>0.3</v>
      </c>
      <c r="E4452" s="15">
        <v>11</v>
      </c>
      <c r="F4452" s="14">
        <f>inventory[[#This Row],[Unit Cost]]*inventory[[#This Row],['# Units]]</f>
        <v>3.3</v>
      </c>
      <c r="G4452" s="8">
        <f>_xlfn.RANK.EQ(inventory[[#This Row],[Total Cost]],inventory[Total Cost],0)</f>
        <v>4043</v>
      </c>
      <c r="H4452" s="8">
        <f>SUMIFS(inventory['# Units],inventory[Rank],"&lt;="&amp;inventory[[#This Row],['#]])</f>
        <v>82011</v>
      </c>
      <c r="I4452" s="9">
        <f>inventory[[#This Row],[c Units]]/MAX(inventory[c Units])</f>
        <v>0.99554492704362818</v>
      </c>
      <c r="J4452" s="10">
        <f>SUMIFS(inventory[Total Cost],inventory[Rank],"&lt;="&amp;inventory[[#This Row],['#]])</f>
        <v>2647167.7999999989</v>
      </c>
      <c r="K4452" s="9">
        <f>inventory[[#This Row],[c Cost]]/MAX(inventory[c Cost])</f>
        <v>0.99994794707494017</v>
      </c>
      <c r="L4452" s="11" t="str">
        <f>IF(inventory[[#This Row],[c Units %]]&lt;=$O$7,$N$7,IF(inventory[[#This Row],[c Units %]]&lt;=$O$8,$N$8,$N$9))</f>
        <v>C</v>
      </c>
    </row>
    <row r="4453" spans="2:12" x14ac:dyDescent="0.25">
      <c r="B4453" s="1">
        <v>4447</v>
      </c>
      <c r="C4453" t="s">
        <v>4446</v>
      </c>
      <c r="D4453" s="2">
        <v>0.7</v>
      </c>
      <c r="E4453" s="15">
        <v>3</v>
      </c>
      <c r="F4453" s="14">
        <f>inventory[[#This Row],[Unit Cost]]*inventory[[#This Row],['# Units]]</f>
        <v>2.0999999999999996</v>
      </c>
      <c r="G4453" s="8">
        <f>_xlfn.RANK.EQ(inventory[[#This Row],[Total Cost]],inventory[Total Cost],0)</f>
        <v>4272</v>
      </c>
      <c r="H4453" s="8">
        <f>SUMIFS(inventory['# Units],inventory[Rank],"&lt;="&amp;inventory[[#This Row],['#]])</f>
        <v>82011</v>
      </c>
      <c r="I4453" s="9">
        <f>inventory[[#This Row],[c Units]]/MAX(inventory[c Units])</f>
        <v>0.99554492704362818</v>
      </c>
      <c r="J4453" s="10">
        <f>SUMIFS(inventory[Total Cost],inventory[Rank],"&lt;="&amp;inventory[[#This Row],['#]])</f>
        <v>2647167.7999999989</v>
      </c>
      <c r="K4453" s="9">
        <f>inventory[[#This Row],[c Cost]]/MAX(inventory[c Cost])</f>
        <v>0.99994794707494017</v>
      </c>
      <c r="L4453" s="11" t="str">
        <f>IF(inventory[[#This Row],[c Units %]]&lt;=$O$7,$N$7,IF(inventory[[#This Row],[c Units %]]&lt;=$O$8,$N$8,$N$9))</f>
        <v>C</v>
      </c>
    </row>
    <row r="4454" spans="2:12" x14ac:dyDescent="0.25">
      <c r="B4454" s="1">
        <v>4448</v>
      </c>
      <c r="C4454" t="s">
        <v>4447</v>
      </c>
      <c r="D4454" s="2">
        <v>0.7</v>
      </c>
      <c r="E4454" s="15">
        <v>8</v>
      </c>
      <c r="F4454" s="14">
        <f>inventory[[#This Row],[Unit Cost]]*inventory[[#This Row],['# Units]]</f>
        <v>5.6</v>
      </c>
      <c r="G4454" s="8">
        <f>_xlfn.RANK.EQ(inventory[[#This Row],[Total Cost]],inventory[Total Cost],0)</f>
        <v>3697</v>
      </c>
      <c r="H4454" s="8">
        <f>SUMIFS(inventory['# Units],inventory[Rank],"&lt;="&amp;inventory[[#This Row],['#]])</f>
        <v>82011</v>
      </c>
      <c r="I4454" s="9">
        <f>inventory[[#This Row],[c Units]]/MAX(inventory[c Units])</f>
        <v>0.99554492704362818</v>
      </c>
      <c r="J4454" s="10">
        <f>SUMIFS(inventory[Total Cost],inventory[Rank],"&lt;="&amp;inventory[[#This Row],['#]])</f>
        <v>2647167.7999999989</v>
      </c>
      <c r="K4454" s="9">
        <f>inventory[[#This Row],[c Cost]]/MAX(inventory[c Cost])</f>
        <v>0.99994794707494017</v>
      </c>
      <c r="L4454" s="11" t="str">
        <f>IF(inventory[[#This Row],[c Units %]]&lt;=$O$7,$N$7,IF(inventory[[#This Row],[c Units %]]&lt;=$O$8,$N$8,$N$9))</f>
        <v>C</v>
      </c>
    </row>
    <row r="4455" spans="2:12" x14ac:dyDescent="0.25">
      <c r="B4455" s="1">
        <v>4449</v>
      </c>
      <c r="C4455" t="s">
        <v>4448</v>
      </c>
      <c r="D4455" s="2">
        <v>0.6</v>
      </c>
      <c r="E4455" s="15">
        <v>12</v>
      </c>
      <c r="F4455" s="14">
        <f>inventory[[#This Row],[Unit Cost]]*inventory[[#This Row],['# Units]]</f>
        <v>7.1999999999999993</v>
      </c>
      <c r="G4455" s="8">
        <f>_xlfn.RANK.EQ(inventory[[#This Row],[Total Cost]],inventory[Total Cost],0)</f>
        <v>3558</v>
      </c>
      <c r="H4455" s="8">
        <f>SUMIFS(inventory['# Units],inventory[Rank],"&lt;="&amp;inventory[[#This Row],['#]])</f>
        <v>82011</v>
      </c>
      <c r="I4455" s="9">
        <f>inventory[[#This Row],[c Units]]/MAX(inventory[c Units])</f>
        <v>0.99554492704362818</v>
      </c>
      <c r="J4455" s="10">
        <f>SUMIFS(inventory[Total Cost],inventory[Rank],"&lt;="&amp;inventory[[#This Row],['#]])</f>
        <v>2647167.7999999989</v>
      </c>
      <c r="K4455" s="9">
        <f>inventory[[#This Row],[c Cost]]/MAX(inventory[c Cost])</f>
        <v>0.99994794707494017</v>
      </c>
      <c r="L4455" s="11" t="str">
        <f>IF(inventory[[#This Row],[c Units %]]&lt;=$O$7,$N$7,IF(inventory[[#This Row],[c Units %]]&lt;=$O$8,$N$8,$N$9))</f>
        <v>C</v>
      </c>
    </row>
    <row r="4456" spans="2:12" x14ac:dyDescent="0.25">
      <c r="B4456" s="1">
        <v>4450</v>
      </c>
      <c r="C4456" t="s">
        <v>4449</v>
      </c>
      <c r="D4456" s="2">
        <v>0.7</v>
      </c>
      <c r="E4456" s="15">
        <v>1</v>
      </c>
      <c r="F4456" s="14">
        <f>inventory[[#This Row],[Unit Cost]]*inventory[[#This Row],['# Units]]</f>
        <v>0.7</v>
      </c>
      <c r="G4456" s="8">
        <f>_xlfn.RANK.EQ(inventory[[#This Row],[Total Cost]],inventory[Total Cost],0)</f>
        <v>4553</v>
      </c>
      <c r="H4456" s="8">
        <f>SUMIFS(inventory['# Units],inventory[Rank],"&lt;="&amp;inventory[[#This Row],['#]])</f>
        <v>82011</v>
      </c>
      <c r="I4456" s="9">
        <f>inventory[[#This Row],[c Units]]/MAX(inventory[c Units])</f>
        <v>0.99554492704362818</v>
      </c>
      <c r="J4456" s="10">
        <f>SUMIFS(inventory[Total Cost],inventory[Rank],"&lt;="&amp;inventory[[#This Row],['#]])</f>
        <v>2647167.7999999989</v>
      </c>
      <c r="K4456" s="9">
        <f>inventory[[#This Row],[c Cost]]/MAX(inventory[c Cost])</f>
        <v>0.99994794707494017</v>
      </c>
      <c r="L4456" s="11" t="str">
        <f>IF(inventory[[#This Row],[c Units %]]&lt;=$O$7,$N$7,IF(inventory[[#This Row],[c Units %]]&lt;=$O$8,$N$8,$N$9))</f>
        <v>C</v>
      </c>
    </row>
    <row r="4457" spans="2:12" x14ac:dyDescent="0.25">
      <c r="B4457" s="1">
        <v>4451</v>
      </c>
      <c r="C4457" t="s">
        <v>4450</v>
      </c>
      <c r="D4457" s="2">
        <v>0.7</v>
      </c>
      <c r="E4457" s="15">
        <v>3</v>
      </c>
      <c r="F4457" s="14">
        <f>inventory[[#This Row],[Unit Cost]]*inventory[[#This Row],['# Units]]</f>
        <v>2.0999999999999996</v>
      </c>
      <c r="G4457" s="8">
        <f>_xlfn.RANK.EQ(inventory[[#This Row],[Total Cost]],inventory[Total Cost],0)</f>
        <v>4272</v>
      </c>
      <c r="H4457" s="8">
        <f>SUMIFS(inventory['# Units],inventory[Rank],"&lt;="&amp;inventory[[#This Row],['#]])</f>
        <v>82011</v>
      </c>
      <c r="I4457" s="9">
        <f>inventory[[#This Row],[c Units]]/MAX(inventory[c Units])</f>
        <v>0.99554492704362818</v>
      </c>
      <c r="J4457" s="10">
        <f>SUMIFS(inventory[Total Cost],inventory[Rank],"&lt;="&amp;inventory[[#This Row],['#]])</f>
        <v>2647167.7999999989</v>
      </c>
      <c r="K4457" s="9">
        <f>inventory[[#This Row],[c Cost]]/MAX(inventory[c Cost])</f>
        <v>0.99994794707494017</v>
      </c>
      <c r="L4457" s="11" t="str">
        <f>IF(inventory[[#This Row],[c Units %]]&lt;=$O$7,$N$7,IF(inventory[[#This Row],[c Units %]]&lt;=$O$8,$N$8,$N$9))</f>
        <v>C</v>
      </c>
    </row>
    <row r="4458" spans="2:12" x14ac:dyDescent="0.25">
      <c r="B4458" s="1">
        <v>4452</v>
      </c>
      <c r="C4458" t="s">
        <v>4451</v>
      </c>
      <c r="D4458" s="2">
        <v>0.7</v>
      </c>
      <c r="E4458" s="15">
        <v>2</v>
      </c>
      <c r="F4458" s="14">
        <f>inventory[[#This Row],[Unit Cost]]*inventory[[#This Row],['# Units]]</f>
        <v>1.4</v>
      </c>
      <c r="G4458" s="8">
        <f>_xlfn.RANK.EQ(inventory[[#This Row],[Total Cost]],inventory[Total Cost],0)</f>
        <v>4407</v>
      </c>
      <c r="H4458" s="8">
        <f>SUMIFS(inventory['# Units],inventory[Rank],"&lt;="&amp;inventory[[#This Row],['#]])</f>
        <v>82011</v>
      </c>
      <c r="I4458" s="9">
        <f>inventory[[#This Row],[c Units]]/MAX(inventory[c Units])</f>
        <v>0.99554492704362818</v>
      </c>
      <c r="J4458" s="10">
        <f>SUMIFS(inventory[Total Cost],inventory[Rank],"&lt;="&amp;inventory[[#This Row],['#]])</f>
        <v>2647167.7999999989</v>
      </c>
      <c r="K4458" s="9">
        <f>inventory[[#This Row],[c Cost]]/MAX(inventory[c Cost])</f>
        <v>0.99994794707494017</v>
      </c>
      <c r="L4458" s="11" t="str">
        <f>IF(inventory[[#This Row],[c Units %]]&lt;=$O$7,$N$7,IF(inventory[[#This Row],[c Units %]]&lt;=$O$8,$N$8,$N$9))</f>
        <v>C</v>
      </c>
    </row>
    <row r="4459" spans="2:12" x14ac:dyDescent="0.25">
      <c r="B4459" s="1">
        <v>4453</v>
      </c>
      <c r="C4459" t="s">
        <v>4452</v>
      </c>
      <c r="D4459" s="2">
        <v>0.6</v>
      </c>
      <c r="E4459" s="15">
        <v>2</v>
      </c>
      <c r="F4459" s="14">
        <f>inventory[[#This Row],[Unit Cost]]*inventory[[#This Row],['# Units]]</f>
        <v>1.2</v>
      </c>
      <c r="G4459" s="8">
        <f>_xlfn.RANK.EQ(inventory[[#This Row],[Total Cost]],inventory[Total Cost],0)</f>
        <v>4445</v>
      </c>
      <c r="H4459" s="8">
        <f>SUMIFS(inventory['# Units],inventory[Rank],"&lt;="&amp;inventory[[#This Row],['#]])</f>
        <v>82011</v>
      </c>
      <c r="I4459" s="9">
        <f>inventory[[#This Row],[c Units]]/MAX(inventory[c Units])</f>
        <v>0.99554492704362818</v>
      </c>
      <c r="J4459" s="10">
        <f>SUMIFS(inventory[Total Cost],inventory[Rank],"&lt;="&amp;inventory[[#This Row],['#]])</f>
        <v>2647167.7999999989</v>
      </c>
      <c r="K4459" s="9">
        <f>inventory[[#This Row],[c Cost]]/MAX(inventory[c Cost])</f>
        <v>0.99994794707494017</v>
      </c>
      <c r="L4459" s="11" t="str">
        <f>IF(inventory[[#This Row],[c Units %]]&lt;=$O$7,$N$7,IF(inventory[[#This Row],[c Units %]]&lt;=$O$8,$N$8,$N$9))</f>
        <v>C</v>
      </c>
    </row>
    <row r="4460" spans="2:12" x14ac:dyDescent="0.25">
      <c r="B4460" s="1">
        <v>4454</v>
      </c>
      <c r="C4460" t="s">
        <v>4453</v>
      </c>
      <c r="D4460" s="2">
        <v>0.6</v>
      </c>
      <c r="E4460" s="15">
        <v>1</v>
      </c>
      <c r="F4460" s="14">
        <f>inventory[[#This Row],[Unit Cost]]*inventory[[#This Row],['# Units]]</f>
        <v>0.6</v>
      </c>
      <c r="G4460" s="8">
        <f>_xlfn.RANK.EQ(inventory[[#This Row],[Total Cost]],inventory[Total Cost],0)</f>
        <v>4592</v>
      </c>
      <c r="H4460" s="8">
        <f>SUMIFS(inventory['# Units],inventory[Rank],"&lt;="&amp;inventory[[#This Row],['#]])</f>
        <v>82011</v>
      </c>
      <c r="I4460" s="9">
        <f>inventory[[#This Row],[c Units]]/MAX(inventory[c Units])</f>
        <v>0.99554492704362818</v>
      </c>
      <c r="J4460" s="10">
        <f>SUMIFS(inventory[Total Cost],inventory[Rank],"&lt;="&amp;inventory[[#This Row],['#]])</f>
        <v>2647167.7999999989</v>
      </c>
      <c r="K4460" s="9">
        <f>inventory[[#This Row],[c Cost]]/MAX(inventory[c Cost])</f>
        <v>0.99994794707494017</v>
      </c>
      <c r="L4460" s="11" t="str">
        <f>IF(inventory[[#This Row],[c Units %]]&lt;=$O$7,$N$7,IF(inventory[[#This Row],[c Units %]]&lt;=$O$8,$N$8,$N$9))</f>
        <v>C</v>
      </c>
    </row>
    <row r="4461" spans="2:12" x14ac:dyDescent="0.25">
      <c r="B4461" s="1">
        <v>4455</v>
      </c>
      <c r="C4461" t="s">
        <v>4454</v>
      </c>
      <c r="D4461" s="2">
        <v>0.6</v>
      </c>
      <c r="E4461" s="15">
        <v>1</v>
      </c>
      <c r="F4461" s="14">
        <f>inventory[[#This Row],[Unit Cost]]*inventory[[#This Row],['# Units]]</f>
        <v>0.6</v>
      </c>
      <c r="G4461" s="8">
        <f>_xlfn.RANK.EQ(inventory[[#This Row],[Total Cost]],inventory[Total Cost],0)</f>
        <v>4592</v>
      </c>
      <c r="H4461" s="8">
        <f>SUMIFS(inventory['# Units],inventory[Rank],"&lt;="&amp;inventory[[#This Row],['#]])</f>
        <v>82011</v>
      </c>
      <c r="I4461" s="9">
        <f>inventory[[#This Row],[c Units]]/MAX(inventory[c Units])</f>
        <v>0.99554492704362818</v>
      </c>
      <c r="J4461" s="10">
        <f>SUMIFS(inventory[Total Cost],inventory[Rank],"&lt;="&amp;inventory[[#This Row],['#]])</f>
        <v>2647167.7999999989</v>
      </c>
      <c r="K4461" s="9">
        <f>inventory[[#This Row],[c Cost]]/MAX(inventory[c Cost])</f>
        <v>0.99994794707494017</v>
      </c>
      <c r="L4461" s="11" t="str">
        <f>IF(inventory[[#This Row],[c Units %]]&lt;=$O$7,$N$7,IF(inventory[[#This Row],[c Units %]]&lt;=$O$8,$N$8,$N$9))</f>
        <v>C</v>
      </c>
    </row>
    <row r="4462" spans="2:12" x14ac:dyDescent="0.25">
      <c r="B4462" s="1">
        <v>4456</v>
      </c>
      <c r="C4462" t="s">
        <v>4455</v>
      </c>
      <c r="D4462" s="2">
        <v>0.7</v>
      </c>
      <c r="E4462" s="15">
        <v>7</v>
      </c>
      <c r="F4462" s="14">
        <f>inventory[[#This Row],[Unit Cost]]*inventory[[#This Row],['# Units]]</f>
        <v>4.8999999999999995</v>
      </c>
      <c r="G4462" s="8">
        <f>_xlfn.RANK.EQ(inventory[[#This Row],[Total Cost]],inventory[Total Cost],0)</f>
        <v>3779</v>
      </c>
      <c r="H4462" s="8">
        <f>SUMIFS(inventory['# Units],inventory[Rank],"&lt;="&amp;inventory[[#This Row],['#]])</f>
        <v>82011</v>
      </c>
      <c r="I4462" s="9">
        <f>inventory[[#This Row],[c Units]]/MAX(inventory[c Units])</f>
        <v>0.99554492704362818</v>
      </c>
      <c r="J4462" s="10">
        <f>SUMIFS(inventory[Total Cost],inventory[Rank],"&lt;="&amp;inventory[[#This Row],['#]])</f>
        <v>2647167.7999999989</v>
      </c>
      <c r="K4462" s="9">
        <f>inventory[[#This Row],[c Cost]]/MAX(inventory[c Cost])</f>
        <v>0.99994794707494017</v>
      </c>
      <c r="L4462" s="11" t="str">
        <f>IF(inventory[[#This Row],[c Units %]]&lt;=$O$7,$N$7,IF(inventory[[#This Row],[c Units %]]&lt;=$O$8,$N$8,$N$9))</f>
        <v>C</v>
      </c>
    </row>
    <row r="4463" spans="2:12" x14ac:dyDescent="0.25">
      <c r="B4463" s="1">
        <v>4457</v>
      </c>
      <c r="C4463" t="s">
        <v>4456</v>
      </c>
      <c r="D4463" s="2">
        <v>0.6</v>
      </c>
      <c r="E4463" s="15">
        <v>1</v>
      </c>
      <c r="F4463" s="14">
        <f>inventory[[#This Row],[Unit Cost]]*inventory[[#This Row],['# Units]]</f>
        <v>0.6</v>
      </c>
      <c r="G4463" s="8">
        <f>_xlfn.RANK.EQ(inventory[[#This Row],[Total Cost]],inventory[Total Cost],0)</f>
        <v>4592</v>
      </c>
      <c r="H4463" s="8">
        <f>SUMIFS(inventory['# Units],inventory[Rank],"&lt;="&amp;inventory[[#This Row],['#]])</f>
        <v>82011</v>
      </c>
      <c r="I4463" s="9">
        <f>inventory[[#This Row],[c Units]]/MAX(inventory[c Units])</f>
        <v>0.99554492704362818</v>
      </c>
      <c r="J4463" s="10">
        <f>SUMIFS(inventory[Total Cost],inventory[Rank],"&lt;="&amp;inventory[[#This Row],['#]])</f>
        <v>2647167.7999999989</v>
      </c>
      <c r="K4463" s="9">
        <f>inventory[[#This Row],[c Cost]]/MAX(inventory[c Cost])</f>
        <v>0.99994794707494017</v>
      </c>
      <c r="L4463" s="11" t="str">
        <f>IF(inventory[[#This Row],[c Units %]]&lt;=$O$7,$N$7,IF(inventory[[#This Row],[c Units %]]&lt;=$O$8,$N$8,$N$9))</f>
        <v>C</v>
      </c>
    </row>
    <row r="4464" spans="2:12" x14ac:dyDescent="0.25">
      <c r="B4464" s="1">
        <v>4458</v>
      </c>
      <c r="C4464" t="s">
        <v>4457</v>
      </c>
      <c r="D4464" s="2">
        <v>0.6</v>
      </c>
      <c r="E4464" s="15">
        <v>1</v>
      </c>
      <c r="F4464" s="14">
        <f>inventory[[#This Row],[Unit Cost]]*inventory[[#This Row],['# Units]]</f>
        <v>0.6</v>
      </c>
      <c r="G4464" s="8">
        <f>_xlfn.RANK.EQ(inventory[[#This Row],[Total Cost]],inventory[Total Cost],0)</f>
        <v>4592</v>
      </c>
      <c r="H4464" s="8">
        <f>SUMIFS(inventory['# Units],inventory[Rank],"&lt;="&amp;inventory[[#This Row],['#]])</f>
        <v>82011</v>
      </c>
      <c r="I4464" s="9">
        <f>inventory[[#This Row],[c Units]]/MAX(inventory[c Units])</f>
        <v>0.99554492704362818</v>
      </c>
      <c r="J4464" s="10">
        <f>SUMIFS(inventory[Total Cost],inventory[Rank],"&lt;="&amp;inventory[[#This Row],['#]])</f>
        <v>2647167.7999999989</v>
      </c>
      <c r="K4464" s="9">
        <f>inventory[[#This Row],[c Cost]]/MAX(inventory[c Cost])</f>
        <v>0.99994794707494017</v>
      </c>
      <c r="L4464" s="11" t="str">
        <f>IF(inventory[[#This Row],[c Units %]]&lt;=$O$7,$N$7,IF(inventory[[#This Row],[c Units %]]&lt;=$O$8,$N$8,$N$9))</f>
        <v>C</v>
      </c>
    </row>
    <row r="4465" spans="2:12" x14ac:dyDescent="0.25">
      <c r="B4465" s="1">
        <v>4459</v>
      </c>
      <c r="C4465" t="s">
        <v>4458</v>
      </c>
      <c r="D4465" s="2">
        <v>0.7</v>
      </c>
      <c r="E4465" s="15">
        <v>9</v>
      </c>
      <c r="F4465" s="14">
        <f>inventory[[#This Row],[Unit Cost]]*inventory[[#This Row],['# Units]]</f>
        <v>6.3</v>
      </c>
      <c r="G4465" s="8">
        <f>_xlfn.RANK.EQ(inventory[[#This Row],[Total Cost]],inventory[Total Cost],0)</f>
        <v>3638</v>
      </c>
      <c r="H4465" s="8">
        <f>SUMIFS(inventory['# Units],inventory[Rank],"&lt;="&amp;inventory[[#This Row],['#]])</f>
        <v>82011</v>
      </c>
      <c r="I4465" s="9">
        <f>inventory[[#This Row],[c Units]]/MAX(inventory[c Units])</f>
        <v>0.99554492704362818</v>
      </c>
      <c r="J4465" s="10">
        <f>SUMIFS(inventory[Total Cost],inventory[Rank],"&lt;="&amp;inventory[[#This Row],['#]])</f>
        <v>2647167.7999999989</v>
      </c>
      <c r="K4465" s="9">
        <f>inventory[[#This Row],[c Cost]]/MAX(inventory[c Cost])</f>
        <v>0.99994794707494017</v>
      </c>
      <c r="L4465" s="11" t="str">
        <f>IF(inventory[[#This Row],[c Units %]]&lt;=$O$7,$N$7,IF(inventory[[#This Row],[c Units %]]&lt;=$O$8,$N$8,$N$9))</f>
        <v>C</v>
      </c>
    </row>
    <row r="4466" spans="2:12" x14ac:dyDescent="0.25">
      <c r="B4466" s="1">
        <v>4460</v>
      </c>
      <c r="C4466" t="s">
        <v>4459</v>
      </c>
      <c r="D4466" s="2">
        <v>0.7</v>
      </c>
      <c r="E4466" s="15">
        <v>7</v>
      </c>
      <c r="F4466" s="14">
        <f>inventory[[#This Row],[Unit Cost]]*inventory[[#This Row],['# Units]]</f>
        <v>4.8999999999999995</v>
      </c>
      <c r="G4466" s="8">
        <f>_xlfn.RANK.EQ(inventory[[#This Row],[Total Cost]],inventory[Total Cost],0)</f>
        <v>3779</v>
      </c>
      <c r="H4466" s="8">
        <f>SUMIFS(inventory['# Units],inventory[Rank],"&lt;="&amp;inventory[[#This Row],['#]])</f>
        <v>82011</v>
      </c>
      <c r="I4466" s="9">
        <f>inventory[[#This Row],[c Units]]/MAX(inventory[c Units])</f>
        <v>0.99554492704362818</v>
      </c>
      <c r="J4466" s="10">
        <f>SUMIFS(inventory[Total Cost],inventory[Rank],"&lt;="&amp;inventory[[#This Row],['#]])</f>
        <v>2647167.7999999989</v>
      </c>
      <c r="K4466" s="9">
        <f>inventory[[#This Row],[c Cost]]/MAX(inventory[c Cost])</f>
        <v>0.99994794707494017</v>
      </c>
      <c r="L4466" s="11" t="str">
        <f>IF(inventory[[#This Row],[c Units %]]&lt;=$O$7,$N$7,IF(inventory[[#This Row],[c Units %]]&lt;=$O$8,$N$8,$N$9))</f>
        <v>C</v>
      </c>
    </row>
    <row r="4467" spans="2:12" x14ac:dyDescent="0.25">
      <c r="B4467" s="1">
        <v>4461</v>
      </c>
      <c r="C4467" t="s">
        <v>4460</v>
      </c>
      <c r="D4467" s="2">
        <v>0.7</v>
      </c>
      <c r="E4467" s="15">
        <v>1</v>
      </c>
      <c r="F4467" s="14">
        <f>inventory[[#This Row],[Unit Cost]]*inventory[[#This Row],['# Units]]</f>
        <v>0.7</v>
      </c>
      <c r="G4467" s="8">
        <f>_xlfn.RANK.EQ(inventory[[#This Row],[Total Cost]],inventory[Total Cost],0)</f>
        <v>4553</v>
      </c>
      <c r="H4467" s="8">
        <f>SUMIFS(inventory['# Units],inventory[Rank],"&lt;="&amp;inventory[[#This Row],['#]])</f>
        <v>82011</v>
      </c>
      <c r="I4467" s="9">
        <f>inventory[[#This Row],[c Units]]/MAX(inventory[c Units])</f>
        <v>0.99554492704362818</v>
      </c>
      <c r="J4467" s="10">
        <f>SUMIFS(inventory[Total Cost],inventory[Rank],"&lt;="&amp;inventory[[#This Row],['#]])</f>
        <v>2647167.7999999989</v>
      </c>
      <c r="K4467" s="9">
        <f>inventory[[#This Row],[c Cost]]/MAX(inventory[c Cost])</f>
        <v>0.99994794707494017</v>
      </c>
      <c r="L4467" s="11" t="str">
        <f>IF(inventory[[#This Row],[c Units %]]&lt;=$O$7,$N$7,IF(inventory[[#This Row],[c Units %]]&lt;=$O$8,$N$8,$N$9))</f>
        <v>C</v>
      </c>
    </row>
    <row r="4468" spans="2:12" x14ac:dyDescent="0.25">
      <c r="B4468" s="1">
        <v>4462</v>
      </c>
      <c r="C4468" t="s">
        <v>4461</v>
      </c>
      <c r="D4468" s="2">
        <v>0.7</v>
      </c>
      <c r="E4468" s="15">
        <v>3</v>
      </c>
      <c r="F4468" s="14">
        <f>inventory[[#This Row],[Unit Cost]]*inventory[[#This Row],['# Units]]</f>
        <v>2.0999999999999996</v>
      </c>
      <c r="G4468" s="8">
        <f>_xlfn.RANK.EQ(inventory[[#This Row],[Total Cost]],inventory[Total Cost],0)</f>
        <v>4272</v>
      </c>
      <c r="H4468" s="8">
        <f>SUMIFS(inventory['# Units],inventory[Rank],"&lt;="&amp;inventory[[#This Row],['#]])</f>
        <v>82011</v>
      </c>
      <c r="I4468" s="9">
        <f>inventory[[#This Row],[c Units]]/MAX(inventory[c Units])</f>
        <v>0.99554492704362818</v>
      </c>
      <c r="J4468" s="10">
        <f>SUMIFS(inventory[Total Cost],inventory[Rank],"&lt;="&amp;inventory[[#This Row],['#]])</f>
        <v>2647167.7999999989</v>
      </c>
      <c r="K4468" s="9">
        <f>inventory[[#This Row],[c Cost]]/MAX(inventory[c Cost])</f>
        <v>0.99994794707494017</v>
      </c>
      <c r="L4468" s="11" t="str">
        <f>IF(inventory[[#This Row],[c Units %]]&lt;=$O$7,$N$7,IF(inventory[[#This Row],[c Units %]]&lt;=$O$8,$N$8,$N$9))</f>
        <v>C</v>
      </c>
    </row>
    <row r="4469" spans="2:12" x14ac:dyDescent="0.25">
      <c r="B4469" s="1">
        <v>4463</v>
      </c>
      <c r="C4469" t="s">
        <v>4462</v>
      </c>
      <c r="D4469" s="2">
        <v>0.7</v>
      </c>
      <c r="E4469" s="15">
        <v>6</v>
      </c>
      <c r="F4469" s="14">
        <f>inventory[[#This Row],[Unit Cost]]*inventory[[#This Row],['# Units]]</f>
        <v>4.1999999999999993</v>
      </c>
      <c r="G4469" s="8">
        <f>_xlfn.RANK.EQ(inventory[[#This Row],[Total Cost]],inventory[Total Cost],0)</f>
        <v>3874</v>
      </c>
      <c r="H4469" s="8">
        <f>SUMIFS(inventory['# Units],inventory[Rank],"&lt;="&amp;inventory[[#This Row],['#]])</f>
        <v>82011</v>
      </c>
      <c r="I4469" s="9">
        <f>inventory[[#This Row],[c Units]]/MAX(inventory[c Units])</f>
        <v>0.99554492704362818</v>
      </c>
      <c r="J4469" s="10">
        <f>SUMIFS(inventory[Total Cost],inventory[Rank],"&lt;="&amp;inventory[[#This Row],['#]])</f>
        <v>2647167.7999999989</v>
      </c>
      <c r="K4469" s="9">
        <f>inventory[[#This Row],[c Cost]]/MAX(inventory[c Cost])</f>
        <v>0.99994794707494017</v>
      </c>
      <c r="L4469" s="11" t="str">
        <f>IF(inventory[[#This Row],[c Units %]]&lt;=$O$7,$N$7,IF(inventory[[#This Row],[c Units %]]&lt;=$O$8,$N$8,$N$9))</f>
        <v>C</v>
      </c>
    </row>
    <row r="4470" spans="2:12" x14ac:dyDescent="0.25">
      <c r="B4470" s="1">
        <v>4464</v>
      </c>
      <c r="C4470" t="s">
        <v>4463</v>
      </c>
      <c r="D4470" s="2">
        <v>0.6</v>
      </c>
      <c r="E4470" s="15">
        <v>1</v>
      </c>
      <c r="F4470" s="14">
        <f>inventory[[#This Row],[Unit Cost]]*inventory[[#This Row],['# Units]]</f>
        <v>0.6</v>
      </c>
      <c r="G4470" s="8">
        <f>_xlfn.RANK.EQ(inventory[[#This Row],[Total Cost]],inventory[Total Cost],0)</f>
        <v>4592</v>
      </c>
      <c r="H4470" s="8">
        <f>SUMIFS(inventory['# Units],inventory[Rank],"&lt;="&amp;inventory[[#This Row],['#]])</f>
        <v>82011</v>
      </c>
      <c r="I4470" s="9">
        <f>inventory[[#This Row],[c Units]]/MAX(inventory[c Units])</f>
        <v>0.99554492704362818</v>
      </c>
      <c r="J4470" s="10">
        <f>SUMIFS(inventory[Total Cost],inventory[Rank],"&lt;="&amp;inventory[[#This Row],['#]])</f>
        <v>2647167.7999999989</v>
      </c>
      <c r="K4470" s="9">
        <f>inventory[[#This Row],[c Cost]]/MAX(inventory[c Cost])</f>
        <v>0.99994794707494017</v>
      </c>
      <c r="L4470" s="11" t="str">
        <f>IF(inventory[[#This Row],[c Units %]]&lt;=$O$7,$N$7,IF(inventory[[#This Row],[c Units %]]&lt;=$O$8,$N$8,$N$9))</f>
        <v>C</v>
      </c>
    </row>
    <row r="4471" spans="2:12" x14ac:dyDescent="0.25">
      <c r="B4471" s="1">
        <v>4465</v>
      </c>
      <c r="C4471" t="s">
        <v>4464</v>
      </c>
      <c r="D4471" s="2">
        <v>0.7</v>
      </c>
      <c r="E4471" s="15">
        <v>1</v>
      </c>
      <c r="F4471" s="14">
        <f>inventory[[#This Row],[Unit Cost]]*inventory[[#This Row],['# Units]]</f>
        <v>0.7</v>
      </c>
      <c r="G4471" s="8">
        <f>_xlfn.RANK.EQ(inventory[[#This Row],[Total Cost]],inventory[Total Cost],0)</f>
        <v>4553</v>
      </c>
      <c r="H4471" s="8">
        <f>SUMIFS(inventory['# Units],inventory[Rank],"&lt;="&amp;inventory[[#This Row],['#]])</f>
        <v>82011</v>
      </c>
      <c r="I4471" s="9">
        <f>inventory[[#This Row],[c Units]]/MAX(inventory[c Units])</f>
        <v>0.99554492704362818</v>
      </c>
      <c r="J4471" s="10">
        <f>SUMIFS(inventory[Total Cost],inventory[Rank],"&lt;="&amp;inventory[[#This Row],['#]])</f>
        <v>2647167.7999999989</v>
      </c>
      <c r="K4471" s="9">
        <f>inventory[[#This Row],[c Cost]]/MAX(inventory[c Cost])</f>
        <v>0.99994794707494017</v>
      </c>
      <c r="L4471" s="11" t="str">
        <f>IF(inventory[[#This Row],[c Units %]]&lt;=$O$7,$N$7,IF(inventory[[#This Row],[c Units %]]&lt;=$O$8,$N$8,$N$9))</f>
        <v>C</v>
      </c>
    </row>
    <row r="4472" spans="2:12" x14ac:dyDescent="0.25">
      <c r="B4472" s="1">
        <v>4466</v>
      </c>
      <c r="C4472" t="s">
        <v>4465</v>
      </c>
      <c r="D4472" s="2">
        <v>0.7</v>
      </c>
      <c r="E4472" s="15">
        <v>8</v>
      </c>
      <c r="F4472" s="14">
        <f>inventory[[#This Row],[Unit Cost]]*inventory[[#This Row],['# Units]]</f>
        <v>5.6</v>
      </c>
      <c r="G4472" s="8">
        <f>_xlfn.RANK.EQ(inventory[[#This Row],[Total Cost]],inventory[Total Cost],0)</f>
        <v>3697</v>
      </c>
      <c r="H4472" s="8">
        <f>SUMIFS(inventory['# Units],inventory[Rank],"&lt;="&amp;inventory[[#This Row],['#]])</f>
        <v>82011</v>
      </c>
      <c r="I4472" s="9">
        <f>inventory[[#This Row],[c Units]]/MAX(inventory[c Units])</f>
        <v>0.99554492704362818</v>
      </c>
      <c r="J4472" s="10">
        <f>SUMIFS(inventory[Total Cost],inventory[Rank],"&lt;="&amp;inventory[[#This Row],['#]])</f>
        <v>2647167.7999999989</v>
      </c>
      <c r="K4472" s="9">
        <f>inventory[[#This Row],[c Cost]]/MAX(inventory[c Cost])</f>
        <v>0.99994794707494017</v>
      </c>
      <c r="L4472" s="11" t="str">
        <f>IF(inventory[[#This Row],[c Units %]]&lt;=$O$7,$N$7,IF(inventory[[#This Row],[c Units %]]&lt;=$O$8,$N$8,$N$9))</f>
        <v>C</v>
      </c>
    </row>
    <row r="4473" spans="2:12" x14ac:dyDescent="0.25">
      <c r="B4473" s="1">
        <v>4467</v>
      </c>
      <c r="C4473" t="s">
        <v>4466</v>
      </c>
      <c r="D4473" s="2">
        <v>0.7</v>
      </c>
      <c r="E4473" s="15">
        <v>5</v>
      </c>
      <c r="F4473" s="14">
        <f>inventory[[#This Row],[Unit Cost]]*inventory[[#This Row],['# Units]]</f>
        <v>3.5</v>
      </c>
      <c r="G4473" s="8">
        <f>_xlfn.RANK.EQ(inventory[[#This Row],[Total Cost]],inventory[Total Cost],0)</f>
        <v>4002</v>
      </c>
      <c r="H4473" s="8">
        <f>SUMIFS(inventory['# Units],inventory[Rank],"&lt;="&amp;inventory[[#This Row],['#]])</f>
        <v>82011</v>
      </c>
      <c r="I4473" s="9">
        <f>inventory[[#This Row],[c Units]]/MAX(inventory[c Units])</f>
        <v>0.99554492704362818</v>
      </c>
      <c r="J4473" s="10">
        <f>SUMIFS(inventory[Total Cost],inventory[Rank],"&lt;="&amp;inventory[[#This Row],['#]])</f>
        <v>2647167.7999999989</v>
      </c>
      <c r="K4473" s="9">
        <f>inventory[[#This Row],[c Cost]]/MAX(inventory[c Cost])</f>
        <v>0.99994794707494017</v>
      </c>
      <c r="L4473" s="11" t="str">
        <f>IF(inventory[[#This Row],[c Units %]]&lt;=$O$7,$N$7,IF(inventory[[#This Row],[c Units %]]&lt;=$O$8,$N$8,$N$9))</f>
        <v>C</v>
      </c>
    </row>
    <row r="4474" spans="2:12" x14ac:dyDescent="0.25">
      <c r="B4474" s="1">
        <v>4468</v>
      </c>
      <c r="C4474" t="s">
        <v>4467</v>
      </c>
      <c r="D4474" s="2">
        <v>0.6</v>
      </c>
      <c r="E4474" s="15">
        <v>20</v>
      </c>
      <c r="F4474" s="14">
        <f>inventory[[#This Row],[Unit Cost]]*inventory[[#This Row],['# Units]]</f>
        <v>12</v>
      </c>
      <c r="G4474" s="8">
        <f>_xlfn.RANK.EQ(inventory[[#This Row],[Total Cost]],inventory[Total Cost],0)</f>
        <v>3144</v>
      </c>
      <c r="H4474" s="8">
        <f>SUMIFS(inventory['# Units],inventory[Rank],"&lt;="&amp;inventory[[#This Row],['#]])</f>
        <v>82011</v>
      </c>
      <c r="I4474" s="9">
        <f>inventory[[#This Row],[c Units]]/MAX(inventory[c Units])</f>
        <v>0.99554492704362818</v>
      </c>
      <c r="J4474" s="10">
        <f>SUMIFS(inventory[Total Cost],inventory[Rank],"&lt;="&amp;inventory[[#This Row],['#]])</f>
        <v>2647167.7999999989</v>
      </c>
      <c r="K4474" s="9">
        <f>inventory[[#This Row],[c Cost]]/MAX(inventory[c Cost])</f>
        <v>0.99994794707494017</v>
      </c>
      <c r="L4474" s="11" t="str">
        <f>IF(inventory[[#This Row],[c Units %]]&lt;=$O$7,$N$7,IF(inventory[[#This Row],[c Units %]]&lt;=$O$8,$N$8,$N$9))</f>
        <v>C</v>
      </c>
    </row>
    <row r="4475" spans="2:12" x14ac:dyDescent="0.25">
      <c r="B4475" s="1">
        <v>4469</v>
      </c>
      <c r="C4475" t="s">
        <v>4468</v>
      </c>
      <c r="D4475" s="2">
        <v>0.7</v>
      </c>
      <c r="E4475" s="15">
        <v>2</v>
      </c>
      <c r="F4475" s="14">
        <f>inventory[[#This Row],[Unit Cost]]*inventory[[#This Row],['# Units]]</f>
        <v>1.4</v>
      </c>
      <c r="G4475" s="8">
        <f>_xlfn.RANK.EQ(inventory[[#This Row],[Total Cost]],inventory[Total Cost],0)</f>
        <v>4407</v>
      </c>
      <c r="H4475" s="8">
        <f>SUMIFS(inventory['# Units],inventory[Rank],"&lt;="&amp;inventory[[#This Row],['#]])</f>
        <v>82011</v>
      </c>
      <c r="I4475" s="9">
        <f>inventory[[#This Row],[c Units]]/MAX(inventory[c Units])</f>
        <v>0.99554492704362818</v>
      </c>
      <c r="J4475" s="10">
        <f>SUMIFS(inventory[Total Cost],inventory[Rank],"&lt;="&amp;inventory[[#This Row],['#]])</f>
        <v>2647167.7999999989</v>
      </c>
      <c r="K4475" s="9">
        <f>inventory[[#This Row],[c Cost]]/MAX(inventory[c Cost])</f>
        <v>0.99994794707494017</v>
      </c>
      <c r="L4475" s="11" t="str">
        <f>IF(inventory[[#This Row],[c Units %]]&lt;=$O$7,$N$7,IF(inventory[[#This Row],[c Units %]]&lt;=$O$8,$N$8,$N$9))</f>
        <v>C</v>
      </c>
    </row>
    <row r="4476" spans="2:12" x14ac:dyDescent="0.25">
      <c r="B4476" s="1">
        <v>4470</v>
      </c>
      <c r="C4476" t="s">
        <v>4469</v>
      </c>
      <c r="D4476" s="2">
        <v>0.7</v>
      </c>
      <c r="E4476" s="15">
        <v>10</v>
      </c>
      <c r="F4476" s="14">
        <f>inventory[[#This Row],[Unit Cost]]*inventory[[#This Row],['# Units]]</f>
        <v>7</v>
      </c>
      <c r="G4476" s="8">
        <f>_xlfn.RANK.EQ(inventory[[#This Row],[Total Cost]],inventory[Total Cost],0)</f>
        <v>3570</v>
      </c>
      <c r="H4476" s="8">
        <f>SUMIFS(inventory['# Units],inventory[Rank],"&lt;="&amp;inventory[[#This Row],['#]])</f>
        <v>82011</v>
      </c>
      <c r="I4476" s="9">
        <f>inventory[[#This Row],[c Units]]/MAX(inventory[c Units])</f>
        <v>0.99554492704362818</v>
      </c>
      <c r="J4476" s="10">
        <f>SUMIFS(inventory[Total Cost],inventory[Rank],"&lt;="&amp;inventory[[#This Row],['#]])</f>
        <v>2647167.7999999989</v>
      </c>
      <c r="K4476" s="9">
        <f>inventory[[#This Row],[c Cost]]/MAX(inventory[c Cost])</f>
        <v>0.99994794707494017</v>
      </c>
      <c r="L4476" s="11" t="str">
        <f>IF(inventory[[#This Row],[c Units %]]&lt;=$O$7,$N$7,IF(inventory[[#This Row],[c Units %]]&lt;=$O$8,$N$8,$N$9))</f>
        <v>C</v>
      </c>
    </row>
    <row r="4477" spans="2:12" x14ac:dyDescent="0.25">
      <c r="B4477" s="1">
        <v>4471</v>
      </c>
      <c r="C4477" t="s">
        <v>4470</v>
      </c>
      <c r="D4477" s="2">
        <v>0.7</v>
      </c>
      <c r="E4477" s="15">
        <v>40</v>
      </c>
      <c r="F4477" s="14">
        <f>inventory[[#This Row],[Unit Cost]]*inventory[[#This Row],['# Units]]</f>
        <v>28</v>
      </c>
      <c r="G4477" s="8">
        <f>_xlfn.RANK.EQ(inventory[[#This Row],[Total Cost]],inventory[Total Cost],0)</f>
        <v>2357</v>
      </c>
      <c r="H4477" s="8">
        <f>SUMIFS(inventory['# Units],inventory[Rank],"&lt;="&amp;inventory[[#This Row],['#]])</f>
        <v>82011</v>
      </c>
      <c r="I4477" s="9">
        <f>inventory[[#This Row],[c Units]]/MAX(inventory[c Units])</f>
        <v>0.99554492704362818</v>
      </c>
      <c r="J4477" s="10">
        <f>SUMIFS(inventory[Total Cost],inventory[Rank],"&lt;="&amp;inventory[[#This Row],['#]])</f>
        <v>2647167.7999999989</v>
      </c>
      <c r="K4477" s="9">
        <f>inventory[[#This Row],[c Cost]]/MAX(inventory[c Cost])</f>
        <v>0.99994794707494017</v>
      </c>
      <c r="L4477" s="11" t="str">
        <f>IF(inventory[[#This Row],[c Units %]]&lt;=$O$7,$N$7,IF(inventory[[#This Row],[c Units %]]&lt;=$O$8,$N$8,$N$9))</f>
        <v>C</v>
      </c>
    </row>
    <row r="4478" spans="2:12" x14ac:dyDescent="0.25">
      <c r="B4478" s="1">
        <v>4472</v>
      </c>
      <c r="C4478" t="s">
        <v>4471</v>
      </c>
      <c r="D4478" s="2">
        <v>0.5</v>
      </c>
      <c r="E4478" s="15">
        <v>24</v>
      </c>
      <c r="F4478" s="14">
        <f>inventory[[#This Row],[Unit Cost]]*inventory[[#This Row],['# Units]]</f>
        <v>12</v>
      </c>
      <c r="G4478" s="8">
        <f>_xlfn.RANK.EQ(inventory[[#This Row],[Total Cost]],inventory[Total Cost],0)</f>
        <v>3144</v>
      </c>
      <c r="H4478" s="8">
        <f>SUMIFS(inventory['# Units],inventory[Rank],"&lt;="&amp;inventory[[#This Row],['#]])</f>
        <v>82011</v>
      </c>
      <c r="I4478" s="9">
        <f>inventory[[#This Row],[c Units]]/MAX(inventory[c Units])</f>
        <v>0.99554492704362818</v>
      </c>
      <c r="J4478" s="10">
        <f>SUMIFS(inventory[Total Cost],inventory[Rank],"&lt;="&amp;inventory[[#This Row],['#]])</f>
        <v>2647167.7999999989</v>
      </c>
      <c r="K4478" s="9">
        <f>inventory[[#This Row],[c Cost]]/MAX(inventory[c Cost])</f>
        <v>0.99994794707494017</v>
      </c>
      <c r="L4478" s="11" t="str">
        <f>IF(inventory[[#This Row],[c Units %]]&lt;=$O$7,$N$7,IF(inventory[[#This Row],[c Units %]]&lt;=$O$8,$N$8,$N$9))</f>
        <v>C</v>
      </c>
    </row>
    <row r="4479" spans="2:12" x14ac:dyDescent="0.25">
      <c r="B4479" s="1">
        <v>4473</v>
      </c>
      <c r="C4479" t="s">
        <v>4472</v>
      </c>
      <c r="D4479" s="2">
        <v>0.6</v>
      </c>
      <c r="E4479" s="15">
        <v>3</v>
      </c>
      <c r="F4479" s="14">
        <f>inventory[[#This Row],[Unit Cost]]*inventory[[#This Row],['# Units]]</f>
        <v>1.7999999999999998</v>
      </c>
      <c r="G4479" s="8">
        <f>_xlfn.RANK.EQ(inventory[[#This Row],[Total Cost]],inventory[Total Cost],0)</f>
        <v>4350</v>
      </c>
      <c r="H4479" s="8">
        <f>SUMIFS(inventory['# Units],inventory[Rank],"&lt;="&amp;inventory[[#This Row],['#]])</f>
        <v>82020</v>
      </c>
      <c r="I4479" s="9">
        <f>inventory[[#This Row],[c Units]]/MAX(inventory[c Units])</f>
        <v>0.99565417951394786</v>
      </c>
      <c r="J4479" s="10">
        <f>SUMIFS(inventory[Total Cost],inventory[Rank],"&lt;="&amp;inventory[[#This Row],['#]])</f>
        <v>2647177.6999999997</v>
      </c>
      <c r="K4479" s="9">
        <f>inventory[[#This Row],[c Cost]]/MAX(inventory[c Cost])</f>
        <v>0.9999516867263053</v>
      </c>
      <c r="L4479" s="11" t="str">
        <f>IF(inventory[[#This Row],[c Units %]]&lt;=$O$7,$N$7,IF(inventory[[#This Row],[c Units %]]&lt;=$O$8,$N$8,$N$9))</f>
        <v>C</v>
      </c>
    </row>
    <row r="4480" spans="2:12" x14ac:dyDescent="0.25">
      <c r="B4480" s="1">
        <v>4474</v>
      </c>
      <c r="C4480" t="s">
        <v>4473</v>
      </c>
      <c r="D4480" s="2">
        <v>0.7</v>
      </c>
      <c r="E4480" s="15">
        <v>4</v>
      </c>
      <c r="F4480" s="14">
        <f>inventory[[#This Row],[Unit Cost]]*inventory[[#This Row],['# Units]]</f>
        <v>2.8</v>
      </c>
      <c r="G4480" s="8">
        <f>_xlfn.RANK.EQ(inventory[[#This Row],[Total Cost]],inventory[Total Cost],0)</f>
        <v>4130</v>
      </c>
      <c r="H4480" s="8">
        <f>SUMIFS(inventory['# Units],inventory[Rank],"&lt;="&amp;inventory[[#This Row],['#]])</f>
        <v>82020</v>
      </c>
      <c r="I4480" s="9">
        <f>inventory[[#This Row],[c Units]]/MAX(inventory[c Units])</f>
        <v>0.99565417951394786</v>
      </c>
      <c r="J4480" s="10">
        <f>SUMIFS(inventory[Total Cost],inventory[Rank],"&lt;="&amp;inventory[[#This Row],['#]])</f>
        <v>2647177.6999999997</v>
      </c>
      <c r="K4480" s="9">
        <f>inventory[[#This Row],[c Cost]]/MAX(inventory[c Cost])</f>
        <v>0.9999516867263053</v>
      </c>
      <c r="L4480" s="11" t="str">
        <f>IF(inventory[[#This Row],[c Units %]]&lt;=$O$7,$N$7,IF(inventory[[#This Row],[c Units %]]&lt;=$O$8,$N$8,$N$9))</f>
        <v>C</v>
      </c>
    </row>
    <row r="4481" spans="2:12" x14ac:dyDescent="0.25">
      <c r="B4481" s="1">
        <v>4475</v>
      </c>
      <c r="C4481" t="s">
        <v>4474</v>
      </c>
      <c r="D4481" s="2">
        <v>0.3</v>
      </c>
      <c r="E4481" s="15">
        <v>4</v>
      </c>
      <c r="F4481" s="14">
        <f>inventory[[#This Row],[Unit Cost]]*inventory[[#This Row],['# Units]]</f>
        <v>1.2</v>
      </c>
      <c r="G4481" s="8">
        <f>_xlfn.RANK.EQ(inventory[[#This Row],[Total Cost]],inventory[Total Cost],0)</f>
        <v>4445</v>
      </c>
      <c r="H4481" s="8">
        <f>SUMIFS(inventory['# Units],inventory[Rank],"&lt;="&amp;inventory[[#This Row],['#]])</f>
        <v>82020</v>
      </c>
      <c r="I4481" s="9">
        <f>inventory[[#This Row],[c Units]]/MAX(inventory[c Units])</f>
        <v>0.99565417951394786</v>
      </c>
      <c r="J4481" s="10">
        <f>SUMIFS(inventory[Total Cost],inventory[Rank],"&lt;="&amp;inventory[[#This Row],['#]])</f>
        <v>2647177.6999999997</v>
      </c>
      <c r="K4481" s="9">
        <f>inventory[[#This Row],[c Cost]]/MAX(inventory[c Cost])</f>
        <v>0.9999516867263053</v>
      </c>
      <c r="L4481" s="11" t="str">
        <f>IF(inventory[[#This Row],[c Units %]]&lt;=$O$7,$N$7,IF(inventory[[#This Row],[c Units %]]&lt;=$O$8,$N$8,$N$9))</f>
        <v>C</v>
      </c>
    </row>
    <row r="4482" spans="2:12" x14ac:dyDescent="0.25">
      <c r="B4482" s="1">
        <v>4476</v>
      </c>
      <c r="C4482" t="s">
        <v>4475</v>
      </c>
      <c r="D4482" s="2">
        <v>0.5</v>
      </c>
      <c r="E4482" s="15">
        <v>1</v>
      </c>
      <c r="F4482" s="14">
        <f>inventory[[#This Row],[Unit Cost]]*inventory[[#This Row],['# Units]]</f>
        <v>0.5</v>
      </c>
      <c r="G4482" s="8">
        <f>_xlfn.RANK.EQ(inventory[[#This Row],[Total Cost]],inventory[Total Cost],0)</f>
        <v>4622</v>
      </c>
      <c r="H4482" s="8">
        <f>SUMIFS(inventory['# Units],inventory[Rank],"&lt;="&amp;inventory[[#This Row],['#]])</f>
        <v>82020</v>
      </c>
      <c r="I4482" s="9">
        <f>inventory[[#This Row],[c Units]]/MAX(inventory[c Units])</f>
        <v>0.99565417951394786</v>
      </c>
      <c r="J4482" s="10">
        <f>SUMIFS(inventory[Total Cost],inventory[Rank],"&lt;="&amp;inventory[[#This Row],['#]])</f>
        <v>2647177.6999999997</v>
      </c>
      <c r="K4482" s="9">
        <f>inventory[[#This Row],[c Cost]]/MAX(inventory[c Cost])</f>
        <v>0.9999516867263053</v>
      </c>
      <c r="L4482" s="11" t="str">
        <f>IF(inventory[[#This Row],[c Units %]]&lt;=$O$7,$N$7,IF(inventory[[#This Row],[c Units %]]&lt;=$O$8,$N$8,$N$9))</f>
        <v>C</v>
      </c>
    </row>
    <row r="4483" spans="2:12" x14ac:dyDescent="0.25">
      <c r="B4483" s="1">
        <v>4477</v>
      </c>
      <c r="C4483" t="s">
        <v>4476</v>
      </c>
      <c r="D4483" s="2">
        <v>0.6</v>
      </c>
      <c r="E4483" s="15">
        <v>10</v>
      </c>
      <c r="F4483" s="14">
        <f>inventory[[#This Row],[Unit Cost]]*inventory[[#This Row],['# Units]]</f>
        <v>6</v>
      </c>
      <c r="G4483" s="8">
        <f>_xlfn.RANK.EQ(inventory[[#This Row],[Total Cost]],inventory[Total Cost],0)</f>
        <v>3649</v>
      </c>
      <c r="H4483" s="8">
        <f>SUMIFS(inventory['# Units],inventory[Rank],"&lt;="&amp;inventory[[#This Row],['#]])</f>
        <v>82020</v>
      </c>
      <c r="I4483" s="9">
        <f>inventory[[#This Row],[c Units]]/MAX(inventory[c Units])</f>
        <v>0.99565417951394786</v>
      </c>
      <c r="J4483" s="10">
        <f>SUMIFS(inventory[Total Cost],inventory[Rank],"&lt;="&amp;inventory[[#This Row],['#]])</f>
        <v>2647177.6999999997</v>
      </c>
      <c r="K4483" s="9">
        <f>inventory[[#This Row],[c Cost]]/MAX(inventory[c Cost])</f>
        <v>0.9999516867263053</v>
      </c>
      <c r="L4483" s="11" t="str">
        <f>IF(inventory[[#This Row],[c Units %]]&lt;=$O$7,$N$7,IF(inventory[[#This Row],[c Units %]]&lt;=$O$8,$N$8,$N$9))</f>
        <v>C</v>
      </c>
    </row>
    <row r="4484" spans="2:12" x14ac:dyDescent="0.25">
      <c r="B4484" s="1">
        <v>4478</v>
      </c>
      <c r="C4484" t="s">
        <v>4477</v>
      </c>
      <c r="D4484" s="2">
        <v>0.6</v>
      </c>
      <c r="E4484" s="15">
        <v>3</v>
      </c>
      <c r="F4484" s="14">
        <f>inventory[[#This Row],[Unit Cost]]*inventory[[#This Row],['# Units]]</f>
        <v>1.7999999999999998</v>
      </c>
      <c r="G4484" s="8">
        <f>_xlfn.RANK.EQ(inventory[[#This Row],[Total Cost]],inventory[Total Cost],0)</f>
        <v>4350</v>
      </c>
      <c r="H4484" s="8">
        <f>SUMIFS(inventory['# Units],inventory[Rank],"&lt;="&amp;inventory[[#This Row],['#]])</f>
        <v>82020</v>
      </c>
      <c r="I4484" s="9">
        <f>inventory[[#This Row],[c Units]]/MAX(inventory[c Units])</f>
        <v>0.99565417951394786</v>
      </c>
      <c r="J4484" s="10">
        <f>SUMIFS(inventory[Total Cost],inventory[Rank],"&lt;="&amp;inventory[[#This Row],['#]])</f>
        <v>2647177.6999999997</v>
      </c>
      <c r="K4484" s="9">
        <f>inventory[[#This Row],[c Cost]]/MAX(inventory[c Cost])</f>
        <v>0.9999516867263053</v>
      </c>
      <c r="L4484" s="11" t="str">
        <f>IF(inventory[[#This Row],[c Units %]]&lt;=$O$7,$N$7,IF(inventory[[#This Row],[c Units %]]&lt;=$O$8,$N$8,$N$9))</f>
        <v>C</v>
      </c>
    </row>
    <row r="4485" spans="2:12" x14ac:dyDescent="0.25">
      <c r="B4485" s="1">
        <v>4479</v>
      </c>
      <c r="C4485" t="s">
        <v>4478</v>
      </c>
      <c r="D4485" s="2">
        <v>0.6</v>
      </c>
      <c r="E4485" s="15">
        <v>2</v>
      </c>
      <c r="F4485" s="14">
        <f>inventory[[#This Row],[Unit Cost]]*inventory[[#This Row],['# Units]]</f>
        <v>1.2</v>
      </c>
      <c r="G4485" s="8">
        <f>_xlfn.RANK.EQ(inventory[[#This Row],[Total Cost]],inventory[Total Cost],0)</f>
        <v>4445</v>
      </c>
      <c r="H4485" s="8">
        <f>SUMIFS(inventory['# Units],inventory[Rank],"&lt;="&amp;inventory[[#This Row],['#]])</f>
        <v>82020</v>
      </c>
      <c r="I4485" s="9">
        <f>inventory[[#This Row],[c Units]]/MAX(inventory[c Units])</f>
        <v>0.99565417951394786</v>
      </c>
      <c r="J4485" s="10">
        <f>SUMIFS(inventory[Total Cost],inventory[Rank],"&lt;="&amp;inventory[[#This Row],['#]])</f>
        <v>2647177.6999999997</v>
      </c>
      <c r="K4485" s="9">
        <f>inventory[[#This Row],[c Cost]]/MAX(inventory[c Cost])</f>
        <v>0.9999516867263053</v>
      </c>
      <c r="L4485" s="11" t="str">
        <f>IF(inventory[[#This Row],[c Units %]]&lt;=$O$7,$N$7,IF(inventory[[#This Row],[c Units %]]&lt;=$O$8,$N$8,$N$9))</f>
        <v>C</v>
      </c>
    </row>
    <row r="4486" spans="2:12" x14ac:dyDescent="0.25">
      <c r="B4486" s="1">
        <v>4480</v>
      </c>
      <c r="C4486" t="s">
        <v>4479</v>
      </c>
      <c r="D4486" s="2">
        <v>0.7</v>
      </c>
      <c r="E4486" s="15">
        <v>37</v>
      </c>
      <c r="F4486" s="14">
        <f>inventory[[#This Row],[Unit Cost]]*inventory[[#This Row],['# Units]]</f>
        <v>25.9</v>
      </c>
      <c r="G4486" s="8">
        <f>_xlfn.RANK.EQ(inventory[[#This Row],[Total Cost]],inventory[Total Cost],0)</f>
        <v>2431</v>
      </c>
      <c r="H4486" s="8">
        <f>SUMIFS(inventory['# Units],inventory[Rank],"&lt;="&amp;inventory[[#This Row],['#]])</f>
        <v>82020</v>
      </c>
      <c r="I4486" s="9">
        <f>inventory[[#This Row],[c Units]]/MAX(inventory[c Units])</f>
        <v>0.99565417951394786</v>
      </c>
      <c r="J4486" s="10">
        <f>SUMIFS(inventory[Total Cost],inventory[Rank],"&lt;="&amp;inventory[[#This Row],['#]])</f>
        <v>2647177.6999999997</v>
      </c>
      <c r="K4486" s="9">
        <f>inventory[[#This Row],[c Cost]]/MAX(inventory[c Cost])</f>
        <v>0.9999516867263053</v>
      </c>
      <c r="L4486" s="11" t="str">
        <f>IF(inventory[[#This Row],[c Units %]]&lt;=$O$7,$N$7,IF(inventory[[#This Row],[c Units %]]&lt;=$O$8,$N$8,$N$9))</f>
        <v>C</v>
      </c>
    </row>
    <row r="4487" spans="2:12" x14ac:dyDescent="0.25">
      <c r="B4487" s="1">
        <v>4481</v>
      </c>
      <c r="C4487" t="s">
        <v>4480</v>
      </c>
      <c r="D4487" s="2">
        <v>0.6</v>
      </c>
      <c r="E4487" s="15">
        <v>12</v>
      </c>
      <c r="F4487" s="14">
        <f>inventory[[#This Row],[Unit Cost]]*inventory[[#This Row],['# Units]]</f>
        <v>7.1999999999999993</v>
      </c>
      <c r="G4487" s="8">
        <f>_xlfn.RANK.EQ(inventory[[#This Row],[Total Cost]],inventory[Total Cost],0)</f>
        <v>3558</v>
      </c>
      <c r="H4487" s="8">
        <f>SUMIFS(inventory['# Units],inventory[Rank],"&lt;="&amp;inventory[[#This Row],['#]])</f>
        <v>82020</v>
      </c>
      <c r="I4487" s="9">
        <f>inventory[[#This Row],[c Units]]/MAX(inventory[c Units])</f>
        <v>0.99565417951394786</v>
      </c>
      <c r="J4487" s="10">
        <f>SUMIFS(inventory[Total Cost],inventory[Rank],"&lt;="&amp;inventory[[#This Row],['#]])</f>
        <v>2647177.6999999997</v>
      </c>
      <c r="K4487" s="9">
        <f>inventory[[#This Row],[c Cost]]/MAX(inventory[c Cost])</f>
        <v>0.9999516867263053</v>
      </c>
      <c r="L4487" s="11" t="str">
        <f>IF(inventory[[#This Row],[c Units %]]&lt;=$O$7,$N$7,IF(inventory[[#This Row],[c Units %]]&lt;=$O$8,$N$8,$N$9))</f>
        <v>C</v>
      </c>
    </row>
    <row r="4488" spans="2:12" x14ac:dyDescent="0.25">
      <c r="B4488" s="1">
        <v>4482</v>
      </c>
      <c r="C4488" t="s">
        <v>4481</v>
      </c>
      <c r="D4488" s="2">
        <v>0.7</v>
      </c>
      <c r="E4488" s="15">
        <v>8</v>
      </c>
      <c r="F4488" s="14">
        <f>inventory[[#This Row],[Unit Cost]]*inventory[[#This Row],['# Units]]</f>
        <v>5.6</v>
      </c>
      <c r="G4488" s="8">
        <f>_xlfn.RANK.EQ(inventory[[#This Row],[Total Cost]],inventory[Total Cost],0)</f>
        <v>3697</v>
      </c>
      <c r="H4488" s="8">
        <f>SUMIFS(inventory['# Units],inventory[Rank],"&lt;="&amp;inventory[[#This Row],['#]])</f>
        <v>82073</v>
      </c>
      <c r="I4488" s="9">
        <f>inventory[[#This Row],[c Units]]/MAX(inventory[c Units])</f>
        <v>0.99629755517249752</v>
      </c>
      <c r="J4488" s="10">
        <f>SUMIFS(inventory[Total Cost],inventory[Rank],"&lt;="&amp;inventory[[#This Row],['#]])</f>
        <v>2647206.6999999997</v>
      </c>
      <c r="K4488" s="9">
        <f>inventory[[#This Row],[c Cost]]/MAX(inventory[c Cost])</f>
        <v>0.99996264126060608</v>
      </c>
      <c r="L4488" s="11" t="str">
        <f>IF(inventory[[#This Row],[c Units %]]&lt;=$O$7,$N$7,IF(inventory[[#This Row],[c Units %]]&lt;=$O$8,$N$8,$N$9))</f>
        <v>C</v>
      </c>
    </row>
    <row r="4489" spans="2:12" x14ac:dyDescent="0.25">
      <c r="B4489" s="1">
        <v>4483</v>
      </c>
      <c r="C4489" t="s">
        <v>4482</v>
      </c>
      <c r="D4489" s="2">
        <v>0.4</v>
      </c>
      <c r="E4489" s="15">
        <v>4</v>
      </c>
      <c r="F4489" s="14">
        <f>inventory[[#This Row],[Unit Cost]]*inventory[[#This Row],['# Units]]</f>
        <v>1.6</v>
      </c>
      <c r="G4489" s="8">
        <f>_xlfn.RANK.EQ(inventory[[#This Row],[Total Cost]],inventory[Total Cost],0)</f>
        <v>4372</v>
      </c>
      <c r="H4489" s="8">
        <f>SUMIFS(inventory['# Units],inventory[Rank],"&lt;="&amp;inventory[[#This Row],['#]])</f>
        <v>82073</v>
      </c>
      <c r="I4489" s="9">
        <f>inventory[[#This Row],[c Units]]/MAX(inventory[c Units])</f>
        <v>0.99629755517249752</v>
      </c>
      <c r="J4489" s="10">
        <f>SUMIFS(inventory[Total Cost],inventory[Rank],"&lt;="&amp;inventory[[#This Row],['#]])</f>
        <v>2647206.6999999997</v>
      </c>
      <c r="K4489" s="9">
        <f>inventory[[#This Row],[c Cost]]/MAX(inventory[c Cost])</f>
        <v>0.99996264126060608</v>
      </c>
      <c r="L4489" s="11" t="str">
        <f>IF(inventory[[#This Row],[c Units %]]&lt;=$O$7,$N$7,IF(inventory[[#This Row],[c Units %]]&lt;=$O$8,$N$8,$N$9))</f>
        <v>C</v>
      </c>
    </row>
    <row r="4490" spans="2:12" x14ac:dyDescent="0.25">
      <c r="B4490" s="1">
        <v>4484</v>
      </c>
      <c r="C4490" t="s">
        <v>4483</v>
      </c>
      <c r="D4490" s="2">
        <v>0.7</v>
      </c>
      <c r="E4490" s="15">
        <v>3</v>
      </c>
      <c r="F4490" s="14">
        <f>inventory[[#This Row],[Unit Cost]]*inventory[[#This Row],['# Units]]</f>
        <v>2.0999999999999996</v>
      </c>
      <c r="G4490" s="8">
        <f>_xlfn.RANK.EQ(inventory[[#This Row],[Total Cost]],inventory[Total Cost],0)</f>
        <v>4272</v>
      </c>
      <c r="H4490" s="8">
        <f>SUMIFS(inventory['# Units],inventory[Rank],"&lt;="&amp;inventory[[#This Row],['#]])</f>
        <v>82073</v>
      </c>
      <c r="I4490" s="9">
        <f>inventory[[#This Row],[c Units]]/MAX(inventory[c Units])</f>
        <v>0.99629755517249752</v>
      </c>
      <c r="J4490" s="10">
        <f>SUMIFS(inventory[Total Cost],inventory[Rank],"&lt;="&amp;inventory[[#This Row],['#]])</f>
        <v>2647206.6999999997</v>
      </c>
      <c r="K4490" s="9">
        <f>inventory[[#This Row],[c Cost]]/MAX(inventory[c Cost])</f>
        <v>0.99996264126060608</v>
      </c>
      <c r="L4490" s="11" t="str">
        <f>IF(inventory[[#This Row],[c Units %]]&lt;=$O$7,$N$7,IF(inventory[[#This Row],[c Units %]]&lt;=$O$8,$N$8,$N$9))</f>
        <v>C</v>
      </c>
    </row>
    <row r="4491" spans="2:12" x14ac:dyDescent="0.25">
      <c r="B4491" s="1">
        <v>4485</v>
      </c>
      <c r="C4491" t="s">
        <v>4484</v>
      </c>
      <c r="D4491" s="2">
        <v>0.5</v>
      </c>
      <c r="E4491" s="15">
        <v>2</v>
      </c>
      <c r="F4491" s="14">
        <f>inventory[[#This Row],[Unit Cost]]*inventory[[#This Row],['# Units]]</f>
        <v>1</v>
      </c>
      <c r="G4491" s="8">
        <f>_xlfn.RANK.EQ(inventory[[#This Row],[Total Cost]],inventory[Total Cost],0)</f>
        <v>4482</v>
      </c>
      <c r="H4491" s="8">
        <f>SUMIFS(inventory['# Units],inventory[Rank],"&lt;="&amp;inventory[[#This Row],['#]])</f>
        <v>82073</v>
      </c>
      <c r="I4491" s="9">
        <f>inventory[[#This Row],[c Units]]/MAX(inventory[c Units])</f>
        <v>0.99629755517249752</v>
      </c>
      <c r="J4491" s="10">
        <f>SUMIFS(inventory[Total Cost],inventory[Rank],"&lt;="&amp;inventory[[#This Row],['#]])</f>
        <v>2647206.6999999997</v>
      </c>
      <c r="K4491" s="9">
        <f>inventory[[#This Row],[c Cost]]/MAX(inventory[c Cost])</f>
        <v>0.99996264126060608</v>
      </c>
      <c r="L4491" s="11" t="str">
        <f>IF(inventory[[#This Row],[c Units %]]&lt;=$O$7,$N$7,IF(inventory[[#This Row],[c Units %]]&lt;=$O$8,$N$8,$N$9))</f>
        <v>C</v>
      </c>
    </row>
    <row r="4492" spans="2:12" x14ac:dyDescent="0.25">
      <c r="B4492" s="1">
        <v>4486</v>
      </c>
      <c r="C4492" t="s">
        <v>4485</v>
      </c>
      <c r="D4492" s="2">
        <v>0.3</v>
      </c>
      <c r="E4492" s="15">
        <v>1</v>
      </c>
      <c r="F4492" s="14">
        <f>inventory[[#This Row],[Unit Cost]]*inventory[[#This Row],['# Units]]</f>
        <v>0.3</v>
      </c>
      <c r="G4492" s="8">
        <f>_xlfn.RANK.EQ(inventory[[#This Row],[Total Cost]],inventory[Total Cost],0)</f>
        <v>4650</v>
      </c>
      <c r="H4492" s="8">
        <f>SUMIFS(inventory['# Units],inventory[Rank],"&lt;="&amp;inventory[[#This Row],['#]])</f>
        <v>82073</v>
      </c>
      <c r="I4492" s="9">
        <f>inventory[[#This Row],[c Units]]/MAX(inventory[c Units])</f>
        <v>0.99629755517249752</v>
      </c>
      <c r="J4492" s="10">
        <f>SUMIFS(inventory[Total Cost],inventory[Rank],"&lt;="&amp;inventory[[#This Row],['#]])</f>
        <v>2647206.6999999997</v>
      </c>
      <c r="K4492" s="9">
        <f>inventory[[#This Row],[c Cost]]/MAX(inventory[c Cost])</f>
        <v>0.99996264126060608</v>
      </c>
      <c r="L4492" s="11" t="str">
        <f>IF(inventory[[#This Row],[c Units %]]&lt;=$O$7,$N$7,IF(inventory[[#This Row],[c Units %]]&lt;=$O$8,$N$8,$N$9))</f>
        <v>C</v>
      </c>
    </row>
    <row r="4493" spans="2:12" x14ac:dyDescent="0.25">
      <c r="B4493" s="1">
        <v>4487</v>
      </c>
      <c r="C4493" t="s">
        <v>4486</v>
      </c>
      <c r="D4493" s="2">
        <v>0.3</v>
      </c>
      <c r="E4493" s="15">
        <v>3</v>
      </c>
      <c r="F4493" s="14">
        <f>inventory[[#This Row],[Unit Cost]]*inventory[[#This Row],['# Units]]</f>
        <v>0.89999999999999991</v>
      </c>
      <c r="G4493" s="8">
        <f>_xlfn.RANK.EQ(inventory[[#This Row],[Total Cost]],inventory[Total Cost],0)</f>
        <v>4525</v>
      </c>
      <c r="H4493" s="8">
        <f>SUMIFS(inventory['# Units],inventory[Rank],"&lt;="&amp;inventory[[#This Row],['#]])</f>
        <v>82073</v>
      </c>
      <c r="I4493" s="9">
        <f>inventory[[#This Row],[c Units]]/MAX(inventory[c Units])</f>
        <v>0.99629755517249752</v>
      </c>
      <c r="J4493" s="10">
        <f>SUMIFS(inventory[Total Cost],inventory[Rank],"&lt;="&amp;inventory[[#This Row],['#]])</f>
        <v>2647206.6999999997</v>
      </c>
      <c r="K4493" s="9">
        <f>inventory[[#This Row],[c Cost]]/MAX(inventory[c Cost])</f>
        <v>0.99996264126060608</v>
      </c>
      <c r="L4493" s="11" t="str">
        <f>IF(inventory[[#This Row],[c Units %]]&lt;=$O$7,$N$7,IF(inventory[[#This Row],[c Units %]]&lt;=$O$8,$N$8,$N$9))</f>
        <v>C</v>
      </c>
    </row>
    <row r="4494" spans="2:12" x14ac:dyDescent="0.25">
      <c r="B4494" s="1">
        <v>4488</v>
      </c>
      <c r="C4494" t="s">
        <v>4487</v>
      </c>
      <c r="D4494" s="2">
        <v>0.3</v>
      </c>
      <c r="E4494" s="15">
        <v>1</v>
      </c>
      <c r="F4494" s="14">
        <f>inventory[[#This Row],[Unit Cost]]*inventory[[#This Row],['# Units]]</f>
        <v>0.3</v>
      </c>
      <c r="G4494" s="8">
        <f>_xlfn.RANK.EQ(inventory[[#This Row],[Total Cost]],inventory[Total Cost],0)</f>
        <v>4650</v>
      </c>
      <c r="H4494" s="8">
        <f>SUMIFS(inventory['# Units],inventory[Rank],"&lt;="&amp;inventory[[#This Row],['#]])</f>
        <v>82073</v>
      </c>
      <c r="I4494" s="9">
        <f>inventory[[#This Row],[c Units]]/MAX(inventory[c Units])</f>
        <v>0.99629755517249752</v>
      </c>
      <c r="J4494" s="10">
        <f>SUMIFS(inventory[Total Cost],inventory[Rank],"&lt;="&amp;inventory[[#This Row],['#]])</f>
        <v>2647206.6999999997</v>
      </c>
      <c r="K4494" s="9">
        <f>inventory[[#This Row],[c Cost]]/MAX(inventory[c Cost])</f>
        <v>0.99996264126060608</v>
      </c>
      <c r="L4494" s="11" t="str">
        <f>IF(inventory[[#This Row],[c Units %]]&lt;=$O$7,$N$7,IF(inventory[[#This Row],[c Units %]]&lt;=$O$8,$N$8,$N$9))</f>
        <v>C</v>
      </c>
    </row>
    <row r="4495" spans="2:12" x14ac:dyDescent="0.25">
      <c r="B4495" s="1">
        <v>4489</v>
      </c>
      <c r="C4495" t="s">
        <v>4488</v>
      </c>
      <c r="D4495" s="2">
        <v>0.7</v>
      </c>
      <c r="E4495" s="15">
        <v>6</v>
      </c>
      <c r="F4495" s="14">
        <f>inventory[[#This Row],[Unit Cost]]*inventory[[#This Row],['# Units]]</f>
        <v>4.1999999999999993</v>
      </c>
      <c r="G4495" s="8">
        <f>_xlfn.RANK.EQ(inventory[[#This Row],[Total Cost]],inventory[Total Cost],0)</f>
        <v>3874</v>
      </c>
      <c r="H4495" s="8">
        <f>SUMIFS(inventory['# Units],inventory[Rank],"&lt;="&amp;inventory[[#This Row],['#]])</f>
        <v>82073</v>
      </c>
      <c r="I4495" s="9">
        <f>inventory[[#This Row],[c Units]]/MAX(inventory[c Units])</f>
        <v>0.99629755517249752</v>
      </c>
      <c r="J4495" s="10">
        <f>SUMIFS(inventory[Total Cost],inventory[Rank],"&lt;="&amp;inventory[[#This Row],['#]])</f>
        <v>2647206.6999999997</v>
      </c>
      <c r="K4495" s="9">
        <f>inventory[[#This Row],[c Cost]]/MAX(inventory[c Cost])</f>
        <v>0.99996264126060608</v>
      </c>
      <c r="L4495" s="11" t="str">
        <f>IF(inventory[[#This Row],[c Units %]]&lt;=$O$7,$N$7,IF(inventory[[#This Row],[c Units %]]&lt;=$O$8,$N$8,$N$9))</f>
        <v>C</v>
      </c>
    </row>
    <row r="4496" spans="2:12" x14ac:dyDescent="0.25">
      <c r="B4496" s="1">
        <v>4490</v>
      </c>
      <c r="C4496" t="s">
        <v>4489</v>
      </c>
      <c r="D4496" s="2">
        <v>0.6</v>
      </c>
      <c r="E4496" s="15">
        <v>3</v>
      </c>
      <c r="F4496" s="14">
        <f>inventory[[#This Row],[Unit Cost]]*inventory[[#This Row],['# Units]]</f>
        <v>1.7999999999999998</v>
      </c>
      <c r="G4496" s="8">
        <f>_xlfn.RANK.EQ(inventory[[#This Row],[Total Cost]],inventory[Total Cost],0)</f>
        <v>4350</v>
      </c>
      <c r="H4496" s="8">
        <f>SUMIFS(inventory['# Units],inventory[Rank],"&lt;="&amp;inventory[[#This Row],['#]])</f>
        <v>82073</v>
      </c>
      <c r="I4496" s="9">
        <f>inventory[[#This Row],[c Units]]/MAX(inventory[c Units])</f>
        <v>0.99629755517249752</v>
      </c>
      <c r="J4496" s="10">
        <f>SUMIFS(inventory[Total Cost],inventory[Rank],"&lt;="&amp;inventory[[#This Row],['#]])</f>
        <v>2647206.6999999997</v>
      </c>
      <c r="K4496" s="9">
        <f>inventory[[#This Row],[c Cost]]/MAX(inventory[c Cost])</f>
        <v>0.99996264126060608</v>
      </c>
      <c r="L4496" s="11" t="str">
        <f>IF(inventory[[#This Row],[c Units %]]&lt;=$O$7,$N$7,IF(inventory[[#This Row],[c Units %]]&lt;=$O$8,$N$8,$N$9))</f>
        <v>C</v>
      </c>
    </row>
    <row r="4497" spans="2:12" x14ac:dyDescent="0.25">
      <c r="B4497" s="1">
        <v>4491</v>
      </c>
      <c r="C4497" t="s">
        <v>4490</v>
      </c>
      <c r="D4497" s="2">
        <v>0.3</v>
      </c>
      <c r="E4497" s="15">
        <v>2</v>
      </c>
      <c r="F4497" s="14">
        <f>inventory[[#This Row],[Unit Cost]]*inventory[[#This Row],['# Units]]</f>
        <v>0.6</v>
      </c>
      <c r="G4497" s="8">
        <f>_xlfn.RANK.EQ(inventory[[#This Row],[Total Cost]],inventory[Total Cost],0)</f>
        <v>4592</v>
      </c>
      <c r="H4497" s="8">
        <f>SUMIFS(inventory['# Units],inventory[Rank],"&lt;="&amp;inventory[[#This Row],['#]])</f>
        <v>82073</v>
      </c>
      <c r="I4497" s="9">
        <f>inventory[[#This Row],[c Units]]/MAX(inventory[c Units])</f>
        <v>0.99629755517249752</v>
      </c>
      <c r="J4497" s="10">
        <f>SUMIFS(inventory[Total Cost],inventory[Rank],"&lt;="&amp;inventory[[#This Row],['#]])</f>
        <v>2647206.6999999997</v>
      </c>
      <c r="K4497" s="9">
        <f>inventory[[#This Row],[c Cost]]/MAX(inventory[c Cost])</f>
        <v>0.99996264126060608</v>
      </c>
      <c r="L4497" s="11" t="str">
        <f>IF(inventory[[#This Row],[c Units %]]&lt;=$O$7,$N$7,IF(inventory[[#This Row],[c Units %]]&lt;=$O$8,$N$8,$N$9))</f>
        <v>C</v>
      </c>
    </row>
    <row r="4498" spans="2:12" x14ac:dyDescent="0.25">
      <c r="B4498" s="1">
        <v>4492</v>
      </c>
      <c r="C4498" t="s">
        <v>4491</v>
      </c>
      <c r="D4498" s="2">
        <v>0.5</v>
      </c>
      <c r="E4498" s="15">
        <v>59</v>
      </c>
      <c r="F4498" s="14">
        <f>inventory[[#This Row],[Unit Cost]]*inventory[[#This Row],['# Units]]</f>
        <v>29.5</v>
      </c>
      <c r="G4498" s="8">
        <f>_xlfn.RANK.EQ(inventory[[#This Row],[Total Cost]],inventory[Total Cost],0)</f>
        <v>2314</v>
      </c>
      <c r="H4498" s="8">
        <f>SUMIFS(inventory['# Units],inventory[Rank],"&lt;="&amp;inventory[[#This Row],['#]])</f>
        <v>82073</v>
      </c>
      <c r="I4498" s="9">
        <f>inventory[[#This Row],[c Units]]/MAX(inventory[c Units])</f>
        <v>0.99629755517249752</v>
      </c>
      <c r="J4498" s="10">
        <f>SUMIFS(inventory[Total Cost],inventory[Rank],"&lt;="&amp;inventory[[#This Row],['#]])</f>
        <v>2647206.6999999997</v>
      </c>
      <c r="K4498" s="9">
        <f>inventory[[#This Row],[c Cost]]/MAX(inventory[c Cost])</f>
        <v>0.99996264126060608</v>
      </c>
      <c r="L4498" s="11" t="str">
        <f>IF(inventory[[#This Row],[c Units %]]&lt;=$O$7,$N$7,IF(inventory[[#This Row],[c Units %]]&lt;=$O$8,$N$8,$N$9))</f>
        <v>C</v>
      </c>
    </row>
    <row r="4499" spans="2:12" x14ac:dyDescent="0.25">
      <c r="B4499" s="1">
        <v>4493</v>
      </c>
      <c r="C4499" t="s">
        <v>4492</v>
      </c>
      <c r="D4499" s="2">
        <v>0.6</v>
      </c>
      <c r="E4499" s="15">
        <v>3</v>
      </c>
      <c r="F4499" s="14">
        <f>inventory[[#This Row],[Unit Cost]]*inventory[[#This Row],['# Units]]</f>
        <v>1.7999999999999998</v>
      </c>
      <c r="G4499" s="8">
        <f>_xlfn.RANK.EQ(inventory[[#This Row],[Total Cost]],inventory[Total Cost],0)</f>
        <v>4350</v>
      </c>
      <c r="H4499" s="8">
        <f>SUMIFS(inventory['# Units],inventory[Rank],"&lt;="&amp;inventory[[#This Row],['#]])</f>
        <v>82073</v>
      </c>
      <c r="I4499" s="9">
        <f>inventory[[#This Row],[c Units]]/MAX(inventory[c Units])</f>
        <v>0.99629755517249752</v>
      </c>
      <c r="J4499" s="10">
        <f>SUMIFS(inventory[Total Cost],inventory[Rank],"&lt;="&amp;inventory[[#This Row],['#]])</f>
        <v>2647206.6999999997</v>
      </c>
      <c r="K4499" s="9">
        <f>inventory[[#This Row],[c Cost]]/MAX(inventory[c Cost])</f>
        <v>0.99996264126060608</v>
      </c>
      <c r="L4499" s="11" t="str">
        <f>IF(inventory[[#This Row],[c Units %]]&lt;=$O$7,$N$7,IF(inventory[[#This Row],[c Units %]]&lt;=$O$8,$N$8,$N$9))</f>
        <v>C</v>
      </c>
    </row>
    <row r="4500" spans="2:12" x14ac:dyDescent="0.25">
      <c r="B4500" s="1">
        <v>4494</v>
      </c>
      <c r="C4500" t="s">
        <v>4493</v>
      </c>
      <c r="D4500" s="2">
        <v>0.6</v>
      </c>
      <c r="E4500" s="15">
        <v>37</v>
      </c>
      <c r="F4500" s="14">
        <f>inventory[[#This Row],[Unit Cost]]*inventory[[#This Row],['# Units]]</f>
        <v>22.2</v>
      </c>
      <c r="G4500" s="8">
        <f>_xlfn.RANK.EQ(inventory[[#This Row],[Total Cost]],inventory[Total Cost],0)</f>
        <v>2581</v>
      </c>
      <c r="H4500" s="8">
        <f>SUMIFS(inventory['# Units],inventory[Rank],"&lt;="&amp;inventory[[#This Row],['#]])</f>
        <v>82073</v>
      </c>
      <c r="I4500" s="9">
        <f>inventory[[#This Row],[c Units]]/MAX(inventory[c Units])</f>
        <v>0.99629755517249752</v>
      </c>
      <c r="J4500" s="10">
        <f>SUMIFS(inventory[Total Cost],inventory[Rank],"&lt;="&amp;inventory[[#This Row],['#]])</f>
        <v>2647206.6999999997</v>
      </c>
      <c r="K4500" s="9">
        <f>inventory[[#This Row],[c Cost]]/MAX(inventory[c Cost])</f>
        <v>0.99996264126060608</v>
      </c>
      <c r="L4500" s="11" t="str">
        <f>IF(inventory[[#This Row],[c Units %]]&lt;=$O$7,$N$7,IF(inventory[[#This Row],[c Units %]]&lt;=$O$8,$N$8,$N$9))</f>
        <v>C</v>
      </c>
    </row>
    <row r="4501" spans="2:12" x14ac:dyDescent="0.25">
      <c r="B4501" s="1">
        <v>4495</v>
      </c>
      <c r="C4501" t="s">
        <v>4494</v>
      </c>
      <c r="D4501" s="2">
        <v>0.4</v>
      </c>
      <c r="E4501" s="15">
        <v>2</v>
      </c>
      <c r="F4501" s="14">
        <f>inventory[[#This Row],[Unit Cost]]*inventory[[#This Row],['# Units]]</f>
        <v>0.8</v>
      </c>
      <c r="G4501" s="8">
        <f>_xlfn.RANK.EQ(inventory[[#This Row],[Total Cost]],inventory[Total Cost],0)</f>
        <v>4532</v>
      </c>
      <c r="H4501" s="8">
        <f>SUMIFS(inventory['# Units],inventory[Rank],"&lt;="&amp;inventory[[#This Row],['#]])</f>
        <v>82073</v>
      </c>
      <c r="I4501" s="9">
        <f>inventory[[#This Row],[c Units]]/MAX(inventory[c Units])</f>
        <v>0.99629755517249752</v>
      </c>
      <c r="J4501" s="10">
        <f>SUMIFS(inventory[Total Cost],inventory[Rank],"&lt;="&amp;inventory[[#This Row],['#]])</f>
        <v>2647206.6999999997</v>
      </c>
      <c r="K4501" s="9">
        <f>inventory[[#This Row],[c Cost]]/MAX(inventory[c Cost])</f>
        <v>0.99996264126060608</v>
      </c>
      <c r="L4501" s="11" t="str">
        <f>IF(inventory[[#This Row],[c Units %]]&lt;=$O$7,$N$7,IF(inventory[[#This Row],[c Units %]]&lt;=$O$8,$N$8,$N$9))</f>
        <v>C</v>
      </c>
    </row>
    <row r="4502" spans="2:12" x14ac:dyDescent="0.25">
      <c r="B4502" s="1">
        <v>4496</v>
      </c>
      <c r="C4502" t="s">
        <v>4495</v>
      </c>
      <c r="D4502" s="2">
        <v>0.1</v>
      </c>
      <c r="E4502" s="15">
        <v>34</v>
      </c>
      <c r="F4502" s="14">
        <f>inventory[[#This Row],[Unit Cost]]*inventory[[#This Row],['# Units]]</f>
        <v>3.4000000000000004</v>
      </c>
      <c r="G4502" s="8">
        <f>_xlfn.RANK.EQ(inventory[[#This Row],[Total Cost]],inventory[Total Cost],0)</f>
        <v>4024</v>
      </c>
      <c r="H4502" s="8">
        <f>SUMIFS(inventory['# Units],inventory[Rank],"&lt;="&amp;inventory[[#This Row],['#]])</f>
        <v>82073</v>
      </c>
      <c r="I4502" s="9">
        <f>inventory[[#This Row],[c Units]]/MAX(inventory[c Units])</f>
        <v>0.99629755517249752</v>
      </c>
      <c r="J4502" s="10">
        <f>SUMIFS(inventory[Total Cost],inventory[Rank],"&lt;="&amp;inventory[[#This Row],['#]])</f>
        <v>2647206.6999999997</v>
      </c>
      <c r="K4502" s="9">
        <f>inventory[[#This Row],[c Cost]]/MAX(inventory[c Cost])</f>
        <v>0.99996264126060608</v>
      </c>
      <c r="L4502" s="11" t="str">
        <f>IF(inventory[[#This Row],[c Units %]]&lt;=$O$7,$N$7,IF(inventory[[#This Row],[c Units %]]&lt;=$O$8,$N$8,$N$9))</f>
        <v>C</v>
      </c>
    </row>
    <row r="4503" spans="2:12" x14ac:dyDescent="0.25">
      <c r="B4503" s="1">
        <v>4497</v>
      </c>
      <c r="C4503" t="s">
        <v>4496</v>
      </c>
      <c r="D4503" s="2">
        <v>0.6</v>
      </c>
      <c r="E4503" s="15">
        <v>1</v>
      </c>
      <c r="F4503" s="14">
        <f>inventory[[#This Row],[Unit Cost]]*inventory[[#This Row],['# Units]]</f>
        <v>0.6</v>
      </c>
      <c r="G4503" s="8">
        <f>_xlfn.RANK.EQ(inventory[[#This Row],[Total Cost]],inventory[Total Cost],0)</f>
        <v>4592</v>
      </c>
      <c r="H4503" s="8">
        <f>SUMIFS(inventory['# Units],inventory[Rank],"&lt;="&amp;inventory[[#This Row],['#]])</f>
        <v>82073</v>
      </c>
      <c r="I4503" s="9">
        <f>inventory[[#This Row],[c Units]]/MAX(inventory[c Units])</f>
        <v>0.99629755517249752</v>
      </c>
      <c r="J4503" s="10">
        <f>SUMIFS(inventory[Total Cost],inventory[Rank],"&lt;="&amp;inventory[[#This Row],['#]])</f>
        <v>2647206.6999999997</v>
      </c>
      <c r="K4503" s="9">
        <f>inventory[[#This Row],[c Cost]]/MAX(inventory[c Cost])</f>
        <v>0.99996264126060608</v>
      </c>
      <c r="L4503" s="11" t="str">
        <f>IF(inventory[[#This Row],[c Units %]]&lt;=$O$7,$N$7,IF(inventory[[#This Row],[c Units %]]&lt;=$O$8,$N$8,$N$9))</f>
        <v>C</v>
      </c>
    </row>
    <row r="4504" spans="2:12" x14ac:dyDescent="0.25">
      <c r="B4504" s="1">
        <v>4498</v>
      </c>
      <c r="C4504" t="s">
        <v>4497</v>
      </c>
      <c r="D4504" s="2">
        <v>0.6</v>
      </c>
      <c r="E4504" s="15">
        <v>3</v>
      </c>
      <c r="F4504" s="14">
        <f>inventory[[#This Row],[Unit Cost]]*inventory[[#This Row],['# Units]]</f>
        <v>1.7999999999999998</v>
      </c>
      <c r="G4504" s="8">
        <f>_xlfn.RANK.EQ(inventory[[#This Row],[Total Cost]],inventory[Total Cost],0)</f>
        <v>4350</v>
      </c>
      <c r="H4504" s="8">
        <f>SUMIFS(inventory['# Units],inventory[Rank],"&lt;="&amp;inventory[[#This Row],['#]])</f>
        <v>82073</v>
      </c>
      <c r="I4504" s="9">
        <f>inventory[[#This Row],[c Units]]/MAX(inventory[c Units])</f>
        <v>0.99629755517249752</v>
      </c>
      <c r="J4504" s="10">
        <f>SUMIFS(inventory[Total Cost],inventory[Rank],"&lt;="&amp;inventory[[#This Row],['#]])</f>
        <v>2647206.6999999997</v>
      </c>
      <c r="K4504" s="9">
        <f>inventory[[#This Row],[c Cost]]/MAX(inventory[c Cost])</f>
        <v>0.99996264126060608</v>
      </c>
      <c r="L4504" s="11" t="str">
        <f>IF(inventory[[#This Row],[c Units %]]&lt;=$O$7,$N$7,IF(inventory[[#This Row],[c Units %]]&lt;=$O$8,$N$8,$N$9))</f>
        <v>C</v>
      </c>
    </row>
    <row r="4505" spans="2:12" x14ac:dyDescent="0.25">
      <c r="B4505" s="1">
        <v>4499</v>
      </c>
      <c r="C4505" t="s">
        <v>4498</v>
      </c>
      <c r="D4505" s="2">
        <v>0.6</v>
      </c>
      <c r="E4505" s="15">
        <v>7</v>
      </c>
      <c r="F4505" s="14">
        <f>inventory[[#This Row],[Unit Cost]]*inventory[[#This Row],['# Units]]</f>
        <v>4.2</v>
      </c>
      <c r="G4505" s="8">
        <f>_xlfn.RANK.EQ(inventory[[#This Row],[Total Cost]],inventory[Total Cost],0)</f>
        <v>3859</v>
      </c>
      <c r="H4505" s="8">
        <f>SUMIFS(inventory['# Units],inventory[Rank],"&lt;="&amp;inventory[[#This Row],['#]])</f>
        <v>82073</v>
      </c>
      <c r="I4505" s="9">
        <f>inventory[[#This Row],[c Units]]/MAX(inventory[c Units])</f>
        <v>0.99629755517249752</v>
      </c>
      <c r="J4505" s="10">
        <f>SUMIFS(inventory[Total Cost],inventory[Rank],"&lt;="&amp;inventory[[#This Row],['#]])</f>
        <v>2647206.6999999997</v>
      </c>
      <c r="K4505" s="9">
        <f>inventory[[#This Row],[c Cost]]/MAX(inventory[c Cost])</f>
        <v>0.99996264126060608</v>
      </c>
      <c r="L4505" s="11" t="str">
        <f>IF(inventory[[#This Row],[c Units %]]&lt;=$O$7,$N$7,IF(inventory[[#This Row],[c Units %]]&lt;=$O$8,$N$8,$N$9))</f>
        <v>C</v>
      </c>
    </row>
    <row r="4506" spans="2:12" x14ac:dyDescent="0.25">
      <c r="B4506" s="1">
        <v>4500</v>
      </c>
      <c r="C4506" t="s">
        <v>4499</v>
      </c>
      <c r="D4506" s="2">
        <v>0.5</v>
      </c>
      <c r="E4506" s="15">
        <v>4</v>
      </c>
      <c r="F4506" s="14">
        <f>inventory[[#This Row],[Unit Cost]]*inventory[[#This Row],['# Units]]</f>
        <v>2</v>
      </c>
      <c r="G4506" s="8">
        <f>_xlfn.RANK.EQ(inventory[[#This Row],[Total Cost]],inventory[Total Cost],0)</f>
        <v>4294</v>
      </c>
      <c r="H4506" s="8">
        <f>SUMIFS(inventory['# Units],inventory[Rank],"&lt;="&amp;inventory[[#This Row],['#]])</f>
        <v>82073</v>
      </c>
      <c r="I4506" s="9">
        <f>inventory[[#This Row],[c Units]]/MAX(inventory[c Units])</f>
        <v>0.99629755517249752</v>
      </c>
      <c r="J4506" s="10">
        <f>SUMIFS(inventory[Total Cost],inventory[Rank],"&lt;="&amp;inventory[[#This Row],['#]])</f>
        <v>2647206.6999999997</v>
      </c>
      <c r="K4506" s="9">
        <f>inventory[[#This Row],[c Cost]]/MAX(inventory[c Cost])</f>
        <v>0.99996264126060608</v>
      </c>
      <c r="L4506" s="11" t="str">
        <f>IF(inventory[[#This Row],[c Units %]]&lt;=$O$7,$N$7,IF(inventory[[#This Row],[c Units %]]&lt;=$O$8,$N$8,$N$9))</f>
        <v>C</v>
      </c>
    </row>
    <row r="4507" spans="2:12" x14ac:dyDescent="0.25">
      <c r="B4507" s="1">
        <v>4501</v>
      </c>
      <c r="C4507" t="s">
        <v>4500</v>
      </c>
      <c r="D4507" s="2">
        <v>0.4</v>
      </c>
      <c r="E4507" s="15">
        <v>35</v>
      </c>
      <c r="F4507" s="14">
        <f>inventory[[#This Row],[Unit Cost]]*inventory[[#This Row],['# Units]]</f>
        <v>14</v>
      </c>
      <c r="G4507" s="8">
        <f>_xlfn.RANK.EQ(inventory[[#This Row],[Total Cost]],inventory[Total Cost],0)</f>
        <v>3027</v>
      </c>
      <c r="H4507" s="8">
        <f>SUMIFS(inventory['# Units],inventory[Rank],"&lt;="&amp;inventory[[#This Row],['#]])</f>
        <v>82073</v>
      </c>
      <c r="I4507" s="9">
        <f>inventory[[#This Row],[c Units]]/MAX(inventory[c Units])</f>
        <v>0.99629755517249752</v>
      </c>
      <c r="J4507" s="10">
        <f>SUMIFS(inventory[Total Cost],inventory[Rank],"&lt;="&amp;inventory[[#This Row],['#]])</f>
        <v>2647206.6999999997</v>
      </c>
      <c r="K4507" s="9">
        <f>inventory[[#This Row],[c Cost]]/MAX(inventory[c Cost])</f>
        <v>0.99996264126060608</v>
      </c>
      <c r="L4507" s="11" t="str">
        <f>IF(inventory[[#This Row],[c Units %]]&lt;=$O$7,$N$7,IF(inventory[[#This Row],[c Units %]]&lt;=$O$8,$N$8,$N$9))</f>
        <v>C</v>
      </c>
    </row>
    <row r="4508" spans="2:12" x14ac:dyDescent="0.25">
      <c r="B4508" s="1">
        <v>4502</v>
      </c>
      <c r="C4508" t="s">
        <v>4501</v>
      </c>
      <c r="D4508" s="2">
        <v>0.6</v>
      </c>
      <c r="E4508" s="15">
        <v>13</v>
      </c>
      <c r="F4508" s="14">
        <f>inventory[[#This Row],[Unit Cost]]*inventory[[#This Row],['# Units]]</f>
        <v>7.8</v>
      </c>
      <c r="G4508" s="8">
        <f>_xlfn.RANK.EQ(inventory[[#This Row],[Total Cost]],inventory[Total Cost],0)</f>
        <v>3497</v>
      </c>
      <c r="H4508" s="8">
        <f>SUMIFS(inventory['# Units],inventory[Rank],"&lt;="&amp;inventory[[#This Row],['#]])</f>
        <v>82073</v>
      </c>
      <c r="I4508" s="9">
        <f>inventory[[#This Row],[c Units]]/MAX(inventory[c Units])</f>
        <v>0.99629755517249752</v>
      </c>
      <c r="J4508" s="10">
        <f>SUMIFS(inventory[Total Cost],inventory[Rank],"&lt;="&amp;inventory[[#This Row],['#]])</f>
        <v>2647206.6999999997</v>
      </c>
      <c r="K4508" s="9">
        <f>inventory[[#This Row],[c Cost]]/MAX(inventory[c Cost])</f>
        <v>0.99996264126060608</v>
      </c>
      <c r="L4508" s="11" t="str">
        <f>IF(inventory[[#This Row],[c Units %]]&lt;=$O$7,$N$7,IF(inventory[[#This Row],[c Units %]]&lt;=$O$8,$N$8,$N$9))</f>
        <v>C</v>
      </c>
    </row>
    <row r="4509" spans="2:12" x14ac:dyDescent="0.25">
      <c r="B4509" s="1">
        <v>4503</v>
      </c>
      <c r="C4509" t="s">
        <v>4502</v>
      </c>
      <c r="D4509" s="2">
        <v>0.6</v>
      </c>
      <c r="E4509" s="15">
        <v>2</v>
      </c>
      <c r="F4509" s="14">
        <f>inventory[[#This Row],[Unit Cost]]*inventory[[#This Row],['# Units]]</f>
        <v>1.2</v>
      </c>
      <c r="G4509" s="8">
        <f>_xlfn.RANK.EQ(inventory[[#This Row],[Total Cost]],inventory[Total Cost],0)</f>
        <v>4445</v>
      </c>
      <c r="H4509" s="8">
        <f>SUMIFS(inventory['# Units],inventory[Rank],"&lt;="&amp;inventory[[#This Row],['#]])</f>
        <v>82073</v>
      </c>
      <c r="I4509" s="9">
        <f>inventory[[#This Row],[c Units]]/MAX(inventory[c Units])</f>
        <v>0.99629755517249752</v>
      </c>
      <c r="J4509" s="10">
        <f>SUMIFS(inventory[Total Cost],inventory[Rank],"&lt;="&amp;inventory[[#This Row],['#]])</f>
        <v>2647206.6999999997</v>
      </c>
      <c r="K4509" s="9">
        <f>inventory[[#This Row],[c Cost]]/MAX(inventory[c Cost])</f>
        <v>0.99996264126060608</v>
      </c>
      <c r="L4509" s="11" t="str">
        <f>IF(inventory[[#This Row],[c Units %]]&lt;=$O$7,$N$7,IF(inventory[[#This Row],[c Units %]]&lt;=$O$8,$N$8,$N$9))</f>
        <v>C</v>
      </c>
    </row>
    <row r="4510" spans="2:12" x14ac:dyDescent="0.25">
      <c r="B4510" s="1">
        <v>4504</v>
      </c>
      <c r="C4510" t="s">
        <v>4503</v>
      </c>
      <c r="D4510" s="2">
        <v>0.4</v>
      </c>
      <c r="E4510" s="15">
        <v>7</v>
      </c>
      <c r="F4510" s="14">
        <f>inventory[[#This Row],[Unit Cost]]*inventory[[#This Row],['# Units]]</f>
        <v>2.8000000000000003</v>
      </c>
      <c r="G4510" s="8">
        <f>_xlfn.RANK.EQ(inventory[[#This Row],[Total Cost]],inventory[Total Cost],0)</f>
        <v>4127</v>
      </c>
      <c r="H4510" s="8">
        <f>SUMIFS(inventory['# Units],inventory[Rank],"&lt;="&amp;inventory[[#This Row],['#]])</f>
        <v>82073</v>
      </c>
      <c r="I4510" s="9">
        <f>inventory[[#This Row],[c Units]]/MAX(inventory[c Units])</f>
        <v>0.99629755517249752</v>
      </c>
      <c r="J4510" s="10">
        <f>SUMIFS(inventory[Total Cost],inventory[Rank],"&lt;="&amp;inventory[[#This Row],['#]])</f>
        <v>2647206.6999999997</v>
      </c>
      <c r="K4510" s="9">
        <f>inventory[[#This Row],[c Cost]]/MAX(inventory[c Cost])</f>
        <v>0.99996264126060608</v>
      </c>
      <c r="L4510" s="11" t="str">
        <f>IF(inventory[[#This Row],[c Units %]]&lt;=$O$7,$N$7,IF(inventory[[#This Row],[c Units %]]&lt;=$O$8,$N$8,$N$9))</f>
        <v>C</v>
      </c>
    </row>
    <row r="4511" spans="2:12" x14ac:dyDescent="0.25">
      <c r="B4511" s="1">
        <v>4505</v>
      </c>
      <c r="C4511" t="s">
        <v>4504</v>
      </c>
      <c r="D4511" s="2">
        <v>0.6</v>
      </c>
      <c r="E4511" s="15">
        <v>4</v>
      </c>
      <c r="F4511" s="14">
        <f>inventory[[#This Row],[Unit Cost]]*inventory[[#This Row],['# Units]]</f>
        <v>2.4</v>
      </c>
      <c r="G4511" s="8">
        <f>_xlfn.RANK.EQ(inventory[[#This Row],[Total Cost]],inventory[Total Cost],0)</f>
        <v>4223</v>
      </c>
      <c r="H4511" s="8">
        <f>SUMIFS(inventory['# Units],inventory[Rank],"&lt;="&amp;inventory[[#This Row],['#]])</f>
        <v>82073</v>
      </c>
      <c r="I4511" s="9">
        <f>inventory[[#This Row],[c Units]]/MAX(inventory[c Units])</f>
        <v>0.99629755517249752</v>
      </c>
      <c r="J4511" s="10">
        <f>SUMIFS(inventory[Total Cost],inventory[Rank],"&lt;="&amp;inventory[[#This Row],['#]])</f>
        <v>2647206.6999999997</v>
      </c>
      <c r="K4511" s="9">
        <f>inventory[[#This Row],[c Cost]]/MAX(inventory[c Cost])</f>
        <v>0.99996264126060608</v>
      </c>
      <c r="L4511" s="11" t="str">
        <f>IF(inventory[[#This Row],[c Units %]]&lt;=$O$7,$N$7,IF(inventory[[#This Row],[c Units %]]&lt;=$O$8,$N$8,$N$9))</f>
        <v>C</v>
      </c>
    </row>
    <row r="4512" spans="2:12" x14ac:dyDescent="0.25">
      <c r="B4512" s="1">
        <v>4506</v>
      </c>
      <c r="C4512" t="s">
        <v>4505</v>
      </c>
      <c r="D4512" s="2">
        <v>0.5</v>
      </c>
      <c r="E4512" s="15">
        <v>20</v>
      </c>
      <c r="F4512" s="14">
        <f>inventory[[#This Row],[Unit Cost]]*inventory[[#This Row],['# Units]]</f>
        <v>10</v>
      </c>
      <c r="G4512" s="8">
        <f>_xlfn.RANK.EQ(inventory[[#This Row],[Total Cost]],inventory[Total Cost],0)</f>
        <v>3300</v>
      </c>
      <c r="H4512" s="8">
        <f>SUMIFS(inventory['# Units],inventory[Rank],"&lt;="&amp;inventory[[#This Row],['#]])</f>
        <v>82073</v>
      </c>
      <c r="I4512" s="9">
        <f>inventory[[#This Row],[c Units]]/MAX(inventory[c Units])</f>
        <v>0.99629755517249752</v>
      </c>
      <c r="J4512" s="10">
        <f>SUMIFS(inventory[Total Cost],inventory[Rank],"&lt;="&amp;inventory[[#This Row],['#]])</f>
        <v>2647206.6999999997</v>
      </c>
      <c r="K4512" s="9">
        <f>inventory[[#This Row],[c Cost]]/MAX(inventory[c Cost])</f>
        <v>0.99996264126060608</v>
      </c>
      <c r="L4512" s="11" t="str">
        <f>IF(inventory[[#This Row],[c Units %]]&lt;=$O$7,$N$7,IF(inventory[[#This Row],[c Units %]]&lt;=$O$8,$N$8,$N$9))</f>
        <v>C</v>
      </c>
    </row>
    <row r="4513" spans="2:12" x14ac:dyDescent="0.25">
      <c r="B4513" s="1">
        <v>4507</v>
      </c>
      <c r="C4513" t="s">
        <v>4506</v>
      </c>
      <c r="D4513" s="2">
        <v>0.4</v>
      </c>
      <c r="E4513" s="15">
        <v>5</v>
      </c>
      <c r="F4513" s="14">
        <f>inventory[[#This Row],[Unit Cost]]*inventory[[#This Row],['# Units]]</f>
        <v>2</v>
      </c>
      <c r="G4513" s="8">
        <f>_xlfn.RANK.EQ(inventory[[#This Row],[Total Cost]],inventory[Total Cost],0)</f>
        <v>4294</v>
      </c>
      <c r="H4513" s="8">
        <f>SUMIFS(inventory['# Units],inventory[Rank],"&lt;="&amp;inventory[[#This Row],['#]])</f>
        <v>82073</v>
      </c>
      <c r="I4513" s="9">
        <f>inventory[[#This Row],[c Units]]/MAX(inventory[c Units])</f>
        <v>0.99629755517249752</v>
      </c>
      <c r="J4513" s="10">
        <f>SUMIFS(inventory[Total Cost],inventory[Rank],"&lt;="&amp;inventory[[#This Row],['#]])</f>
        <v>2647206.6999999997</v>
      </c>
      <c r="K4513" s="9">
        <f>inventory[[#This Row],[c Cost]]/MAX(inventory[c Cost])</f>
        <v>0.99996264126060608</v>
      </c>
      <c r="L4513" s="11" t="str">
        <f>IF(inventory[[#This Row],[c Units %]]&lt;=$O$7,$N$7,IF(inventory[[#This Row],[c Units %]]&lt;=$O$8,$N$8,$N$9))</f>
        <v>C</v>
      </c>
    </row>
    <row r="4514" spans="2:12" x14ac:dyDescent="0.25">
      <c r="B4514" s="1">
        <v>4508</v>
      </c>
      <c r="C4514" t="s">
        <v>4507</v>
      </c>
      <c r="D4514" s="2">
        <v>0.6</v>
      </c>
      <c r="E4514" s="15">
        <v>3</v>
      </c>
      <c r="F4514" s="14">
        <f>inventory[[#This Row],[Unit Cost]]*inventory[[#This Row],['# Units]]</f>
        <v>1.7999999999999998</v>
      </c>
      <c r="G4514" s="8">
        <f>_xlfn.RANK.EQ(inventory[[#This Row],[Total Cost]],inventory[Total Cost],0)</f>
        <v>4350</v>
      </c>
      <c r="H4514" s="8">
        <f>SUMIFS(inventory['# Units],inventory[Rank],"&lt;="&amp;inventory[[#This Row],['#]])</f>
        <v>82073</v>
      </c>
      <c r="I4514" s="9">
        <f>inventory[[#This Row],[c Units]]/MAX(inventory[c Units])</f>
        <v>0.99629755517249752</v>
      </c>
      <c r="J4514" s="10">
        <f>SUMIFS(inventory[Total Cost],inventory[Rank],"&lt;="&amp;inventory[[#This Row],['#]])</f>
        <v>2647206.6999999997</v>
      </c>
      <c r="K4514" s="9">
        <f>inventory[[#This Row],[c Cost]]/MAX(inventory[c Cost])</f>
        <v>0.99996264126060608</v>
      </c>
      <c r="L4514" s="11" t="str">
        <f>IF(inventory[[#This Row],[c Units %]]&lt;=$O$7,$N$7,IF(inventory[[#This Row],[c Units %]]&lt;=$O$8,$N$8,$N$9))</f>
        <v>C</v>
      </c>
    </row>
    <row r="4515" spans="2:12" x14ac:dyDescent="0.25">
      <c r="B4515" s="1">
        <v>4509</v>
      </c>
      <c r="C4515" t="s">
        <v>4508</v>
      </c>
      <c r="D4515" s="2">
        <v>0.5</v>
      </c>
      <c r="E4515" s="15">
        <v>5</v>
      </c>
      <c r="F4515" s="14">
        <f>inventory[[#This Row],[Unit Cost]]*inventory[[#This Row],['# Units]]</f>
        <v>2.5</v>
      </c>
      <c r="G4515" s="8">
        <f>_xlfn.RANK.EQ(inventory[[#This Row],[Total Cost]],inventory[Total Cost],0)</f>
        <v>4190</v>
      </c>
      <c r="H4515" s="8">
        <f>SUMIFS(inventory['# Units],inventory[Rank],"&lt;="&amp;inventory[[#This Row],['#]])</f>
        <v>82073</v>
      </c>
      <c r="I4515" s="9">
        <f>inventory[[#This Row],[c Units]]/MAX(inventory[c Units])</f>
        <v>0.99629755517249752</v>
      </c>
      <c r="J4515" s="10">
        <f>SUMIFS(inventory[Total Cost],inventory[Rank],"&lt;="&amp;inventory[[#This Row],['#]])</f>
        <v>2647206.6999999997</v>
      </c>
      <c r="K4515" s="9">
        <f>inventory[[#This Row],[c Cost]]/MAX(inventory[c Cost])</f>
        <v>0.99996264126060608</v>
      </c>
      <c r="L4515" s="11" t="str">
        <f>IF(inventory[[#This Row],[c Units %]]&lt;=$O$7,$N$7,IF(inventory[[#This Row],[c Units %]]&lt;=$O$8,$N$8,$N$9))</f>
        <v>C</v>
      </c>
    </row>
    <row r="4516" spans="2:12" x14ac:dyDescent="0.25">
      <c r="B4516" s="1">
        <v>4510</v>
      </c>
      <c r="C4516" t="s">
        <v>4509</v>
      </c>
      <c r="D4516" s="2">
        <v>0.5</v>
      </c>
      <c r="E4516" s="15">
        <v>2</v>
      </c>
      <c r="F4516" s="14">
        <f>inventory[[#This Row],[Unit Cost]]*inventory[[#This Row],['# Units]]</f>
        <v>1</v>
      </c>
      <c r="G4516" s="8">
        <f>_xlfn.RANK.EQ(inventory[[#This Row],[Total Cost]],inventory[Total Cost],0)</f>
        <v>4482</v>
      </c>
      <c r="H4516" s="8">
        <f>SUMIFS(inventory['# Units],inventory[Rank],"&lt;="&amp;inventory[[#This Row],['#]])</f>
        <v>82073</v>
      </c>
      <c r="I4516" s="9">
        <f>inventory[[#This Row],[c Units]]/MAX(inventory[c Units])</f>
        <v>0.99629755517249752</v>
      </c>
      <c r="J4516" s="10">
        <f>SUMIFS(inventory[Total Cost],inventory[Rank],"&lt;="&amp;inventory[[#This Row],['#]])</f>
        <v>2647206.6999999997</v>
      </c>
      <c r="K4516" s="9">
        <f>inventory[[#This Row],[c Cost]]/MAX(inventory[c Cost])</f>
        <v>0.99996264126060608</v>
      </c>
      <c r="L4516" s="11" t="str">
        <f>IF(inventory[[#This Row],[c Units %]]&lt;=$O$7,$N$7,IF(inventory[[#This Row],[c Units %]]&lt;=$O$8,$N$8,$N$9))</f>
        <v>C</v>
      </c>
    </row>
    <row r="4517" spans="2:12" x14ac:dyDescent="0.25">
      <c r="B4517" s="1">
        <v>4511</v>
      </c>
      <c r="C4517" t="s">
        <v>4510</v>
      </c>
      <c r="D4517" s="2">
        <v>0.6</v>
      </c>
      <c r="E4517" s="15">
        <v>19</v>
      </c>
      <c r="F4517" s="14">
        <f>inventory[[#This Row],[Unit Cost]]*inventory[[#This Row],['# Units]]</f>
        <v>11.4</v>
      </c>
      <c r="G4517" s="8">
        <f>_xlfn.RANK.EQ(inventory[[#This Row],[Total Cost]],inventory[Total Cost],0)</f>
        <v>3208</v>
      </c>
      <c r="H4517" s="8">
        <f>SUMIFS(inventory['# Units],inventory[Rank],"&lt;="&amp;inventory[[#This Row],['#]])</f>
        <v>82087</v>
      </c>
      <c r="I4517" s="9">
        <f>inventory[[#This Row],[c Units]]/MAX(inventory[c Units])</f>
        <v>0.99646750345966151</v>
      </c>
      <c r="J4517" s="10">
        <f>SUMIFS(inventory[Total Cost],inventory[Rank],"&lt;="&amp;inventory[[#This Row],['#]])</f>
        <v>2647219.2999999984</v>
      </c>
      <c r="K4517" s="9">
        <f>inventory[[#This Row],[c Cost]]/MAX(inventory[c Cost])</f>
        <v>0.99996740081688806</v>
      </c>
      <c r="L4517" s="11" t="str">
        <f>IF(inventory[[#This Row],[c Units %]]&lt;=$O$7,$N$7,IF(inventory[[#This Row],[c Units %]]&lt;=$O$8,$N$8,$N$9))</f>
        <v>C</v>
      </c>
    </row>
    <row r="4518" spans="2:12" x14ac:dyDescent="0.25">
      <c r="B4518" s="1">
        <v>4512</v>
      </c>
      <c r="C4518" t="s">
        <v>4511</v>
      </c>
      <c r="D4518" s="2">
        <v>0.6</v>
      </c>
      <c r="E4518" s="15">
        <v>2</v>
      </c>
      <c r="F4518" s="14">
        <f>inventory[[#This Row],[Unit Cost]]*inventory[[#This Row],['# Units]]</f>
        <v>1.2</v>
      </c>
      <c r="G4518" s="8">
        <f>_xlfn.RANK.EQ(inventory[[#This Row],[Total Cost]],inventory[Total Cost],0)</f>
        <v>4445</v>
      </c>
      <c r="H4518" s="8">
        <f>SUMIFS(inventory['# Units],inventory[Rank],"&lt;="&amp;inventory[[#This Row],['#]])</f>
        <v>82087</v>
      </c>
      <c r="I4518" s="9">
        <f>inventory[[#This Row],[c Units]]/MAX(inventory[c Units])</f>
        <v>0.99646750345966151</v>
      </c>
      <c r="J4518" s="10">
        <f>SUMIFS(inventory[Total Cost],inventory[Rank],"&lt;="&amp;inventory[[#This Row],['#]])</f>
        <v>2647219.2999999984</v>
      </c>
      <c r="K4518" s="9">
        <f>inventory[[#This Row],[c Cost]]/MAX(inventory[c Cost])</f>
        <v>0.99996740081688806</v>
      </c>
      <c r="L4518" s="11" t="str">
        <f>IF(inventory[[#This Row],[c Units %]]&lt;=$O$7,$N$7,IF(inventory[[#This Row],[c Units %]]&lt;=$O$8,$N$8,$N$9))</f>
        <v>C</v>
      </c>
    </row>
    <row r="4519" spans="2:12" x14ac:dyDescent="0.25">
      <c r="B4519" s="1">
        <v>4513</v>
      </c>
      <c r="C4519" t="s">
        <v>4512</v>
      </c>
      <c r="D4519" s="2">
        <v>0.6</v>
      </c>
      <c r="E4519" s="15">
        <v>3</v>
      </c>
      <c r="F4519" s="14">
        <f>inventory[[#This Row],[Unit Cost]]*inventory[[#This Row],['# Units]]</f>
        <v>1.7999999999999998</v>
      </c>
      <c r="G4519" s="8">
        <f>_xlfn.RANK.EQ(inventory[[#This Row],[Total Cost]],inventory[Total Cost],0)</f>
        <v>4350</v>
      </c>
      <c r="H4519" s="8">
        <f>SUMIFS(inventory['# Units],inventory[Rank],"&lt;="&amp;inventory[[#This Row],['#]])</f>
        <v>82087</v>
      </c>
      <c r="I4519" s="9">
        <f>inventory[[#This Row],[c Units]]/MAX(inventory[c Units])</f>
        <v>0.99646750345966151</v>
      </c>
      <c r="J4519" s="10">
        <f>SUMIFS(inventory[Total Cost],inventory[Rank],"&lt;="&amp;inventory[[#This Row],['#]])</f>
        <v>2647219.2999999984</v>
      </c>
      <c r="K4519" s="9">
        <f>inventory[[#This Row],[c Cost]]/MAX(inventory[c Cost])</f>
        <v>0.99996740081688806</v>
      </c>
      <c r="L4519" s="11" t="str">
        <f>IF(inventory[[#This Row],[c Units %]]&lt;=$O$7,$N$7,IF(inventory[[#This Row],[c Units %]]&lt;=$O$8,$N$8,$N$9))</f>
        <v>C</v>
      </c>
    </row>
    <row r="4520" spans="2:12" x14ac:dyDescent="0.25">
      <c r="B4520" s="1">
        <v>4514</v>
      </c>
      <c r="C4520" t="s">
        <v>4513</v>
      </c>
      <c r="D4520" s="2">
        <v>0.3</v>
      </c>
      <c r="E4520" s="15">
        <v>6</v>
      </c>
      <c r="F4520" s="14">
        <f>inventory[[#This Row],[Unit Cost]]*inventory[[#This Row],['# Units]]</f>
        <v>1.7999999999999998</v>
      </c>
      <c r="G4520" s="8">
        <f>_xlfn.RANK.EQ(inventory[[#This Row],[Total Cost]],inventory[Total Cost],0)</f>
        <v>4350</v>
      </c>
      <c r="H4520" s="8">
        <f>SUMIFS(inventory['# Units],inventory[Rank],"&lt;="&amp;inventory[[#This Row],['#]])</f>
        <v>82087</v>
      </c>
      <c r="I4520" s="9">
        <f>inventory[[#This Row],[c Units]]/MAX(inventory[c Units])</f>
        <v>0.99646750345966151</v>
      </c>
      <c r="J4520" s="10">
        <f>SUMIFS(inventory[Total Cost],inventory[Rank],"&lt;="&amp;inventory[[#This Row],['#]])</f>
        <v>2647219.2999999984</v>
      </c>
      <c r="K4520" s="9">
        <f>inventory[[#This Row],[c Cost]]/MAX(inventory[c Cost])</f>
        <v>0.99996740081688806</v>
      </c>
      <c r="L4520" s="11" t="str">
        <f>IF(inventory[[#This Row],[c Units %]]&lt;=$O$7,$N$7,IF(inventory[[#This Row],[c Units %]]&lt;=$O$8,$N$8,$N$9))</f>
        <v>C</v>
      </c>
    </row>
    <row r="4521" spans="2:12" x14ac:dyDescent="0.25">
      <c r="B4521" s="1">
        <v>4515</v>
      </c>
      <c r="C4521" t="s">
        <v>4514</v>
      </c>
      <c r="D4521" s="2">
        <v>0.6</v>
      </c>
      <c r="E4521" s="15">
        <v>16</v>
      </c>
      <c r="F4521" s="14">
        <f>inventory[[#This Row],[Unit Cost]]*inventory[[#This Row],['# Units]]</f>
        <v>9.6</v>
      </c>
      <c r="G4521" s="8">
        <f>_xlfn.RANK.EQ(inventory[[#This Row],[Total Cost]],inventory[Total Cost],0)</f>
        <v>3357</v>
      </c>
      <c r="H4521" s="8">
        <f>SUMIFS(inventory['# Units],inventory[Rank],"&lt;="&amp;inventory[[#This Row],['#]])</f>
        <v>82087</v>
      </c>
      <c r="I4521" s="9">
        <f>inventory[[#This Row],[c Units]]/MAX(inventory[c Units])</f>
        <v>0.99646750345966151</v>
      </c>
      <c r="J4521" s="10">
        <f>SUMIFS(inventory[Total Cost],inventory[Rank],"&lt;="&amp;inventory[[#This Row],['#]])</f>
        <v>2647219.2999999984</v>
      </c>
      <c r="K4521" s="9">
        <f>inventory[[#This Row],[c Cost]]/MAX(inventory[c Cost])</f>
        <v>0.99996740081688806</v>
      </c>
      <c r="L4521" s="11" t="str">
        <f>IF(inventory[[#This Row],[c Units %]]&lt;=$O$7,$N$7,IF(inventory[[#This Row],[c Units %]]&lt;=$O$8,$N$8,$N$9))</f>
        <v>C</v>
      </c>
    </row>
    <row r="4522" spans="2:12" x14ac:dyDescent="0.25">
      <c r="B4522" s="1">
        <v>4516</v>
      </c>
      <c r="C4522" t="s">
        <v>4515</v>
      </c>
      <c r="D4522" s="2">
        <v>0.6</v>
      </c>
      <c r="E4522" s="15">
        <v>1</v>
      </c>
      <c r="F4522" s="14">
        <f>inventory[[#This Row],[Unit Cost]]*inventory[[#This Row],['# Units]]</f>
        <v>0.6</v>
      </c>
      <c r="G4522" s="8">
        <f>_xlfn.RANK.EQ(inventory[[#This Row],[Total Cost]],inventory[Total Cost],0)</f>
        <v>4592</v>
      </c>
      <c r="H4522" s="8">
        <f>SUMIFS(inventory['# Units],inventory[Rank],"&lt;="&amp;inventory[[#This Row],['#]])</f>
        <v>82087</v>
      </c>
      <c r="I4522" s="9">
        <f>inventory[[#This Row],[c Units]]/MAX(inventory[c Units])</f>
        <v>0.99646750345966151</v>
      </c>
      <c r="J4522" s="10">
        <f>SUMIFS(inventory[Total Cost],inventory[Rank],"&lt;="&amp;inventory[[#This Row],['#]])</f>
        <v>2647219.2999999984</v>
      </c>
      <c r="K4522" s="9">
        <f>inventory[[#This Row],[c Cost]]/MAX(inventory[c Cost])</f>
        <v>0.99996740081688806</v>
      </c>
      <c r="L4522" s="11" t="str">
        <f>IF(inventory[[#This Row],[c Units %]]&lt;=$O$7,$N$7,IF(inventory[[#This Row],[c Units %]]&lt;=$O$8,$N$8,$N$9))</f>
        <v>C</v>
      </c>
    </row>
    <row r="4523" spans="2:12" x14ac:dyDescent="0.25">
      <c r="B4523" s="1">
        <v>4517</v>
      </c>
      <c r="C4523" t="s">
        <v>4516</v>
      </c>
      <c r="D4523" s="2">
        <v>0.2</v>
      </c>
      <c r="E4523" s="15">
        <v>3</v>
      </c>
      <c r="F4523" s="14">
        <f>inventory[[#This Row],[Unit Cost]]*inventory[[#This Row],['# Units]]</f>
        <v>0.60000000000000009</v>
      </c>
      <c r="G4523" s="8">
        <f>_xlfn.RANK.EQ(inventory[[#This Row],[Total Cost]],inventory[Total Cost],0)</f>
        <v>4582</v>
      </c>
      <c r="H4523" s="8">
        <f>SUMIFS(inventory['# Units],inventory[Rank],"&lt;="&amp;inventory[[#This Row],['#]])</f>
        <v>82087</v>
      </c>
      <c r="I4523" s="9">
        <f>inventory[[#This Row],[c Units]]/MAX(inventory[c Units])</f>
        <v>0.99646750345966151</v>
      </c>
      <c r="J4523" s="10">
        <f>SUMIFS(inventory[Total Cost],inventory[Rank],"&lt;="&amp;inventory[[#This Row],['#]])</f>
        <v>2647219.2999999984</v>
      </c>
      <c r="K4523" s="9">
        <f>inventory[[#This Row],[c Cost]]/MAX(inventory[c Cost])</f>
        <v>0.99996740081688806</v>
      </c>
      <c r="L4523" s="11" t="str">
        <f>IF(inventory[[#This Row],[c Units %]]&lt;=$O$7,$N$7,IF(inventory[[#This Row],[c Units %]]&lt;=$O$8,$N$8,$N$9))</f>
        <v>C</v>
      </c>
    </row>
    <row r="4524" spans="2:12" x14ac:dyDescent="0.25">
      <c r="B4524" s="1">
        <v>4518</v>
      </c>
      <c r="C4524" t="s">
        <v>4517</v>
      </c>
      <c r="D4524" s="2">
        <v>0.5</v>
      </c>
      <c r="E4524" s="15">
        <v>2</v>
      </c>
      <c r="F4524" s="14">
        <f>inventory[[#This Row],[Unit Cost]]*inventory[[#This Row],['# Units]]</f>
        <v>1</v>
      </c>
      <c r="G4524" s="8">
        <f>_xlfn.RANK.EQ(inventory[[#This Row],[Total Cost]],inventory[Total Cost],0)</f>
        <v>4482</v>
      </c>
      <c r="H4524" s="8">
        <f>SUMIFS(inventory['# Units],inventory[Rank],"&lt;="&amp;inventory[[#This Row],['#]])</f>
        <v>82087</v>
      </c>
      <c r="I4524" s="9">
        <f>inventory[[#This Row],[c Units]]/MAX(inventory[c Units])</f>
        <v>0.99646750345966151</v>
      </c>
      <c r="J4524" s="10">
        <f>SUMIFS(inventory[Total Cost],inventory[Rank],"&lt;="&amp;inventory[[#This Row],['#]])</f>
        <v>2647219.2999999984</v>
      </c>
      <c r="K4524" s="9">
        <f>inventory[[#This Row],[c Cost]]/MAX(inventory[c Cost])</f>
        <v>0.99996740081688806</v>
      </c>
      <c r="L4524" s="11" t="str">
        <f>IF(inventory[[#This Row],[c Units %]]&lt;=$O$7,$N$7,IF(inventory[[#This Row],[c Units %]]&lt;=$O$8,$N$8,$N$9))</f>
        <v>C</v>
      </c>
    </row>
    <row r="4525" spans="2:12" x14ac:dyDescent="0.25">
      <c r="B4525" s="1">
        <v>4519</v>
      </c>
      <c r="C4525" t="s">
        <v>4518</v>
      </c>
      <c r="D4525" s="2">
        <v>0.2</v>
      </c>
      <c r="E4525" s="15">
        <v>1</v>
      </c>
      <c r="F4525" s="14">
        <f>inventory[[#This Row],[Unit Cost]]*inventory[[#This Row],['# Units]]</f>
        <v>0.2</v>
      </c>
      <c r="G4525" s="8">
        <f>_xlfn.RANK.EQ(inventory[[#This Row],[Total Cost]],inventory[Total Cost],0)</f>
        <v>4654</v>
      </c>
      <c r="H4525" s="8">
        <f>SUMIFS(inventory['# Units],inventory[Rank],"&lt;="&amp;inventory[[#This Row],['#]])</f>
        <v>82087</v>
      </c>
      <c r="I4525" s="9">
        <f>inventory[[#This Row],[c Units]]/MAX(inventory[c Units])</f>
        <v>0.99646750345966151</v>
      </c>
      <c r="J4525" s="10">
        <f>SUMIFS(inventory[Total Cost],inventory[Rank],"&lt;="&amp;inventory[[#This Row],['#]])</f>
        <v>2647219.2999999984</v>
      </c>
      <c r="K4525" s="9">
        <f>inventory[[#This Row],[c Cost]]/MAX(inventory[c Cost])</f>
        <v>0.99996740081688806</v>
      </c>
      <c r="L4525" s="11" t="str">
        <f>IF(inventory[[#This Row],[c Units %]]&lt;=$O$7,$N$7,IF(inventory[[#This Row],[c Units %]]&lt;=$O$8,$N$8,$N$9))</f>
        <v>C</v>
      </c>
    </row>
    <row r="4526" spans="2:12" x14ac:dyDescent="0.25">
      <c r="B4526" s="1">
        <v>4520</v>
      </c>
      <c r="C4526" t="s">
        <v>4519</v>
      </c>
      <c r="D4526" s="2">
        <v>0.5</v>
      </c>
      <c r="E4526" s="15">
        <v>4</v>
      </c>
      <c r="F4526" s="14">
        <f>inventory[[#This Row],[Unit Cost]]*inventory[[#This Row],['# Units]]</f>
        <v>2</v>
      </c>
      <c r="G4526" s="8">
        <f>_xlfn.RANK.EQ(inventory[[#This Row],[Total Cost]],inventory[Total Cost],0)</f>
        <v>4294</v>
      </c>
      <c r="H4526" s="8">
        <f>SUMIFS(inventory['# Units],inventory[Rank],"&lt;="&amp;inventory[[#This Row],['#]])</f>
        <v>82087</v>
      </c>
      <c r="I4526" s="9">
        <f>inventory[[#This Row],[c Units]]/MAX(inventory[c Units])</f>
        <v>0.99646750345966151</v>
      </c>
      <c r="J4526" s="10">
        <f>SUMIFS(inventory[Total Cost],inventory[Rank],"&lt;="&amp;inventory[[#This Row],['#]])</f>
        <v>2647219.2999999984</v>
      </c>
      <c r="K4526" s="9">
        <f>inventory[[#This Row],[c Cost]]/MAX(inventory[c Cost])</f>
        <v>0.99996740081688806</v>
      </c>
      <c r="L4526" s="11" t="str">
        <f>IF(inventory[[#This Row],[c Units %]]&lt;=$O$7,$N$7,IF(inventory[[#This Row],[c Units %]]&lt;=$O$8,$N$8,$N$9))</f>
        <v>C</v>
      </c>
    </row>
    <row r="4527" spans="2:12" x14ac:dyDescent="0.25">
      <c r="B4527" s="1">
        <v>4521</v>
      </c>
      <c r="C4527" t="s">
        <v>4520</v>
      </c>
      <c r="D4527" s="2">
        <v>0.5</v>
      </c>
      <c r="E4527" s="15">
        <v>4</v>
      </c>
      <c r="F4527" s="14">
        <f>inventory[[#This Row],[Unit Cost]]*inventory[[#This Row],['# Units]]</f>
        <v>2</v>
      </c>
      <c r="G4527" s="8">
        <f>_xlfn.RANK.EQ(inventory[[#This Row],[Total Cost]],inventory[Total Cost],0)</f>
        <v>4294</v>
      </c>
      <c r="H4527" s="8">
        <f>SUMIFS(inventory['# Units],inventory[Rank],"&lt;="&amp;inventory[[#This Row],['#]])</f>
        <v>82087</v>
      </c>
      <c r="I4527" s="9">
        <f>inventory[[#This Row],[c Units]]/MAX(inventory[c Units])</f>
        <v>0.99646750345966151</v>
      </c>
      <c r="J4527" s="10">
        <f>SUMIFS(inventory[Total Cost],inventory[Rank],"&lt;="&amp;inventory[[#This Row],['#]])</f>
        <v>2647219.2999999984</v>
      </c>
      <c r="K4527" s="9">
        <f>inventory[[#This Row],[c Cost]]/MAX(inventory[c Cost])</f>
        <v>0.99996740081688806</v>
      </c>
      <c r="L4527" s="11" t="str">
        <f>IF(inventory[[#This Row],[c Units %]]&lt;=$O$7,$N$7,IF(inventory[[#This Row],[c Units %]]&lt;=$O$8,$N$8,$N$9))</f>
        <v>C</v>
      </c>
    </row>
    <row r="4528" spans="2:12" x14ac:dyDescent="0.25">
      <c r="B4528" s="1">
        <v>4522</v>
      </c>
      <c r="C4528" t="s">
        <v>4521</v>
      </c>
      <c r="D4528" s="2">
        <v>0.5</v>
      </c>
      <c r="E4528" s="15">
        <v>5</v>
      </c>
      <c r="F4528" s="14">
        <f>inventory[[#This Row],[Unit Cost]]*inventory[[#This Row],['# Units]]</f>
        <v>2.5</v>
      </c>
      <c r="G4528" s="8">
        <f>_xlfn.RANK.EQ(inventory[[#This Row],[Total Cost]],inventory[Total Cost],0)</f>
        <v>4190</v>
      </c>
      <c r="H4528" s="8">
        <f>SUMIFS(inventory['# Units],inventory[Rank],"&lt;="&amp;inventory[[#This Row],['#]])</f>
        <v>82087</v>
      </c>
      <c r="I4528" s="9">
        <f>inventory[[#This Row],[c Units]]/MAX(inventory[c Units])</f>
        <v>0.99646750345966151</v>
      </c>
      <c r="J4528" s="10">
        <f>SUMIFS(inventory[Total Cost],inventory[Rank],"&lt;="&amp;inventory[[#This Row],['#]])</f>
        <v>2647219.2999999984</v>
      </c>
      <c r="K4528" s="9">
        <f>inventory[[#This Row],[c Cost]]/MAX(inventory[c Cost])</f>
        <v>0.99996740081688806</v>
      </c>
      <c r="L4528" s="11" t="str">
        <f>IF(inventory[[#This Row],[c Units %]]&lt;=$O$7,$N$7,IF(inventory[[#This Row],[c Units %]]&lt;=$O$8,$N$8,$N$9))</f>
        <v>C</v>
      </c>
    </row>
    <row r="4529" spans="2:12" x14ac:dyDescent="0.25">
      <c r="B4529" s="1">
        <v>4523</v>
      </c>
      <c r="C4529" t="s">
        <v>4522</v>
      </c>
      <c r="D4529" s="2">
        <v>0.1</v>
      </c>
      <c r="E4529" s="15">
        <v>13</v>
      </c>
      <c r="F4529" s="14">
        <f>inventory[[#This Row],[Unit Cost]]*inventory[[#This Row],['# Units]]</f>
        <v>1.3</v>
      </c>
      <c r="G4529" s="8">
        <f>_xlfn.RANK.EQ(inventory[[#This Row],[Total Cost]],inventory[Total Cost],0)</f>
        <v>4430</v>
      </c>
      <c r="H4529" s="8">
        <f>SUMIFS(inventory['# Units],inventory[Rank],"&lt;="&amp;inventory[[#This Row],['#]])</f>
        <v>82087</v>
      </c>
      <c r="I4529" s="9">
        <f>inventory[[#This Row],[c Units]]/MAX(inventory[c Units])</f>
        <v>0.99646750345966151</v>
      </c>
      <c r="J4529" s="10">
        <f>SUMIFS(inventory[Total Cost],inventory[Rank],"&lt;="&amp;inventory[[#This Row],['#]])</f>
        <v>2647219.2999999984</v>
      </c>
      <c r="K4529" s="9">
        <f>inventory[[#This Row],[c Cost]]/MAX(inventory[c Cost])</f>
        <v>0.99996740081688806</v>
      </c>
      <c r="L4529" s="11" t="str">
        <f>IF(inventory[[#This Row],[c Units %]]&lt;=$O$7,$N$7,IF(inventory[[#This Row],[c Units %]]&lt;=$O$8,$N$8,$N$9))</f>
        <v>C</v>
      </c>
    </row>
    <row r="4530" spans="2:12" x14ac:dyDescent="0.25">
      <c r="B4530" s="1">
        <v>4524</v>
      </c>
      <c r="C4530" t="s">
        <v>4523</v>
      </c>
      <c r="D4530" s="2">
        <v>0.3</v>
      </c>
      <c r="E4530" s="15">
        <v>7</v>
      </c>
      <c r="F4530" s="14">
        <f>inventory[[#This Row],[Unit Cost]]*inventory[[#This Row],['# Units]]</f>
        <v>2.1</v>
      </c>
      <c r="G4530" s="8">
        <f>_xlfn.RANK.EQ(inventory[[#This Row],[Total Cost]],inventory[Total Cost],0)</f>
        <v>4266</v>
      </c>
      <c r="H4530" s="8">
        <f>SUMIFS(inventory['# Units],inventory[Rank],"&lt;="&amp;inventory[[#This Row],['#]])</f>
        <v>82087</v>
      </c>
      <c r="I4530" s="9">
        <f>inventory[[#This Row],[c Units]]/MAX(inventory[c Units])</f>
        <v>0.99646750345966151</v>
      </c>
      <c r="J4530" s="10">
        <f>SUMIFS(inventory[Total Cost],inventory[Rank],"&lt;="&amp;inventory[[#This Row],['#]])</f>
        <v>2647219.2999999984</v>
      </c>
      <c r="K4530" s="9">
        <f>inventory[[#This Row],[c Cost]]/MAX(inventory[c Cost])</f>
        <v>0.99996740081688806</v>
      </c>
      <c r="L4530" s="11" t="str">
        <f>IF(inventory[[#This Row],[c Units %]]&lt;=$O$7,$N$7,IF(inventory[[#This Row],[c Units %]]&lt;=$O$8,$N$8,$N$9))</f>
        <v>C</v>
      </c>
    </row>
    <row r="4531" spans="2:12" x14ac:dyDescent="0.25">
      <c r="B4531" s="1">
        <v>4525</v>
      </c>
      <c r="C4531" t="s">
        <v>4524</v>
      </c>
      <c r="D4531" s="2">
        <v>0.5</v>
      </c>
      <c r="E4531" s="15">
        <v>4</v>
      </c>
      <c r="F4531" s="14">
        <f>inventory[[#This Row],[Unit Cost]]*inventory[[#This Row],['# Units]]</f>
        <v>2</v>
      </c>
      <c r="G4531" s="8">
        <f>_xlfn.RANK.EQ(inventory[[#This Row],[Total Cost]],inventory[Total Cost],0)</f>
        <v>4294</v>
      </c>
      <c r="H4531" s="8">
        <f>SUMIFS(inventory['# Units],inventory[Rank],"&lt;="&amp;inventory[[#This Row],['#]])</f>
        <v>82108</v>
      </c>
      <c r="I4531" s="9">
        <f>inventory[[#This Row],[c Units]]/MAX(inventory[c Units])</f>
        <v>0.9967224258904076</v>
      </c>
      <c r="J4531" s="10">
        <f>SUMIFS(inventory[Total Cost],inventory[Rank],"&lt;="&amp;inventory[[#This Row],['#]])</f>
        <v>2647225.5999999978</v>
      </c>
      <c r="K4531" s="9">
        <f>inventory[[#This Row],[c Cost]]/MAX(inventory[c Cost])</f>
        <v>0.99996978059502906</v>
      </c>
      <c r="L4531" s="11" t="str">
        <f>IF(inventory[[#This Row],[c Units %]]&lt;=$O$7,$N$7,IF(inventory[[#This Row],[c Units %]]&lt;=$O$8,$N$8,$N$9))</f>
        <v>C</v>
      </c>
    </row>
    <row r="4532" spans="2:12" x14ac:dyDescent="0.25">
      <c r="B4532" s="1">
        <v>4526</v>
      </c>
      <c r="C4532" t="s">
        <v>4525</v>
      </c>
      <c r="D4532" s="2">
        <v>0.1</v>
      </c>
      <c r="E4532" s="15">
        <v>4</v>
      </c>
      <c r="F4532" s="14">
        <f>inventory[[#This Row],[Unit Cost]]*inventory[[#This Row],['# Units]]</f>
        <v>0.4</v>
      </c>
      <c r="G4532" s="8">
        <f>_xlfn.RANK.EQ(inventory[[#This Row],[Total Cost]],inventory[Total Cost],0)</f>
        <v>4637</v>
      </c>
      <c r="H4532" s="8">
        <f>SUMIFS(inventory['# Units],inventory[Rank],"&lt;="&amp;inventory[[#This Row],['#]])</f>
        <v>82108</v>
      </c>
      <c r="I4532" s="9">
        <f>inventory[[#This Row],[c Units]]/MAX(inventory[c Units])</f>
        <v>0.9967224258904076</v>
      </c>
      <c r="J4532" s="10">
        <f>SUMIFS(inventory[Total Cost],inventory[Rank],"&lt;="&amp;inventory[[#This Row],['#]])</f>
        <v>2647225.5999999978</v>
      </c>
      <c r="K4532" s="9">
        <f>inventory[[#This Row],[c Cost]]/MAX(inventory[c Cost])</f>
        <v>0.99996978059502906</v>
      </c>
      <c r="L4532" s="11" t="str">
        <f>IF(inventory[[#This Row],[c Units %]]&lt;=$O$7,$N$7,IF(inventory[[#This Row],[c Units %]]&lt;=$O$8,$N$8,$N$9))</f>
        <v>C</v>
      </c>
    </row>
    <row r="4533" spans="2:12" x14ac:dyDescent="0.25">
      <c r="B4533" s="1">
        <v>4527</v>
      </c>
      <c r="C4533" t="s">
        <v>4526</v>
      </c>
      <c r="D4533" s="2">
        <v>0.5</v>
      </c>
      <c r="E4533" s="15">
        <v>5</v>
      </c>
      <c r="F4533" s="14">
        <f>inventory[[#This Row],[Unit Cost]]*inventory[[#This Row],['# Units]]</f>
        <v>2.5</v>
      </c>
      <c r="G4533" s="8">
        <f>_xlfn.RANK.EQ(inventory[[#This Row],[Total Cost]],inventory[Total Cost],0)</f>
        <v>4190</v>
      </c>
      <c r="H4533" s="8">
        <f>SUMIFS(inventory['# Units],inventory[Rank],"&lt;="&amp;inventory[[#This Row],['#]])</f>
        <v>82108</v>
      </c>
      <c r="I4533" s="9">
        <f>inventory[[#This Row],[c Units]]/MAX(inventory[c Units])</f>
        <v>0.9967224258904076</v>
      </c>
      <c r="J4533" s="10">
        <f>SUMIFS(inventory[Total Cost],inventory[Rank],"&lt;="&amp;inventory[[#This Row],['#]])</f>
        <v>2647225.5999999978</v>
      </c>
      <c r="K4533" s="9">
        <f>inventory[[#This Row],[c Cost]]/MAX(inventory[c Cost])</f>
        <v>0.99996978059502906</v>
      </c>
      <c r="L4533" s="11" t="str">
        <f>IF(inventory[[#This Row],[c Units %]]&lt;=$O$7,$N$7,IF(inventory[[#This Row],[c Units %]]&lt;=$O$8,$N$8,$N$9))</f>
        <v>C</v>
      </c>
    </row>
    <row r="4534" spans="2:12" x14ac:dyDescent="0.25">
      <c r="B4534" s="1">
        <v>4528</v>
      </c>
      <c r="C4534" t="s">
        <v>4527</v>
      </c>
      <c r="D4534" s="2">
        <v>0.3</v>
      </c>
      <c r="E4534" s="15">
        <v>7</v>
      </c>
      <c r="F4534" s="14">
        <f>inventory[[#This Row],[Unit Cost]]*inventory[[#This Row],['# Units]]</f>
        <v>2.1</v>
      </c>
      <c r="G4534" s="8">
        <f>_xlfn.RANK.EQ(inventory[[#This Row],[Total Cost]],inventory[Total Cost],0)</f>
        <v>4266</v>
      </c>
      <c r="H4534" s="8">
        <f>SUMIFS(inventory['# Units],inventory[Rank],"&lt;="&amp;inventory[[#This Row],['#]])</f>
        <v>82108</v>
      </c>
      <c r="I4534" s="9">
        <f>inventory[[#This Row],[c Units]]/MAX(inventory[c Units])</f>
        <v>0.9967224258904076</v>
      </c>
      <c r="J4534" s="10">
        <f>SUMIFS(inventory[Total Cost],inventory[Rank],"&lt;="&amp;inventory[[#This Row],['#]])</f>
        <v>2647225.5999999978</v>
      </c>
      <c r="K4534" s="9">
        <f>inventory[[#This Row],[c Cost]]/MAX(inventory[c Cost])</f>
        <v>0.99996978059502906</v>
      </c>
      <c r="L4534" s="11" t="str">
        <f>IF(inventory[[#This Row],[c Units %]]&lt;=$O$7,$N$7,IF(inventory[[#This Row],[c Units %]]&lt;=$O$8,$N$8,$N$9))</f>
        <v>C</v>
      </c>
    </row>
    <row r="4535" spans="2:12" x14ac:dyDescent="0.25">
      <c r="B4535" s="1">
        <v>4529</v>
      </c>
      <c r="C4535" t="s">
        <v>4528</v>
      </c>
      <c r="D4535" s="2">
        <v>0.6</v>
      </c>
      <c r="E4535" s="15">
        <v>23</v>
      </c>
      <c r="F4535" s="14">
        <f>inventory[[#This Row],[Unit Cost]]*inventory[[#This Row],['# Units]]</f>
        <v>13.799999999999999</v>
      </c>
      <c r="G4535" s="8">
        <f>_xlfn.RANK.EQ(inventory[[#This Row],[Total Cost]],inventory[Total Cost],0)</f>
        <v>3045</v>
      </c>
      <c r="H4535" s="8">
        <f>SUMIFS(inventory['# Units],inventory[Rank],"&lt;="&amp;inventory[[#This Row],['#]])</f>
        <v>82108</v>
      </c>
      <c r="I4535" s="9">
        <f>inventory[[#This Row],[c Units]]/MAX(inventory[c Units])</f>
        <v>0.9967224258904076</v>
      </c>
      <c r="J4535" s="10">
        <f>SUMIFS(inventory[Total Cost],inventory[Rank],"&lt;="&amp;inventory[[#This Row],['#]])</f>
        <v>2647225.5999999978</v>
      </c>
      <c r="K4535" s="9">
        <f>inventory[[#This Row],[c Cost]]/MAX(inventory[c Cost])</f>
        <v>0.99996978059502906</v>
      </c>
      <c r="L4535" s="11" t="str">
        <f>IF(inventory[[#This Row],[c Units %]]&lt;=$O$7,$N$7,IF(inventory[[#This Row],[c Units %]]&lt;=$O$8,$N$8,$N$9))</f>
        <v>C</v>
      </c>
    </row>
    <row r="4536" spans="2:12" x14ac:dyDescent="0.25">
      <c r="B4536" s="1">
        <v>4530</v>
      </c>
      <c r="C4536" t="s">
        <v>4529</v>
      </c>
      <c r="D4536" s="2">
        <v>0.5</v>
      </c>
      <c r="E4536" s="15">
        <v>2</v>
      </c>
      <c r="F4536" s="14">
        <f>inventory[[#This Row],[Unit Cost]]*inventory[[#This Row],['# Units]]</f>
        <v>1</v>
      </c>
      <c r="G4536" s="8">
        <f>_xlfn.RANK.EQ(inventory[[#This Row],[Total Cost]],inventory[Total Cost],0)</f>
        <v>4482</v>
      </c>
      <c r="H4536" s="8">
        <f>SUMIFS(inventory['# Units],inventory[Rank],"&lt;="&amp;inventory[[#This Row],['#]])</f>
        <v>82108</v>
      </c>
      <c r="I4536" s="9">
        <f>inventory[[#This Row],[c Units]]/MAX(inventory[c Units])</f>
        <v>0.9967224258904076</v>
      </c>
      <c r="J4536" s="10">
        <f>SUMIFS(inventory[Total Cost],inventory[Rank],"&lt;="&amp;inventory[[#This Row],['#]])</f>
        <v>2647225.5999999978</v>
      </c>
      <c r="K4536" s="9">
        <f>inventory[[#This Row],[c Cost]]/MAX(inventory[c Cost])</f>
        <v>0.99996978059502906</v>
      </c>
      <c r="L4536" s="11" t="str">
        <f>IF(inventory[[#This Row],[c Units %]]&lt;=$O$7,$N$7,IF(inventory[[#This Row],[c Units %]]&lt;=$O$8,$N$8,$N$9))</f>
        <v>C</v>
      </c>
    </row>
    <row r="4537" spans="2:12" x14ac:dyDescent="0.25">
      <c r="B4537" s="1">
        <v>4531</v>
      </c>
      <c r="C4537" t="s">
        <v>4530</v>
      </c>
      <c r="D4537" s="2">
        <v>0.3</v>
      </c>
      <c r="E4537" s="15">
        <v>3</v>
      </c>
      <c r="F4537" s="14">
        <f>inventory[[#This Row],[Unit Cost]]*inventory[[#This Row],['# Units]]</f>
        <v>0.89999999999999991</v>
      </c>
      <c r="G4537" s="8">
        <f>_xlfn.RANK.EQ(inventory[[#This Row],[Total Cost]],inventory[Total Cost],0)</f>
        <v>4525</v>
      </c>
      <c r="H4537" s="8">
        <f>SUMIFS(inventory['# Units],inventory[Rank],"&lt;="&amp;inventory[[#This Row],['#]])</f>
        <v>82108</v>
      </c>
      <c r="I4537" s="9">
        <f>inventory[[#This Row],[c Units]]/MAX(inventory[c Units])</f>
        <v>0.9967224258904076</v>
      </c>
      <c r="J4537" s="10">
        <f>SUMIFS(inventory[Total Cost],inventory[Rank],"&lt;="&amp;inventory[[#This Row],['#]])</f>
        <v>2647225.5999999978</v>
      </c>
      <c r="K4537" s="9">
        <f>inventory[[#This Row],[c Cost]]/MAX(inventory[c Cost])</f>
        <v>0.99996978059502906</v>
      </c>
      <c r="L4537" s="11" t="str">
        <f>IF(inventory[[#This Row],[c Units %]]&lt;=$O$7,$N$7,IF(inventory[[#This Row],[c Units %]]&lt;=$O$8,$N$8,$N$9))</f>
        <v>C</v>
      </c>
    </row>
    <row r="4538" spans="2:12" x14ac:dyDescent="0.25">
      <c r="B4538" s="1">
        <v>4532</v>
      </c>
      <c r="C4538" t="s">
        <v>4531</v>
      </c>
      <c r="D4538" s="2">
        <v>0.5</v>
      </c>
      <c r="E4538" s="15">
        <v>55</v>
      </c>
      <c r="F4538" s="14">
        <f>inventory[[#This Row],[Unit Cost]]*inventory[[#This Row],['# Units]]</f>
        <v>27.5</v>
      </c>
      <c r="G4538" s="8">
        <f>_xlfn.RANK.EQ(inventory[[#This Row],[Total Cost]],inventory[Total Cost],0)</f>
        <v>2381</v>
      </c>
      <c r="H4538" s="8">
        <f>SUMIFS(inventory['# Units],inventory[Rank],"&lt;="&amp;inventory[[#This Row],['#]])</f>
        <v>82143</v>
      </c>
      <c r="I4538" s="9">
        <f>inventory[[#This Row],[c Units]]/MAX(inventory[c Units])</f>
        <v>0.9971472966083178</v>
      </c>
      <c r="J4538" s="10">
        <f>SUMIFS(inventory[Total Cost],inventory[Rank],"&lt;="&amp;inventory[[#This Row],['#]])</f>
        <v>2647241.599999994</v>
      </c>
      <c r="K4538" s="9">
        <f>inventory[[#This Row],[c Cost]]/MAX(inventory[c Cost])</f>
        <v>0.99997582447602118</v>
      </c>
      <c r="L4538" s="11" t="str">
        <f>IF(inventory[[#This Row],[c Units %]]&lt;=$O$7,$N$7,IF(inventory[[#This Row],[c Units %]]&lt;=$O$8,$N$8,$N$9))</f>
        <v>C</v>
      </c>
    </row>
    <row r="4539" spans="2:12" x14ac:dyDescent="0.25">
      <c r="B4539" s="1">
        <v>4533</v>
      </c>
      <c r="C4539" t="s">
        <v>4532</v>
      </c>
      <c r="D4539" s="2">
        <v>0.2</v>
      </c>
      <c r="E4539" s="15">
        <v>19</v>
      </c>
      <c r="F4539" s="14">
        <f>inventory[[#This Row],[Unit Cost]]*inventory[[#This Row],['# Units]]</f>
        <v>3.8000000000000003</v>
      </c>
      <c r="G4539" s="8">
        <f>_xlfn.RANK.EQ(inventory[[#This Row],[Total Cost]],inventory[Total Cost],0)</f>
        <v>3951</v>
      </c>
      <c r="H4539" s="8">
        <f>SUMIFS(inventory['# Units],inventory[Rank],"&lt;="&amp;inventory[[#This Row],['#]])</f>
        <v>82143</v>
      </c>
      <c r="I4539" s="9">
        <f>inventory[[#This Row],[c Units]]/MAX(inventory[c Units])</f>
        <v>0.9971472966083178</v>
      </c>
      <c r="J4539" s="10">
        <f>SUMIFS(inventory[Total Cost],inventory[Rank],"&lt;="&amp;inventory[[#This Row],['#]])</f>
        <v>2647241.599999994</v>
      </c>
      <c r="K4539" s="9">
        <f>inventory[[#This Row],[c Cost]]/MAX(inventory[c Cost])</f>
        <v>0.99997582447602118</v>
      </c>
      <c r="L4539" s="11" t="str">
        <f>IF(inventory[[#This Row],[c Units %]]&lt;=$O$7,$N$7,IF(inventory[[#This Row],[c Units %]]&lt;=$O$8,$N$8,$N$9))</f>
        <v>C</v>
      </c>
    </row>
    <row r="4540" spans="2:12" x14ac:dyDescent="0.25">
      <c r="B4540" s="1">
        <v>4534</v>
      </c>
      <c r="C4540" t="s">
        <v>4533</v>
      </c>
      <c r="D4540" s="2">
        <v>0.3</v>
      </c>
      <c r="E4540" s="15">
        <v>11</v>
      </c>
      <c r="F4540" s="14">
        <f>inventory[[#This Row],[Unit Cost]]*inventory[[#This Row],['# Units]]</f>
        <v>3.3</v>
      </c>
      <c r="G4540" s="8">
        <f>_xlfn.RANK.EQ(inventory[[#This Row],[Total Cost]],inventory[Total Cost],0)</f>
        <v>4043</v>
      </c>
      <c r="H4540" s="8">
        <f>SUMIFS(inventory['# Units],inventory[Rank],"&lt;="&amp;inventory[[#This Row],['#]])</f>
        <v>82143</v>
      </c>
      <c r="I4540" s="9">
        <f>inventory[[#This Row],[c Units]]/MAX(inventory[c Units])</f>
        <v>0.9971472966083178</v>
      </c>
      <c r="J4540" s="10">
        <f>SUMIFS(inventory[Total Cost],inventory[Rank],"&lt;="&amp;inventory[[#This Row],['#]])</f>
        <v>2647241.599999994</v>
      </c>
      <c r="K4540" s="9">
        <f>inventory[[#This Row],[c Cost]]/MAX(inventory[c Cost])</f>
        <v>0.99997582447602118</v>
      </c>
      <c r="L4540" s="11" t="str">
        <f>IF(inventory[[#This Row],[c Units %]]&lt;=$O$7,$N$7,IF(inventory[[#This Row],[c Units %]]&lt;=$O$8,$N$8,$N$9))</f>
        <v>C</v>
      </c>
    </row>
    <row r="4541" spans="2:12" x14ac:dyDescent="0.25">
      <c r="B4541" s="1">
        <v>4535</v>
      </c>
      <c r="C4541" t="s">
        <v>4534</v>
      </c>
      <c r="D4541" s="2">
        <v>0.3</v>
      </c>
      <c r="E4541" s="15">
        <v>3</v>
      </c>
      <c r="F4541" s="14">
        <f>inventory[[#This Row],[Unit Cost]]*inventory[[#This Row],['# Units]]</f>
        <v>0.89999999999999991</v>
      </c>
      <c r="G4541" s="8">
        <f>_xlfn.RANK.EQ(inventory[[#This Row],[Total Cost]],inventory[Total Cost],0)</f>
        <v>4525</v>
      </c>
      <c r="H4541" s="8">
        <f>SUMIFS(inventory['# Units],inventory[Rank],"&lt;="&amp;inventory[[#This Row],['#]])</f>
        <v>82143</v>
      </c>
      <c r="I4541" s="9">
        <f>inventory[[#This Row],[c Units]]/MAX(inventory[c Units])</f>
        <v>0.9971472966083178</v>
      </c>
      <c r="J4541" s="10">
        <f>SUMIFS(inventory[Total Cost],inventory[Rank],"&lt;="&amp;inventory[[#This Row],['#]])</f>
        <v>2647241.599999994</v>
      </c>
      <c r="K4541" s="9">
        <f>inventory[[#This Row],[c Cost]]/MAX(inventory[c Cost])</f>
        <v>0.99997582447602118</v>
      </c>
      <c r="L4541" s="11" t="str">
        <f>IF(inventory[[#This Row],[c Units %]]&lt;=$O$7,$N$7,IF(inventory[[#This Row],[c Units %]]&lt;=$O$8,$N$8,$N$9))</f>
        <v>C</v>
      </c>
    </row>
    <row r="4542" spans="2:12" x14ac:dyDescent="0.25">
      <c r="B4542" s="1">
        <v>4536</v>
      </c>
      <c r="C4542" t="s">
        <v>4535</v>
      </c>
      <c r="D4542" s="2">
        <v>0.2</v>
      </c>
      <c r="E4542" s="15">
        <v>30</v>
      </c>
      <c r="F4542" s="14">
        <f>inventory[[#This Row],[Unit Cost]]*inventory[[#This Row],['# Units]]</f>
        <v>6</v>
      </c>
      <c r="G4542" s="8">
        <f>_xlfn.RANK.EQ(inventory[[#This Row],[Total Cost]],inventory[Total Cost],0)</f>
        <v>3649</v>
      </c>
      <c r="H4542" s="8">
        <f>SUMIFS(inventory['# Units],inventory[Rank],"&lt;="&amp;inventory[[#This Row],['#]])</f>
        <v>82143</v>
      </c>
      <c r="I4542" s="9">
        <f>inventory[[#This Row],[c Units]]/MAX(inventory[c Units])</f>
        <v>0.9971472966083178</v>
      </c>
      <c r="J4542" s="10">
        <f>SUMIFS(inventory[Total Cost],inventory[Rank],"&lt;="&amp;inventory[[#This Row],['#]])</f>
        <v>2647241.599999994</v>
      </c>
      <c r="K4542" s="9">
        <f>inventory[[#This Row],[c Cost]]/MAX(inventory[c Cost])</f>
        <v>0.99997582447602118</v>
      </c>
      <c r="L4542" s="11" t="str">
        <f>IF(inventory[[#This Row],[c Units %]]&lt;=$O$7,$N$7,IF(inventory[[#This Row],[c Units %]]&lt;=$O$8,$N$8,$N$9))</f>
        <v>C</v>
      </c>
    </row>
    <row r="4543" spans="2:12" x14ac:dyDescent="0.25">
      <c r="B4543" s="1">
        <v>4537</v>
      </c>
      <c r="C4543" t="s">
        <v>4536</v>
      </c>
      <c r="D4543" s="2">
        <v>0.1</v>
      </c>
      <c r="E4543" s="15">
        <v>17</v>
      </c>
      <c r="F4543" s="14">
        <f>inventory[[#This Row],[Unit Cost]]*inventory[[#This Row],['# Units]]</f>
        <v>1.7000000000000002</v>
      </c>
      <c r="G4543" s="8">
        <f>_xlfn.RANK.EQ(inventory[[#This Row],[Total Cost]],inventory[Total Cost],0)</f>
        <v>4371</v>
      </c>
      <c r="H4543" s="8">
        <f>SUMIFS(inventory['# Units],inventory[Rank],"&lt;="&amp;inventory[[#This Row],['#]])</f>
        <v>82143</v>
      </c>
      <c r="I4543" s="9">
        <f>inventory[[#This Row],[c Units]]/MAX(inventory[c Units])</f>
        <v>0.9971472966083178</v>
      </c>
      <c r="J4543" s="10">
        <f>SUMIFS(inventory[Total Cost],inventory[Rank],"&lt;="&amp;inventory[[#This Row],['#]])</f>
        <v>2647241.599999994</v>
      </c>
      <c r="K4543" s="9">
        <f>inventory[[#This Row],[c Cost]]/MAX(inventory[c Cost])</f>
        <v>0.99997582447602118</v>
      </c>
      <c r="L4543" s="11" t="str">
        <f>IF(inventory[[#This Row],[c Units %]]&lt;=$O$7,$N$7,IF(inventory[[#This Row],[c Units %]]&lt;=$O$8,$N$8,$N$9))</f>
        <v>C</v>
      </c>
    </row>
    <row r="4544" spans="2:12" x14ac:dyDescent="0.25">
      <c r="B4544" s="1">
        <v>4538</v>
      </c>
      <c r="C4544" t="s">
        <v>4537</v>
      </c>
      <c r="D4544" s="2">
        <v>0.1</v>
      </c>
      <c r="E4544" s="15">
        <v>1</v>
      </c>
      <c r="F4544" s="14">
        <f>inventory[[#This Row],[Unit Cost]]*inventory[[#This Row],['# Units]]</f>
        <v>0.1</v>
      </c>
      <c r="G4544" s="8">
        <f>_xlfn.RANK.EQ(inventory[[#This Row],[Total Cost]],inventory[Total Cost],0)</f>
        <v>4667</v>
      </c>
      <c r="H4544" s="8">
        <f>SUMIFS(inventory['# Units],inventory[Rank],"&lt;="&amp;inventory[[#This Row],['#]])</f>
        <v>82143</v>
      </c>
      <c r="I4544" s="9">
        <f>inventory[[#This Row],[c Units]]/MAX(inventory[c Units])</f>
        <v>0.9971472966083178</v>
      </c>
      <c r="J4544" s="10">
        <f>SUMIFS(inventory[Total Cost],inventory[Rank],"&lt;="&amp;inventory[[#This Row],['#]])</f>
        <v>2647241.599999994</v>
      </c>
      <c r="K4544" s="9">
        <f>inventory[[#This Row],[c Cost]]/MAX(inventory[c Cost])</f>
        <v>0.99997582447602118</v>
      </c>
      <c r="L4544" s="11" t="str">
        <f>IF(inventory[[#This Row],[c Units %]]&lt;=$O$7,$N$7,IF(inventory[[#This Row],[c Units %]]&lt;=$O$8,$N$8,$N$9))</f>
        <v>C</v>
      </c>
    </row>
    <row r="4545" spans="2:12" x14ac:dyDescent="0.25">
      <c r="B4545" s="1">
        <v>4539</v>
      </c>
      <c r="C4545" t="s">
        <v>4538</v>
      </c>
      <c r="D4545" s="2">
        <v>0.1</v>
      </c>
      <c r="E4545" s="15">
        <v>1</v>
      </c>
      <c r="F4545" s="14">
        <f>inventory[[#This Row],[Unit Cost]]*inventory[[#This Row],['# Units]]</f>
        <v>0.1</v>
      </c>
      <c r="G4545" s="8">
        <f>_xlfn.RANK.EQ(inventory[[#This Row],[Total Cost]],inventory[Total Cost],0)</f>
        <v>4667</v>
      </c>
      <c r="H4545" s="8">
        <f>SUMIFS(inventory['# Units],inventory[Rank],"&lt;="&amp;inventory[[#This Row],['#]])</f>
        <v>82143</v>
      </c>
      <c r="I4545" s="9">
        <f>inventory[[#This Row],[c Units]]/MAX(inventory[c Units])</f>
        <v>0.9971472966083178</v>
      </c>
      <c r="J4545" s="10">
        <f>SUMIFS(inventory[Total Cost],inventory[Rank],"&lt;="&amp;inventory[[#This Row],['#]])</f>
        <v>2647241.599999994</v>
      </c>
      <c r="K4545" s="9">
        <f>inventory[[#This Row],[c Cost]]/MAX(inventory[c Cost])</f>
        <v>0.99997582447602118</v>
      </c>
      <c r="L4545" s="11" t="str">
        <f>IF(inventory[[#This Row],[c Units %]]&lt;=$O$7,$N$7,IF(inventory[[#This Row],[c Units %]]&lt;=$O$8,$N$8,$N$9))</f>
        <v>C</v>
      </c>
    </row>
    <row r="4546" spans="2:12" x14ac:dyDescent="0.25">
      <c r="B4546" s="1">
        <v>4540</v>
      </c>
      <c r="C4546" t="s">
        <v>4539</v>
      </c>
      <c r="D4546" s="2">
        <v>0.1</v>
      </c>
      <c r="E4546" s="15">
        <v>1</v>
      </c>
      <c r="F4546" s="14">
        <f>inventory[[#This Row],[Unit Cost]]*inventory[[#This Row],['# Units]]</f>
        <v>0.1</v>
      </c>
      <c r="G4546" s="8">
        <f>_xlfn.RANK.EQ(inventory[[#This Row],[Total Cost]],inventory[Total Cost],0)</f>
        <v>4667</v>
      </c>
      <c r="H4546" s="8">
        <f>SUMIFS(inventory['# Units],inventory[Rank],"&lt;="&amp;inventory[[#This Row],['#]])</f>
        <v>82143</v>
      </c>
      <c r="I4546" s="9">
        <f>inventory[[#This Row],[c Units]]/MAX(inventory[c Units])</f>
        <v>0.9971472966083178</v>
      </c>
      <c r="J4546" s="10">
        <f>SUMIFS(inventory[Total Cost],inventory[Rank],"&lt;="&amp;inventory[[#This Row],['#]])</f>
        <v>2647241.599999994</v>
      </c>
      <c r="K4546" s="9">
        <f>inventory[[#This Row],[c Cost]]/MAX(inventory[c Cost])</f>
        <v>0.99997582447602118</v>
      </c>
      <c r="L4546" s="11" t="str">
        <f>IF(inventory[[#This Row],[c Units %]]&lt;=$O$7,$N$7,IF(inventory[[#This Row],[c Units %]]&lt;=$O$8,$N$8,$N$9))</f>
        <v>C</v>
      </c>
    </row>
    <row r="4547" spans="2:12" x14ac:dyDescent="0.25">
      <c r="B4547" s="1">
        <v>4541</v>
      </c>
      <c r="C4547" t="s">
        <v>4540</v>
      </c>
      <c r="D4547" s="2">
        <v>0.1</v>
      </c>
      <c r="E4547" s="15">
        <v>1</v>
      </c>
      <c r="F4547" s="14">
        <f>inventory[[#This Row],[Unit Cost]]*inventory[[#This Row],['# Units]]</f>
        <v>0.1</v>
      </c>
      <c r="G4547" s="8">
        <f>_xlfn.RANK.EQ(inventory[[#This Row],[Total Cost]],inventory[Total Cost],0)</f>
        <v>4667</v>
      </c>
      <c r="H4547" s="8">
        <f>SUMIFS(inventory['# Units],inventory[Rank],"&lt;="&amp;inventory[[#This Row],['#]])</f>
        <v>82143</v>
      </c>
      <c r="I4547" s="9">
        <f>inventory[[#This Row],[c Units]]/MAX(inventory[c Units])</f>
        <v>0.9971472966083178</v>
      </c>
      <c r="J4547" s="10">
        <f>SUMIFS(inventory[Total Cost],inventory[Rank],"&lt;="&amp;inventory[[#This Row],['#]])</f>
        <v>2647241.599999994</v>
      </c>
      <c r="K4547" s="9">
        <f>inventory[[#This Row],[c Cost]]/MAX(inventory[c Cost])</f>
        <v>0.99997582447602118</v>
      </c>
      <c r="L4547" s="11" t="str">
        <f>IF(inventory[[#This Row],[c Units %]]&lt;=$O$7,$N$7,IF(inventory[[#This Row],[c Units %]]&lt;=$O$8,$N$8,$N$9))</f>
        <v>C</v>
      </c>
    </row>
    <row r="4548" spans="2:12" x14ac:dyDescent="0.25">
      <c r="B4548" s="1">
        <v>4542</v>
      </c>
      <c r="C4548" t="s">
        <v>4541</v>
      </c>
      <c r="D4548" s="2">
        <v>0.1</v>
      </c>
      <c r="E4548" s="15">
        <v>1</v>
      </c>
      <c r="F4548" s="14">
        <f>inventory[[#This Row],[Unit Cost]]*inventory[[#This Row],['# Units]]</f>
        <v>0.1</v>
      </c>
      <c r="G4548" s="8">
        <f>_xlfn.RANK.EQ(inventory[[#This Row],[Total Cost]],inventory[Total Cost],0)</f>
        <v>4667</v>
      </c>
      <c r="H4548" s="8">
        <f>SUMIFS(inventory['# Units],inventory[Rank],"&lt;="&amp;inventory[[#This Row],['#]])</f>
        <v>82143</v>
      </c>
      <c r="I4548" s="9">
        <f>inventory[[#This Row],[c Units]]/MAX(inventory[c Units])</f>
        <v>0.9971472966083178</v>
      </c>
      <c r="J4548" s="10">
        <f>SUMIFS(inventory[Total Cost],inventory[Rank],"&lt;="&amp;inventory[[#This Row],['#]])</f>
        <v>2647241.599999994</v>
      </c>
      <c r="K4548" s="9">
        <f>inventory[[#This Row],[c Cost]]/MAX(inventory[c Cost])</f>
        <v>0.99997582447602118</v>
      </c>
      <c r="L4548" s="11" t="str">
        <f>IF(inventory[[#This Row],[c Units %]]&lt;=$O$7,$N$7,IF(inventory[[#This Row],[c Units %]]&lt;=$O$8,$N$8,$N$9))</f>
        <v>C</v>
      </c>
    </row>
    <row r="4549" spans="2:12" x14ac:dyDescent="0.25">
      <c r="B4549" s="1">
        <v>4543</v>
      </c>
      <c r="C4549" t="s">
        <v>4542</v>
      </c>
      <c r="D4549" s="2">
        <v>0.4</v>
      </c>
      <c r="E4549" s="15">
        <v>42</v>
      </c>
      <c r="F4549" s="14">
        <f>inventory[[#This Row],[Unit Cost]]*inventory[[#This Row],['# Units]]</f>
        <v>16.8</v>
      </c>
      <c r="G4549" s="8">
        <f>_xlfn.RANK.EQ(inventory[[#This Row],[Total Cost]],inventory[Total Cost],0)</f>
        <v>2858</v>
      </c>
      <c r="H4549" s="8">
        <f>SUMIFS(inventory['# Units],inventory[Rank],"&lt;="&amp;inventory[[#This Row],['#]])</f>
        <v>82143</v>
      </c>
      <c r="I4549" s="9">
        <f>inventory[[#This Row],[c Units]]/MAX(inventory[c Units])</f>
        <v>0.9971472966083178</v>
      </c>
      <c r="J4549" s="10">
        <f>SUMIFS(inventory[Total Cost],inventory[Rank],"&lt;="&amp;inventory[[#This Row],['#]])</f>
        <v>2647241.599999994</v>
      </c>
      <c r="K4549" s="9">
        <f>inventory[[#This Row],[c Cost]]/MAX(inventory[c Cost])</f>
        <v>0.99997582447602118</v>
      </c>
      <c r="L4549" s="11" t="str">
        <f>IF(inventory[[#This Row],[c Units %]]&lt;=$O$7,$N$7,IF(inventory[[#This Row],[c Units %]]&lt;=$O$8,$N$8,$N$9))</f>
        <v>C</v>
      </c>
    </row>
    <row r="4550" spans="2:12" x14ac:dyDescent="0.25">
      <c r="B4550" s="1">
        <v>4544</v>
      </c>
      <c r="C4550" t="s">
        <v>4543</v>
      </c>
      <c r="D4550" s="2">
        <v>0.1</v>
      </c>
      <c r="E4550" s="15">
        <v>1</v>
      </c>
      <c r="F4550" s="14">
        <f>inventory[[#This Row],[Unit Cost]]*inventory[[#This Row],['# Units]]</f>
        <v>0.1</v>
      </c>
      <c r="G4550" s="8">
        <f>_xlfn.RANK.EQ(inventory[[#This Row],[Total Cost]],inventory[Total Cost],0)</f>
        <v>4667</v>
      </c>
      <c r="H4550" s="8">
        <f>SUMIFS(inventory['# Units],inventory[Rank],"&lt;="&amp;inventory[[#This Row],['#]])</f>
        <v>82143</v>
      </c>
      <c r="I4550" s="9">
        <f>inventory[[#This Row],[c Units]]/MAX(inventory[c Units])</f>
        <v>0.9971472966083178</v>
      </c>
      <c r="J4550" s="10">
        <f>SUMIFS(inventory[Total Cost],inventory[Rank],"&lt;="&amp;inventory[[#This Row],['#]])</f>
        <v>2647241.599999994</v>
      </c>
      <c r="K4550" s="9">
        <f>inventory[[#This Row],[c Cost]]/MAX(inventory[c Cost])</f>
        <v>0.99997582447602118</v>
      </c>
      <c r="L4550" s="11" t="str">
        <f>IF(inventory[[#This Row],[c Units %]]&lt;=$O$7,$N$7,IF(inventory[[#This Row],[c Units %]]&lt;=$O$8,$N$8,$N$9))</f>
        <v>C</v>
      </c>
    </row>
    <row r="4551" spans="2:12" x14ac:dyDescent="0.25">
      <c r="B4551" s="1">
        <v>4545</v>
      </c>
      <c r="C4551" t="s">
        <v>4544</v>
      </c>
      <c r="D4551" s="2">
        <v>0.1</v>
      </c>
      <c r="E4551" s="15">
        <v>49</v>
      </c>
      <c r="F4551" s="14">
        <f>inventory[[#This Row],[Unit Cost]]*inventory[[#This Row],['# Units]]</f>
        <v>4.9000000000000004</v>
      </c>
      <c r="G4551" s="8">
        <f>_xlfn.RANK.EQ(inventory[[#This Row],[Total Cost]],inventory[Total Cost],0)</f>
        <v>3778</v>
      </c>
      <c r="H4551" s="8">
        <f>SUMIFS(inventory['# Units],inventory[Rank],"&lt;="&amp;inventory[[#This Row],['#]])</f>
        <v>82143</v>
      </c>
      <c r="I4551" s="9">
        <f>inventory[[#This Row],[c Units]]/MAX(inventory[c Units])</f>
        <v>0.9971472966083178</v>
      </c>
      <c r="J4551" s="10">
        <f>SUMIFS(inventory[Total Cost],inventory[Rank],"&lt;="&amp;inventory[[#This Row],['#]])</f>
        <v>2647241.599999994</v>
      </c>
      <c r="K4551" s="9">
        <f>inventory[[#This Row],[c Cost]]/MAX(inventory[c Cost])</f>
        <v>0.99997582447602118</v>
      </c>
      <c r="L4551" s="11" t="str">
        <f>IF(inventory[[#This Row],[c Units %]]&lt;=$O$7,$N$7,IF(inventory[[#This Row],[c Units %]]&lt;=$O$8,$N$8,$N$9))</f>
        <v>C</v>
      </c>
    </row>
    <row r="4552" spans="2:12" x14ac:dyDescent="0.25">
      <c r="B4552" s="1">
        <v>4546</v>
      </c>
      <c r="C4552" t="s">
        <v>4545</v>
      </c>
      <c r="D4552" s="2">
        <v>0.2</v>
      </c>
      <c r="E4552" s="15">
        <v>1</v>
      </c>
      <c r="F4552" s="14">
        <f>inventory[[#This Row],[Unit Cost]]*inventory[[#This Row],['# Units]]</f>
        <v>0.2</v>
      </c>
      <c r="G4552" s="8">
        <f>_xlfn.RANK.EQ(inventory[[#This Row],[Total Cost]],inventory[Total Cost],0)</f>
        <v>4654</v>
      </c>
      <c r="H4552" s="8">
        <f>SUMIFS(inventory['# Units],inventory[Rank],"&lt;="&amp;inventory[[#This Row],['#]])</f>
        <v>82143</v>
      </c>
      <c r="I4552" s="9">
        <f>inventory[[#This Row],[c Units]]/MAX(inventory[c Units])</f>
        <v>0.9971472966083178</v>
      </c>
      <c r="J4552" s="10">
        <f>SUMIFS(inventory[Total Cost],inventory[Rank],"&lt;="&amp;inventory[[#This Row],['#]])</f>
        <v>2647241.599999994</v>
      </c>
      <c r="K4552" s="9">
        <f>inventory[[#This Row],[c Cost]]/MAX(inventory[c Cost])</f>
        <v>0.99997582447602118</v>
      </c>
      <c r="L4552" s="11" t="str">
        <f>IF(inventory[[#This Row],[c Units %]]&lt;=$O$7,$N$7,IF(inventory[[#This Row],[c Units %]]&lt;=$O$8,$N$8,$N$9))</f>
        <v>C</v>
      </c>
    </row>
    <row r="4553" spans="2:12" x14ac:dyDescent="0.25">
      <c r="B4553" s="1">
        <v>4547</v>
      </c>
      <c r="C4553" t="s">
        <v>4546</v>
      </c>
      <c r="D4553" s="2">
        <v>0.4</v>
      </c>
      <c r="E4553" s="15">
        <v>16</v>
      </c>
      <c r="F4553" s="14">
        <f>inventory[[#This Row],[Unit Cost]]*inventory[[#This Row],['# Units]]</f>
        <v>6.4</v>
      </c>
      <c r="G4553" s="8">
        <f>_xlfn.RANK.EQ(inventory[[#This Row],[Total Cost]],inventory[Total Cost],0)</f>
        <v>3630</v>
      </c>
      <c r="H4553" s="8">
        <f>SUMIFS(inventory['# Units],inventory[Rank],"&lt;="&amp;inventory[[#This Row],['#]])</f>
        <v>82143</v>
      </c>
      <c r="I4553" s="9">
        <f>inventory[[#This Row],[c Units]]/MAX(inventory[c Units])</f>
        <v>0.9971472966083178</v>
      </c>
      <c r="J4553" s="10">
        <f>SUMIFS(inventory[Total Cost],inventory[Rank],"&lt;="&amp;inventory[[#This Row],['#]])</f>
        <v>2647241.599999994</v>
      </c>
      <c r="K4553" s="9">
        <f>inventory[[#This Row],[c Cost]]/MAX(inventory[c Cost])</f>
        <v>0.99997582447602118</v>
      </c>
      <c r="L4553" s="11" t="str">
        <f>IF(inventory[[#This Row],[c Units %]]&lt;=$O$7,$N$7,IF(inventory[[#This Row],[c Units %]]&lt;=$O$8,$N$8,$N$9))</f>
        <v>C</v>
      </c>
    </row>
    <row r="4554" spans="2:12" x14ac:dyDescent="0.25">
      <c r="B4554" s="1">
        <v>4548</v>
      </c>
      <c r="C4554" t="s">
        <v>4547</v>
      </c>
      <c r="D4554" s="2">
        <v>0.1</v>
      </c>
      <c r="E4554" s="15">
        <v>1</v>
      </c>
      <c r="F4554" s="14">
        <f>inventory[[#This Row],[Unit Cost]]*inventory[[#This Row],['# Units]]</f>
        <v>0.1</v>
      </c>
      <c r="G4554" s="8">
        <f>_xlfn.RANK.EQ(inventory[[#This Row],[Total Cost]],inventory[Total Cost],0)</f>
        <v>4667</v>
      </c>
      <c r="H4554" s="8">
        <f>SUMIFS(inventory['# Units],inventory[Rank],"&lt;="&amp;inventory[[#This Row],['#]])</f>
        <v>82143</v>
      </c>
      <c r="I4554" s="9">
        <f>inventory[[#This Row],[c Units]]/MAX(inventory[c Units])</f>
        <v>0.9971472966083178</v>
      </c>
      <c r="J4554" s="10">
        <f>SUMIFS(inventory[Total Cost],inventory[Rank],"&lt;="&amp;inventory[[#This Row],['#]])</f>
        <v>2647241.599999994</v>
      </c>
      <c r="K4554" s="9">
        <f>inventory[[#This Row],[c Cost]]/MAX(inventory[c Cost])</f>
        <v>0.99997582447602118</v>
      </c>
      <c r="L4554" s="11" t="str">
        <f>IF(inventory[[#This Row],[c Units %]]&lt;=$O$7,$N$7,IF(inventory[[#This Row],[c Units %]]&lt;=$O$8,$N$8,$N$9))</f>
        <v>C</v>
      </c>
    </row>
    <row r="4555" spans="2:12" x14ac:dyDescent="0.25">
      <c r="B4555" s="1">
        <v>4549</v>
      </c>
      <c r="C4555" t="s">
        <v>4548</v>
      </c>
      <c r="D4555" s="2">
        <v>0.1</v>
      </c>
      <c r="E4555" s="15">
        <v>2</v>
      </c>
      <c r="F4555" s="14">
        <f>inventory[[#This Row],[Unit Cost]]*inventory[[#This Row],['# Units]]</f>
        <v>0.2</v>
      </c>
      <c r="G4555" s="8">
        <f>_xlfn.RANK.EQ(inventory[[#This Row],[Total Cost]],inventory[Total Cost],0)</f>
        <v>4654</v>
      </c>
      <c r="H4555" s="8">
        <f>SUMIFS(inventory['# Units],inventory[Rank],"&lt;="&amp;inventory[[#This Row],['#]])</f>
        <v>82143</v>
      </c>
      <c r="I4555" s="9">
        <f>inventory[[#This Row],[c Units]]/MAX(inventory[c Units])</f>
        <v>0.9971472966083178</v>
      </c>
      <c r="J4555" s="10">
        <f>SUMIFS(inventory[Total Cost],inventory[Rank],"&lt;="&amp;inventory[[#This Row],['#]])</f>
        <v>2647241.599999994</v>
      </c>
      <c r="K4555" s="9">
        <f>inventory[[#This Row],[c Cost]]/MAX(inventory[c Cost])</f>
        <v>0.99997582447602118</v>
      </c>
      <c r="L4555" s="11" t="str">
        <f>IF(inventory[[#This Row],[c Units %]]&lt;=$O$7,$N$7,IF(inventory[[#This Row],[c Units %]]&lt;=$O$8,$N$8,$N$9))</f>
        <v>C</v>
      </c>
    </row>
    <row r="4556" spans="2:12" x14ac:dyDescent="0.25">
      <c r="B4556" s="1">
        <v>4550</v>
      </c>
      <c r="C4556" t="s">
        <v>4549</v>
      </c>
      <c r="D4556" s="2">
        <v>0.1</v>
      </c>
      <c r="E4556" s="15">
        <v>1</v>
      </c>
      <c r="F4556" s="14">
        <f>inventory[[#This Row],[Unit Cost]]*inventory[[#This Row],['# Units]]</f>
        <v>0.1</v>
      </c>
      <c r="G4556" s="8">
        <f>_xlfn.RANK.EQ(inventory[[#This Row],[Total Cost]],inventory[Total Cost],0)</f>
        <v>4667</v>
      </c>
      <c r="H4556" s="8">
        <f>SUMIFS(inventory['# Units],inventory[Rank],"&lt;="&amp;inventory[[#This Row],['#]])</f>
        <v>82143</v>
      </c>
      <c r="I4556" s="9">
        <f>inventory[[#This Row],[c Units]]/MAX(inventory[c Units])</f>
        <v>0.9971472966083178</v>
      </c>
      <c r="J4556" s="10">
        <f>SUMIFS(inventory[Total Cost],inventory[Rank],"&lt;="&amp;inventory[[#This Row],['#]])</f>
        <v>2647241.599999994</v>
      </c>
      <c r="K4556" s="9">
        <f>inventory[[#This Row],[c Cost]]/MAX(inventory[c Cost])</f>
        <v>0.99997582447602118</v>
      </c>
      <c r="L4556" s="11" t="str">
        <f>IF(inventory[[#This Row],[c Units %]]&lt;=$O$7,$N$7,IF(inventory[[#This Row],[c Units %]]&lt;=$O$8,$N$8,$N$9))</f>
        <v>C</v>
      </c>
    </row>
    <row r="4557" spans="2:12" x14ac:dyDescent="0.25">
      <c r="B4557" s="1">
        <v>4551</v>
      </c>
      <c r="C4557" t="s">
        <v>4550</v>
      </c>
      <c r="D4557" s="2">
        <v>0.1</v>
      </c>
      <c r="E4557" s="15">
        <v>16</v>
      </c>
      <c r="F4557" s="14">
        <f>inventory[[#This Row],[Unit Cost]]*inventory[[#This Row],['# Units]]</f>
        <v>1.6</v>
      </c>
      <c r="G4557" s="8">
        <f>_xlfn.RANK.EQ(inventory[[#This Row],[Total Cost]],inventory[Total Cost],0)</f>
        <v>4372</v>
      </c>
      <c r="H4557" s="8">
        <f>SUMIFS(inventory['# Units],inventory[Rank],"&lt;="&amp;inventory[[#This Row],['#]])</f>
        <v>82143</v>
      </c>
      <c r="I4557" s="9">
        <f>inventory[[#This Row],[c Units]]/MAX(inventory[c Units])</f>
        <v>0.9971472966083178</v>
      </c>
      <c r="J4557" s="10">
        <f>SUMIFS(inventory[Total Cost],inventory[Rank],"&lt;="&amp;inventory[[#This Row],['#]])</f>
        <v>2647241.599999994</v>
      </c>
      <c r="K4557" s="9">
        <f>inventory[[#This Row],[c Cost]]/MAX(inventory[c Cost])</f>
        <v>0.99997582447602118</v>
      </c>
      <c r="L4557" s="11" t="str">
        <f>IF(inventory[[#This Row],[c Units %]]&lt;=$O$7,$N$7,IF(inventory[[#This Row],[c Units %]]&lt;=$O$8,$N$8,$N$9))</f>
        <v>C</v>
      </c>
    </row>
    <row r="4558" spans="2:12" x14ac:dyDescent="0.25">
      <c r="B4558" s="1">
        <v>4552</v>
      </c>
      <c r="C4558" t="s">
        <v>4551</v>
      </c>
      <c r="D4558" s="2">
        <v>0.1</v>
      </c>
      <c r="E4558" s="15">
        <v>10</v>
      </c>
      <c r="F4558" s="14">
        <f>inventory[[#This Row],[Unit Cost]]*inventory[[#This Row],['# Units]]</f>
        <v>1</v>
      </c>
      <c r="G4558" s="8">
        <f>_xlfn.RANK.EQ(inventory[[#This Row],[Total Cost]],inventory[Total Cost],0)</f>
        <v>4482</v>
      </c>
      <c r="H4558" s="8">
        <f>SUMIFS(inventory['# Units],inventory[Rank],"&lt;="&amp;inventory[[#This Row],['#]])</f>
        <v>82150</v>
      </c>
      <c r="I4558" s="9">
        <f>inventory[[#This Row],[c Units]]/MAX(inventory[c Units])</f>
        <v>0.9972322707518998</v>
      </c>
      <c r="J4558" s="10">
        <f>SUMIFS(inventory[Total Cost],inventory[Rank],"&lt;="&amp;inventory[[#This Row],['#]])</f>
        <v>2647242.2999999942</v>
      </c>
      <c r="K4558" s="9">
        <f>inventory[[#This Row],[c Cost]]/MAX(inventory[c Cost])</f>
        <v>0.99997608889581469</v>
      </c>
      <c r="L4558" s="11" t="str">
        <f>IF(inventory[[#This Row],[c Units %]]&lt;=$O$7,$N$7,IF(inventory[[#This Row],[c Units %]]&lt;=$O$8,$N$8,$N$9))</f>
        <v>C</v>
      </c>
    </row>
    <row r="4559" spans="2:12" x14ac:dyDescent="0.25">
      <c r="B4559" s="1">
        <v>4553</v>
      </c>
      <c r="C4559" t="s">
        <v>4552</v>
      </c>
      <c r="D4559" s="2">
        <v>0.6</v>
      </c>
      <c r="E4559" s="15">
        <v>3</v>
      </c>
      <c r="F4559" s="14">
        <f>inventory[[#This Row],[Unit Cost]]*inventory[[#This Row],['# Units]]</f>
        <v>1.7999999999999998</v>
      </c>
      <c r="G4559" s="8">
        <f>_xlfn.RANK.EQ(inventory[[#This Row],[Total Cost]],inventory[Total Cost],0)</f>
        <v>4350</v>
      </c>
      <c r="H4559" s="8">
        <f>SUMIFS(inventory['# Units],inventory[Rank],"&lt;="&amp;inventory[[#This Row],['#]])</f>
        <v>82179</v>
      </c>
      <c r="I4559" s="9">
        <f>inventory[[#This Row],[c Units]]/MAX(inventory[c Units])</f>
        <v>0.99758430648959673</v>
      </c>
      <c r="J4559" s="10">
        <f>SUMIFS(inventory[Total Cost],inventory[Rank],"&lt;="&amp;inventory[[#This Row],['#]])</f>
        <v>2647262.5999999996</v>
      </c>
      <c r="K4559" s="9">
        <f>inventory[[#This Row],[c Cost]]/MAX(inventory[c Cost])</f>
        <v>0.99998375706982734</v>
      </c>
      <c r="L4559" s="11" t="str">
        <f>IF(inventory[[#This Row],[c Units %]]&lt;=$O$7,$N$7,IF(inventory[[#This Row],[c Units %]]&lt;=$O$8,$N$8,$N$9))</f>
        <v>C</v>
      </c>
    </row>
    <row r="4560" spans="2:12" x14ac:dyDescent="0.25">
      <c r="B4560" s="1">
        <v>4554</v>
      </c>
      <c r="C4560" t="s">
        <v>4553</v>
      </c>
      <c r="D4560" s="2">
        <v>0.4</v>
      </c>
      <c r="E4560" s="15">
        <v>27</v>
      </c>
      <c r="F4560" s="14">
        <f>inventory[[#This Row],[Unit Cost]]*inventory[[#This Row],['# Units]]</f>
        <v>10.8</v>
      </c>
      <c r="G4560" s="8">
        <f>_xlfn.RANK.EQ(inventory[[#This Row],[Total Cost]],inventory[Total Cost],0)</f>
        <v>3250</v>
      </c>
      <c r="H4560" s="8">
        <f>SUMIFS(inventory['# Units],inventory[Rank],"&lt;="&amp;inventory[[#This Row],['#]])</f>
        <v>82179</v>
      </c>
      <c r="I4560" s="9">
        <f>inventory[[#This Row],[c Units]]/MAX(inventory[c Units])</f>
        <v>0.99758430648959673</v>
      </c>
      <c r="J4560" s="10">
        <f>SUMIFS(inventory[Total Cost],inventory[Rank],"&lt;="&amp;inventory[[#This Row],['#]])</f>
        <v>2647262.5999999996</v>
      </c>
      <c r="K4560" s="9">
        <f>inventory[[#This Row],[c Cost]]/MAX(inventory[c Cost])</f>
        <v>0.99998375706982734</v>
      </c>
      <c r="L4560" s="11" t="str">
        <f>IF(inventory[[#This Row],[c Units %]]&lt;=$O$7,$N$7,IF(inventory[[#This Row],[c Units %]]&lt;=$O$8,$N$8,$N$9))</f>
        <v>C</v>
      </c>
    </row>
    <row r="4561" spans="2:12" x14ac:dyDescent="0.25">
      <c r="B4561" s="1">
        <v>4555</v>
      </c>
      <c r="C4561" t="s">
        <v>4554</v>
      </c>
      <c r="D4561" s="2">
        <v>0.6</v>
      </c>
      <c r="E4561" s="15">
        <v>3</v>
      </c>
      <c r="F4561" s="14">
        <f>inventory[[#This Row],[Unit Cost]]*inventory[[#This Row],['# Units]]</f>
        <v>1.7999999999999998</v>
      </c>
      <c r="G4561" s="8">
        <f>_xlfn.RANK.EQ(inventory[[#This Row],[Total Cost]],inventory[Total Cost],0)</f>
        <v>4350</v>
      </c>
      <c r="H4561" s="8">
        <f>SUMIFS(inventory['# Units],inventory[Rank],"&lt;="&amp;inventory[[#This Row],['#]])</f>
        <v>82179</v>
      </c>
      <c r="I4561" s="9">
        <f>inventory[[#This Row],[c Units]]/MAX(inventory[c Units])</f>
        <v>0.99758430648959673</v>
      </c>
      <c r="J4561" s="10">
        <f>SUMIFS(inventory[Total Cost],inventory[Rank],"&lt;="&amp;inventory[[#This Row],['#]])</f>
        <v>2647262.5999999996</v>
      </c>
      <c r="K4561" s="9">
        <f>inventory[[#This Row],[c Cost]]/MAX(inventory[c Cost])</f>
        <v>0.99998375706982734</v>
      </c>
      <c r="L4561" s="11" t="str">
        <f>IF(inventory[[#This Row],[c Units %]]&lt;=$O$7,$N$7,IF(inventory[[#This Row],[c Units %]]&lt;=$O$8,$N$8,$N$9))</f>
        <v>C</v>
      </c>
    </row>
    <row r="4562" spans="2:12" x14ac:dyDescent="0.25">
      <c r="B4562" s="1">
        <v>4556</v>
      </c>
      <c r="C4562" t="s">
        <v>4555</v>
      </c>
      <c r="D4562" s="2">
        <v>0.3</v>
      </c>
      <c r="E4562" s="15">
        <v>2</v>
      </c>
      <c r="F4562" s="14">
        <f>inventory[[#This Row],[Unit Cost]]*inventory[[#This Row],['# Units]]</f>
        <v>0.6</v>
      </c>
      <c r="G4562" s="8">
        <f>_xlfn.RANK.EQ(inventory[[#This Row],[Total Cost]],inventory[Total Cost],0)</f>
        <v>4592</v>
      </c>
      <c r="H4562" s="8">
        <f>SUMIFS(inventory['# Units],inventory[Rank],"&lt;="&amp;inventory[[#This Row],['#]])</f>
        <v>82179</v>
      </c>
      <c r="I4562" s="9">
        <f>inventory[[#This Row],[c Units]]/MAX(inventory[c Units])</f>
        <v>0.99758430648959673</v>
      </c>
      <c r="J4562" s="10">
        <f>SUMIFS(inventory[Total Cost],inventory[Rank],"&lt;="&amp;inventory[[#This Row],['#]])</f>
        <v>2647262.5999999996</v>
      </c>
      <c r="K4562" s="9">
        <f>inventory[[#This Row],[c Cost]]/MAX(inventory[c Cost])</f>
        <v>0.99998375706982734</v>
      </c>
      <c r="L4562" s="11" t="str">
        <f>IF(inventory[[#This Row],[c Units %]]&lt;=$O$7,$N$7,IF(inventory[[#This Row],[c Units %]]&lt;=$O$8,$N$8,$N$9))</f>
        <v>C</v>
      </c>
    </row>
    <row r="4563" spans="2:12" x14ac:dyDescent="0.25">
      <c r="B4563" s="1">
        <v>4557</v>
      </c>
      <c r="C4563" t="s">
        <v>4556</v>
      </c>
      <c r="D4563" s="2">
        <v>0.4</v>
      </c>
      <c r="E4563" s="15">
        <v>3</v>
      </c>
      <c r="F4563" s="14">
        <f>inventory[[#This Row],[Unit Cost]]*inventory[[#This Row],['# Units]]</f>
        <v>1.2000000000000002</v>
      </c>
      <c r="G4563" s="8">
        <f>_xlfn.RANK.EQ(inventory[[#This Row],[Total Cost]],inventory[Total Cost],0)</f>
        <v>4437</v>
      </c>
      <c r="H4563" s="8">
        <f>SUMIFS(inventory['# Units],inventory[Rank],"&lt;="&amp;inventory[[#This Row],['#]])</f>
        <v>82179</v>
      </c>
      <c r="I4563" s="9">
        <f>inventory[[#This Row],[c Units]]/MAX(inventory[c Units])</f>
        <v>0.99758430648959673</v>
      </c>
      <c r="J4563" s="10">
        <f>SUMIFS(inventory[Total Cost],inventory[Rank],"&lt;="&amp;inventory[[#This Row],['#]])</f>
        <v>2647262.5999999996</v>
      </c>
      <c r="K4563" s="9">
        <f>inventory[[#This Row],[c Cost]]/MAX(inventory[c Cost])</f>
        <v>0.99998375706982734</v>
      </c>
      <c r="L4563" s="11" t="str">
        <f>IF(inventory[[#This Row],[c Units %]]&lt;=$O$7,$N$7,IF(inventory[[#This Row],[c Units %]]&lt;=$O$8,$N$8,$N$9))</f>
        <v>C</v>
      </c>
    </row>
    <row r="4564" spans="2:12" x14ac:dyDescent="0.25">
      <c r="B4564" s="1">
        <v>4558</v>
      </c>
      <c r="C4564" t="s">
        <v>4557</v>
      </c>
      <c r="D4564" s="2">
        <v>0.4</v>
      </c>
      <c r="E4564" s="15">
        <v>3</v>
      </c>
      <c r="F4564" s="14">
        <f>inventory[[#This Row],[Unit Cost]]*inventory[[#This Row],['# Units]]</f>
        <v>1.2000000000000002</v>
      </c>
      <c r="G4564" s="8">
        <f>_xlfn.RANK.EQ(inventory[[#This Row],[Total Cost]],inventory[Total Cost],0)</f>
        <v>4437</v>
      </c>
      <c r="H4564" s="8">
        <f>SUMIFS(inventory['# Units],inventory[Rank],"&lt;="&amp;inventory[[#This Row],['#]])</f>
        <v>82179</v>
      </c>
      <c r="I4564" s="9">
        <f>inventory[[#This Row],[c Units]]/MAX(inventory[c Units])</f>
        <v>0.99758430648959673</v>
      </c>
      <c r="J4564" s="10">
        <f>SUMIFS(inventory[Total Cost],inventory[Rank],"&lt;="&amp;inventory[[#This Row],['#]])</f>
        <v>2647262.5999999996</v>
      </c>
      <c r="K4564" s="9">
        <f>inventory[[#This Row],[c Cost]]/MAX(inventory[c Cost])</f>
        <v>0.99998375706982734</v>
      </c>
      <c r="L4564" s="11" t="str">
        <f>IF(inventory[[#This Row],[c Units %]]&lt;=$O$7,$N$7,IF(inventory[[#This Row],[c Units %]]&lt;=$O$8,$N$8,$N$9))</f>
        <v>C</v>
      </c>
    </row>
    <row r="4565" spans="2:12" x14ac:dyDescent="0.25">
      <c r="B4565" s="1">
        <v>4559</v>
      </c>
      <c r="C4565" t="s">
        <v>4558</v>
      </c>
      <c r="D4565" s="2">
        <v>0.6</v>
      </c>
      <c r="E4565" s="15">
        <v>1</v>
      </c>
      <c r="F4565" s="14">
        <f>inventory[[#This Row],[Unit Cost]]*inventory[[#This Row],['# Units]]</f>
        <v>0.6</v>
      </c>
      <c r="G4565" s="8">
        <f>_xlfn.RANK.EQ(inventory[[#This Row],[Total Cost]],inventory[Total Cost],0)</f>
        <v>4592</v>
      </c>
      <c r="H4565" s="8">
        <f>SUMIFS(inventory['# Units],inventory[Rank],"&lt;="&amp;inventory[[#This Row],['#]])</f>
        <v>82179</v>
      </c>
      <c r="I4565" s="9">
        <f>inventory[[#This Row],[c Units]]/MAX(inventory[c Units])</f>
        <v>0.99758430648959673</v>
      </c>
      <c r="J4565" s="10">
        <f>SUMIFS(inventory[Total Cost],inventory[Rank],"&lt;="&amp;inventory[[#This Row],['#]])</f>
        <v>2647262.5999999996</v>
      </c>
      <c r="K4565" s="9">
        <f>inventory[[#This Row],[c Cost]]/MAX(inventory[c Cost])</f>
        <v>0.99998375706982734</v>
      </c>
      <c r="L4565" s="11" t="str">
        <f>IF(inventory[[#This Row],[c Units %]]&lt;=$O$7,$N$7,IF(inventory[[#This Row],[c Units %]]&lt;=$O$8,$N$8,$N$9))</f>
        <v>C</v>
      </c>
    </row>
    <row r="4566" spans="2:12" x14ac:dyDescent="0.25">
      <c r="B4566" s="1">
        <v>4560</v>
      </c>
      <c r="C4566" t="s">
        <v>4559</v>
      </c>
      <c r="D4566" s="2">
        <v>0.6</v>
      </c>
      <c r="E4566" s="15">
        <v>5</v>
      </c>
      <c r="F4566" s="14">
        <f>inventory[[#This Row],[Unit Cost]]*inventory[[#This Row],['# Units]]</f>
        <v>3</v>
      </c>
      <c r="G4566" s="8">
        <f>_xlfn.RANK.EQ(inventory[[#This Row],[Total Cost]],inventory[Total Cost],0)</f>
        <v>4077</v>
      </c>
      <c r="H4566" s="8">
        <f>SUMIFS(inventory['# Units],inventory[Rank],"&lt;="&amp;inventory[[#This Row],['#]])</f>
        <v>82179</v>
      </c>
      <c r="I4566" s="9">
        <f>inventory[[#This Row],[c Units]]/MAX(inventory[c Units])</f>
        <v>0.99758430648959673</v>
      </c>
      <c r="J4566" s="10">
        <f>SUMIFS(inventory[Total Cost],inventory[Rank],"&lt;="&amp;inventory[[#This Row],['#]])</f>
        <v>2647262.5999999996</v>
      </c>
      <c r="K4566" s="9">
        <f>inventory[[#This Row],[c Cost]]/MAX(inventory[c Cost])</f>
        <v>0.99998375706982734</v>
      </c>
      <c r="L4566" s="11" t="str">
        <f>IF(inventory[[#This Row],[c Units %]]&lt;=$O$7,$N$7,IF(inventory[[#This Row],[c Units %]]&lt;=$O$8,$N$8,$N$9))</f>
        <v>C</v>
      </c>
    </row>
    <row r="4567" spans="2:12" x14ac:dyDescent="0.25">
      <c r="B4567" s="1">
        <v>4561</v>
      </c>
      <c r="C4567" t="s">
        <v>4560</v>
      </c>
      <c r="D4567" s="2">
        <v>0.5</v>
      </c>
      <c r="E4567" s="15">
        <v>1</v>
      </c>
      <c r="F4567" s="14">
        <f>inventory[[#This Row],[Unit Cost]]*inventory[[#This Row],['# Units]]</f>
        <v>0.5</v>
      </c>
      <c r="G4567" s="8">
        <f>_xlfn.RANK.EQ(inventory[[#This Row],[Total Cost]],inventory[Total Cost],0)</f>
        <v>4622</v>
      </c>
      <c r="H4567" s="8">
        <f>SUMIFS(inventory['# Units],inventory[Rank],"&lt;="&amp;inventory[[#This Row],['#]])</f>
        <v>82179</v>
      </c>
      <c r="I4567" s="9">
        <f>inventory[[#This Row],[c Units]]/MAX(inventory[c Units])</f>
        <v>0.99758430648959673</v>
      </c>
      <c r="J4567" s="10">
        <f>SUMIFS(inventory[Total Cost],inventory[Rank],"&lt;="&amp;inventory[[#This Row],['#]])</f>
        <v>2647262.5999999996</v>
      </c>
      <c r="K4567" s="9">
        <f>inventory[[#This Row],[c Cost]]/MAX(inventory[c Cost])</f>
        <v>0.99998375706982734</v>
      </c>
      <c r="L4567" s="11" t="str">
        <f>IF(inventory[[#This Row],[c Units %]]&lt;=$O$7,$N$7,IF(inventory[[#This Row],[c Units %]]&lt;=$O$8,$N$8,$N$9))</f>
        <v>C</v>
      </c>
    </row>
    <row r="4568" spans="2:12" x14ac:dyDescent="0.25">
      <c r="B4568" s="1">
        <v>4562</v>
      </c>
      <c r="C4568" t="s">
        <v>4561</v>
      </c>
      <c r="D4568" s="2">
        <v>0.6</v>
      </c>
      <c r="E4568" s="15">
        <v>1</v>
      </c>
      <c r="F4568" s="14">
        <f>inventory[[#This Row],[Unit Cost]]*inventory[[#This Row],['# Units]]</f>
        <v>0.6</v>
      </c>
      <c r="G4568" s="8">
        <f>_xlfn.RANK.EQ(inventory[[#This Row],[Total Cost]],inventory[Total Cost],0)</f>
        <v>4592</v>
      </c>
      <c r="H4568" s="8">
        <f>SUMIFS(inventory['# Units],inventory[Rank],"&lt;="&amp;inventory[[#This Row],['#]])</f>
        <v>82179</v>
      </c>
      <c r="I4568" s="9">
        <f>inventory[[#This Row],[c Units]]/MAX(inventory[c Units])</f>
        <v>0.99758430648959673</v>
      </c>
      <c r="J4568" s="10">
        <f>SUMIFS(inventory[Total Cost],inventory[Rank],"&lt;="&amp;inventory[[#This Row],['#]])</f>
        <v>2647262.5999999996</v>
      </c>
      <c r="K4568" s="9">
        <f>inventory[[#This Row],[c Cost]]/MAX(inventory[c Cost])</f>
        <v>0.99998375706982734</v>
      </c>
      <c r="L4568" s="11" t="str">
        <f>IF(inventory[[#This Row],[c Units %]]&lt;=$O$7,$N$7,IF(inventory[[#This Row],[c Units %]]&lt;=$O$8,$N$8,$N$9))</f>
        <v>C</v>
      </c>
    </row>
    <row r="4569" spans="2:12" x14ac:dyDescent="0.25">
      <c r="B4569" s="1">
        <v>4563</v>
      </c>
      <c r="C4569" t="s">
        <v>4562</v>
      </c>
      <c r="D4569" s="2">
        <v>0.1</v>
      </c>
      <c r="E4569" s="15">
        <v>20</v>
      </c>
      <c r="F4569" s="14">
        <f>inventory[[#This Row],[Unit Cost]]*inventory[[#This Row],['# Units]]</f>
        <v>2</v>
      </c>
      <c r="G4569" s="8">
        <f>_xlfn.RANK.EQ(inventory[[#This Row],[Total Cost]],inventory[Total Cost],0)</f>
        <v>4294</v>
      </c>
      <c r="H4569" s="8">
        <f>SUMIFS(inventory['# Units],inventory[Rank],"&lt;="&amp;inventory[[#This Row],['#]])</f>
        <v>82179</v>
      </c>
      <c r="I4569" s="9">
        <f>inventory[[#This Row],[c Units]]/MAX(inventory[c Units])</f>
        <v>0.99758430648959673</v>
      </c>
      <c r="J4569" s="10">
        <f>SUMIFS(inventory[Total Cost],inventory[Rank],"&lt;="&amp;inventory[[#This Row],['#]])</f>
        <v>2647262.5999999996</v>
      </c>
      <c r="K4569" s="9">
        <f>inventory[[#This Row],[c Cost]]/MAX(inventory[c Cost])</f>
        <v>0.99998375706982734</v>
      </c>
      <c r="L4569" s="11" t="str">
        <f>IF(inventory[[#This Row],[c Units %]]&lt;=$O$7,$N$7,IF(inventory[[#This Row],[c Units %]]&lt;=$O$8,$N$8,$N$9))</f>
        <v>C</v>
      </c>
    </row>
    <row r="4570" spans="2:12" x14ac:dyDescent="0.25">
      <c r="B4570" s="1">
        <v>4564</v>
      </c>
      <c r="C4570" t="s">
        <v>4563</v>
      </c>
      <c r="D4570" s="2">
        <v>0.1</v>
      </c>
      <c r="E4570" s="15">
        <v>1</v>
      </c>
      <c r="F4570" s="14">
        <f>inventory[[#This Row],[Unit Cost]]*inventory[[#This Row],['# Units]]</f>
        <v>0.1</v>
      </c>
      <c r="G4570" s="8">
        <f>_xlfn.RANK.EQ(inventory[[#This Row],[Total Cost]],inventory[Total Cost],0)</f>
        <v>4667</v>
      </c>
      <c r="H4570" s="8">
        <f>SUMIFS(inventory['# Units],inventory[Rank],"&lt;="&amp;inventory[[#This Row],['#]])</f>
        <v>82179</v>
      </c>
      <c r="I4570" s="9">
        <f>inventory[[#This Row],[c Units]]/MAX(inventory[c Units])</f>
        <v>0.99758430648959673</v>
      </c>
      <c r="J4570" s="10">
        <f>SUMIFS(inventory[Total Cost],inventory[Rank],"&lt;="&amp;inventory[[#This Row],['#]])</f>
        <v>2647262.5999999996</v>
      </c>
      <c r="K4570" s="9">
        <f>inventory[[#This Row],[c Cost]]/MAX(inventory[c Cost])</f>
        <v>0.99998375706982734</v>
      </c>
      <c r="L4570" s="11" t="str">
        <f>IF(inventory[[#This Row],[c Units %]]&lt;=$O$7,$N$7,IF(inventory[[#This Row],[c Units %]]&lt;=$O$8,$N$8,$N$9))</f>
        <v>C</v>
      </c>
    </row>
    <row r="4571" spans="2:12" x14ac:dyDescent="0.25">
      <c r="B4571" s="1">
        <v>4565</v>
      </c>
      <c r="C4571" t="s">
        <v>4564</v>
      </c>
      <c r="D4571" s="2">
        <v>0.1</v>
      </c>
      <c r="E4571" s="15">
        <v>1</v>
      </c>
      <c r="F4571" s="14">
        <f>inventory[[#This Row],[Unit Cost]]*inventory[[#This Row],['# Units]]</f>
        <v>0.1</v>
      </c>
      <c r="G4571" s="8">
        <f>_xlfn.RANK.EQ(inventory[[#This Row],[Total Cost]],inventory[Total Cost],0)</f>
        <v>4667</v>
      </c>
      <c r="H4571" s="8">
        <f>SUMIFS(inventory['# Units],inventory[Rank],"&lt;="&amp;inventory[[#This Row],['#]])</f>
        <v>82179</v>
      </c>
      <c r="I4571" s="9">
        <f>inventory[[#This Row],[c Units]]/MAX(inventory[c Units])</f>
        <v>0.99758430648959673</v>
      </c>
      <c r="J4571" s="10">
        <f>SUMIFS(inventory[Total Cost],inventory[Rank],"&lt;="&amp;inventory[[#This Row],['#]])</f>
        <v>2647262.5999999996</v>
      </c>
      <c r="K4571" s="9">
        <f>inventory[[#This Row],[c Cost]]/MAX(inventory[c Cost])</f>
        <v>0.99998375706982734</v>
      </c>
      <c r="L4571" s="11" t="str">
        <f>IF(inventory[[#This Row],[c Units %]]&lt;=$O$7,$N$7,IF(inventory[[#This Row],[c Units %]]&lt;=$O$8,$N$8,$N$9))</f>
        <v>C</v>
      </c>
    </row>
    <row r="4572" spans="2:12" x14ac:dyDescent="0.25">
      <c r="B4572" s="1">
        <v>4566</v>
      </c>
      <c r="C4572" t="s">
        <v>4565</v>
      </c>
      <c r="D4572" s="2">
        <v>0.2</v>
      </c>
      <c r="E4572" s="15">
        <v>2</v>
      </c>
      <c r="F4572" s="14">
        <f>inventory[[#This Row],[Unit Cost]]*inventory[[#This Row],['# Units]]</f>
        <v>0.4</v>
      </c>
      <c r="G4572" s="8">
        <f>_xlfn.RANK.EQ(inventory[[#This Row],[Total Cost]],inventory[Total Cost],0)</f>
        <v>4637</v>
      </c>
      <c r="H4572" s="8">
        <f>SUMIFS(inventory['# Units],inventory[Rank],"&lt;="&amp;inventory[[#This Row],['#]])</f>
        <v>82179</v>
      </c>
      <c r="I4572" s="9">
        <f>inventory[[#This Row],[c Units]]/MAX(inventory[c Units])</f>
        <v>0.99758430648959673</v>
      </c>
      <c r="J4572" s="10">
        <f>SUMIFS(inventory[Total Cost],inventory[Rank],"&lt;="&amp;inventory[[#This Row],['#]])</f>
        <v>2647262.5999999996</v>
      </c>
      <c r="K4572" s="9">
        <f>inventory[[#This Row],[c Cost]]/MAX(inventory[c Cost])</f>
        <v>0.99998375706982734</v>
      </c>
      <c r="L4572" s="11" t="str">
        <f>IF(inventory[[#This Row],[c Units %]]&lt;=$O$7,$N$7,IF(inventory[[#This Row],[c Units %]]&lt;=$O$8,$N$8,$N$9))</f>
        <v>C</v>
      </c>
    </row>
    <row r="4573" spans="2:12" x14ac:dyDescent="0.25">
      <c r="B4573" s="1">
        <v>4567</v>
      </c>
      <c r="C4573" t="s">
        <v>4566</v>
      </c>
      <c r="D4573" s="2">
        <v>0.1</v>
      </c>
      <c r="E4573" s="15">
        <v>1</v>
      </c>
      <c r="F4573" s="14">
        <f>inventory[[#This Row],[Unit Cost]]*inventory[[#This Row],['# Units]]</f>
        <v>0.1</v>
      </c>
      <c r="G4573" s="8">
        <f>_xlfn.RANK.EQ(inventory[[#This Row],[Total Cost]],inventory[Total Cost],0)</f>
        <v>4667</v>
      </c>
      <c r="H4573" s="8">
        <f>SUMIFS(inventory['# Units],inventory[Rank],"&lt;="&amp;inventory[[#This Row],['#]])</f>
        <v>82179</v>
      </c>
      <c r="I4573" s="9">
        <f>inventory[[#This Row],[c Units]]/MAX(inventory[c Units])</f>
        <v>0.99758430648959673</v>
      </c>
      <c r="J4573" s="10">
        <f>SUMIFS(inventory[Total Cost],inventory[Rank],"&lt;="&amp;inventory[[#This Row],['#]])</f>
        <v>2647262.5999999996</v>
      </c>
      <c r="K4573" s="9">
        <f>inventory[[#This Row],[c Cost]]/MAX(inventory[c Cost])</f>
        <v>0.99998375706982734</v>
      </c>
      <c r="L4573" s="11" t="str">
        <f>IF(inventory[[#This Row],[c Units %]]&lt;=$O$7,$N$7,IF(inventory[[#This Row],[c Units %]]&lt;=$O$8,$N$8,$N$9))</f>
        <v>C</v>
      </c>
    </row>
    <row r="4574" spans="2:12" x14ac:dyDescent="0.25">
      <c r="B4574" s="1">
        <v>4568</v>
      </c>
      <c r="C4574" t="s">
        <v>4567</v>
      </c>
      <c r="D4574" s="2">
        <v>0.5</v>
      </c>
      <c r="E4574" s="15">
        <v>1</v>
      </c>
      <c r="F4574" s="14">
        <f>inventory[[#This Row],[Unit Cost]]*inventory[[#This Row],['# Units]]</f>
        <v>0.5</v>
      </c>
      <c r="G4574" s="8">
        <f>_xlfn.RANK.EQ(inventory[[#This Row],[Total Cost]],inventory[Total Cost],0)</f>
        <v>4622</v>
      </c>
      <c r="H4574" s="8">
        <f>SUMIFS(inventory['# Units],inventory[Rank],"&lt;="&amp;inventory[[#This Row],['#]])</f>
        <v>82179</v>
      </c>
      <c r="I4574" s="9">
        <f>inventory[[#This Row],[c Units]]/MAX(inventory[c Units])</f>
        <v>0.99758430648959673</v>
      </c>
      <c r="J4574" s="10">
        <f>SUMIFS(inventory[Total Cost],inventory[Rank],"&lt;="&amp;inventory[[#This Row],['#]])</f>
        <v>2647262.5999999996</v>
      </c>
      <c r="K4574" s="9">
        <f>inventory[[#This Row],[c Cost]]/MAX(inventory[c Cost])</f>
        <v>0.99998375706982734</v>
      </c>
      <c r="L4574" s="11" t="str">
        <f>IF(inventory[[#This Row],[c Units %]]&lt;=$O$7,$N$7,IF(inventory[[#This Row],[c Units %]]&lt;=$O$8,$N$8,$N$9))</f>
        <v>C</v>
      </c>
    </row>
    <row r="4575" spans="2:12" x14ac:dyDescent="0.25">
      <c r="B4575" s="1">
        <v>4569</v>
      </c>
      <c r="C4575" t="s">
        <v>4568</v>
      </c>
      <c r="D4575" s="2">
        <v>0.5</v>
      </c>
      <c r="E4575" s="15">
        <v>35</v>
      </c>
      <c r="F4575" s="14">
        <f>inventory[[#This Row],[Unit Cost]]*inventory[[#This Row],['# Units]]</f>
        <v>17.5</v>
      </c>
      <c r="G4575" s="8">
        <f>_xlfn.RANK.EQ(inventory[[#This Row],[Total Cost]],inventory[Total Cost],0)</f>
        <v>2827</v>
      </c>
      <c r="H4575" s="8">
        <f>SUMIFS(inventory['# Units],inventory[Rank],"&lt;="&amp;inventory[[#This Row],['#]])</f>
        <v>82179</v>
      </c>
      <c r="I4575" s="9">
        <f>inventory[[#This Row],[c Units]]/MAX(inventory[c Units])</f>
        <v>0.99758430648959673</v>
      </c>
      <c r="J4575" s="10">
        <f>SUMIFS(inventory[Total Cost],inventory[Rank],"&lt;="&amp;inventory[[#This Row],['#]])</f>
        <v>2647262.5999999996</v>
      </c>
      <c r="K4575" s="9">
        <f>inventory[[#This Row],[c Cost]]/MAX(inventory[c Cost])</f>
        <v>0.99998375706982734</v>
      </c>
      <c r="L4575" s="11" t="str">
        <f>IF(inventory[[#This Row],[c Units %]]&lt;=$O$7,$N$7,IF(inventory[[#This Row],[c Units %]]&lt;=$O$8,$N$8,$N$9))</f>
        <v>C</v>
      </c>
    </row>
    <row r="4576" spans="2:12" x14ac:dyDescent="0.25">
      <c r="B4576" s="1">
        <v>4570</v>
      </c>
      <c r="C4576" t="s">
        <v>4569</v>
      </c>
      <c r="D4576" s="2">
        <v>0.5</v>
      </c>
      <c r="E4576" s="15">
        <v>20</v>
      </c>
      <c r="F4576" s="14">
        <f>inventory[[#This Row],[Unit Cost]]*inventory[[#This Row],['# Units]]</f>
        <v>10</v>
      </c>
      <c r="G4576" s="8">
        <f>_xlfn.RANK.EQ(inventory[[#This Row],[Total Cost]],inventory[Total Cost],0)</f>
        <v>3300</v>
      </c>
      <c r="H4576" s="8">
        <f>SUMIFS(inventory['# Units],inventory[Rank],"&lt;="&amp;inventory[[#This Row],['#]])</f>
        <v>82179</v>
      </c>
      <c r="I4576" s="9">
        <f>inventory[[#This Row],[c Units]]/MAX(inventory[c Units])</f>
        <v>0.99758430648959673</v>
      </c>
      <c r="J4576" s="10">
        <f>SUMIFS(inventory[Total Cost],inventory[Rank],"&lt;="&amp;inventory[[#This Row],['#]])</f>
        <v>2647262.5999999996</v>
      </c>
      <c r="K4576" s="9">
        <f>inventory[[#This Row],[c Cost]]/MAX(inventory[c Cost])</f>
        <v>0.99998375706982734</v>
      </c>
      <c r="L4576" s="11" t="str">
        <f>IF(inventory[[#This Row],[c Units %]]&lt;=$O$7,$N$7,IF(inventory[[#This Row],[c Units %]]&lt;=$O$8,$N$8,$N$9))</f>
        <v>C</v>
      </c>
    </row>
    <row r="4577" spans="2:12" x14ac:dyDescent="0.25">
      <c r="B4577" s="1">
        <v>4571</v>
      </c>
      <c r="C4577" t="s">
        <v>4570</v>
      </c>
      <c r="D4577" s="2">
        <v>0.6</v>
      </c>
      <c r="E4577" s="15">
        <v>10</v>
      </c>
      <c r="F4577" s="14">
        <f>inventory[[#This Row],[Unit Cost]]*inventory[[#This Row],['# Units]]</f>
        <v>6</v>
      </c>
      <c r="G4577" s="8">
        <f>_xlfn.RANK.EQ(inventory[[#This Row],[Total Cost]],inventory[Total Cost],0)</f>
        <v>3649</v>
      </c>
      <c r="H4577" s="8">
        <f>SUMIFS(inventory['# Units],inventory[Rank],"&lt;="&amp;inventory[[#This Row],['#]])</f>
        <v>82179</v>
      </c>
      <c r="I4577" s="9">
        <f>inventory[[#This Row],[c Units]]/MAX(inventory[c Units])</f>
        <v>0.99758430648959673</v>
      </c>
      <c r="J4577" s="10">
        <f>SUMIFS(inventory[Total Cost],inventory[Rank],"&lt;="&amp;inventory[[#This Row],['#]])</f>
        <v>2647262.5999999996</v>
      </c>
      <c r="K4577" s="9">
        <f>inventory[[#This Row],[c Cost]]/MAX(inventory[c Cost])</f>
        <v>0.99998375706982734</v>
      </c>
      <c r="L4577" s="11" t="str">
        <f>IF(inventory[[#This Row],[c Units %]]&lt;=$O$7,$N$7,IF(inventory[[#This Row],[c Units %]]&lt;=$O$8,$N$8,$N$9))</f>
        <v>C</v>
      </c>
    </row>
    <row r="4578" spans="2:12" x14ac:dyDescent="0.25">
      <c r="B4578" s="1">
        <v>4572</v>
      </c>
      <c r="C4578" t="s">
        <v>4571</v>
      </c>
      <c r="D4578" s="2">
        <v>0.6</v>
      </c>
      <c r="E4578" s="15">
        <v>1</v>
      </c>
      <c r="F4578" s="14">
        <f>inventory[[#This Row],[Unit Cost]]*inventory[[#This Row],['# Units]]</f>
        <v>0.6</v>
      </c>
      <c r="G4578" s="8">
        <f>_xlfn.RANK.EQ(inventory[[#This Row],[Total Cost]],inventory[Total Cost],0)</f>
        <v>4592</v>
      </c>
      <c r="H4578" s="8">
        <f>SUMIFS(inventory['# Units],inventory[Rank],"&lt;="&amp;inventory[[#This Row],['#]])</f>
        <v>82179</v>
      </c>
      <c r="I4578" s="9">
        <f>inventory[[#This Row],[c Units]]/MAX(inventory[c Units])</f>
        <v>0.99758430648959673</v>
      </c>
      <c r="J4578" s="10">
        <f>SUMIFS(inventory[Total Cost],inventory[Rank],"&lt;="&amp;inventory[[#This Row],['#]])</f>
        <v>2647262.5999999996</v>
      </c>
      <c r="K4578" s="9">
        <f>inventory[[#This Row],[c Cost]]/MAX(inventory[c Cost])</f>
        <v>0.99998375706982734</v>
      </c>
      <c r="L4578" s="11" t="str">
        <f>IF(inventory[[#This Row],[c Units %]]&lt;=$O$7,$N$7,IF(inventory[[#This Row],[c Units %]]&lt;=$O$8,$N$8,$N$9))</f>
        <v>C</v>
      </c>
    </row>
    <row r="4579" spans="2:12" x14ac:dyDescent="0.25">
      <c r="B4579" s="1">
        <v>4573</v>
      </c>
      <c r="C4579" t="s">
        <v>4572</v>
      </c>
      <c r="D4579" s="2">
        <v>0.5</v>
      </c>
      <c r="E4579" s="15">
        <v>38</v>
      </c>
      <c r="F4579" s="14">
        <f>inventory[[#This Row],[Unit Cost]]*inventory[[#This Row],['# Units]]</f>
        <v>19</v>
      </c>
      <c r="G4579" s="8">
        <f>_xlfn.RANK.EQ(inventory[[#This Row],[Total Cost]],inventory[Total Cost],0)</f>
        <v>2748</v>
      </c>
      <c r="H4579" s="8">
        <f>SUMIFS(inventory['# Units],inventory[Rank],"&lt;="&amp;inventory[[#This Row],['#]])</f>
        <v>82179</v>
      </c>
      <c r="I4579" s="9">
        <f>inventory[[#This Row],[c Units]]/MAX(inventory[c Units])</f>
        <v>0.99758430648959673</v>
      </c>
      <c r="J4579" s="10">
        <f>SUMIFS(inventory[Total Cost],inventory[Rank],"&lt;="&amp;inventory[[#This Row],['#]])</f>
        <v>2647262.5999999996</v>
      </c>
      <c r="K4579" s="9">
        <f>inventory[[#This Row],[c Cost]]/MAX(inventory[c Cost])</f>
        <v>0.99998375706982734</v>
      </c>
      <c r="L4579" s="11" t="str">
        <f>IF(inventory[[#This Row],[c Units %]]&lt;=$O$7,$N$7,IF(inventory[[#This Row],[c Units %]]&lt;=$O$8,$N$8,$N$9))</f>
        <v>C</v>
      </c>
    </row>
    <row r="4580" spans="2:12" x14ac:dyDescent="0.25">
      <c r="B4580" s="1">
        <v>4574</v>
      </c>
      <c r="C4580" t="s">
        <v>4573</v>
      </c>
      <c r="D4580" s="2">
        <v>0.5</v>
      </c>
      <c r="E4580" s="15">
        <v>59</v>
      </c>
      <c r="F4580" s="14">
        <f>inventory[[#This Row],[Unit Cost]]*inventory[[#This Row],['# Units]]</f>
        <v>29.5</v>
      </c>
      <c r="G4580" s="8">
        <f>_xlfn.RANK.EQ(inventory[[#This Row],[Total Cost]],inventory[Total Cost],0)</f>
        <v>2314</v>
      </c>
      <c r="H4580" s="8">
        <f>SUMIFS(inventory['# Units],inventory[Rank],"&lt;="&amp;inventory[[#This Row],['#]])</f>
        <v>82179</v>
      </c>
      <c r="I4580" s="9">
        <f>inventory[[#This Row],[c Units]]/MAX(inventory[c Units])</f>
        <v>0.99758430648959673</v>
      </c>
      <c r="J4580" s="10">
        <f>SUMIFS(inventory[Total Cost],inventory[Rank],"&lt;="&amp;inventory[[#This Row],['#]])</f>
        <v>2647262.5999999996</v>
      </c>
      <c r="K4580" s="9">
        <f>inventory[[#This Row],[c Cost]]/MAX(inventory[c Cost])</f>
        <v>0.99998375706982734</v>
      </c>
      <c r="L4580" s="11" t="str">
        <f>IF(inventory[[#This Row],[c Units %]]&lt;=$O$7,$N$7,IF(inventory[[#This Row],[c Units %]]&lt;=$O$8,$N$8,$N$9))</f>
        <v>C</v>
      </c>
    </row>
    <row r="4581" spans="2:12" x14ac:dyDescent="0.25">
      <c r="B4581" s="1">
        <v>4575</v>
      </c>
      <c r="C4581" t="s">
        <v>4574</v>
      </c>
      <c r="D4581" s="2">
        <v>0.4</v>
      </c>
      <c r="E4581" s="15">
        <v>1</v>
      </c>
      <c r="F4581" s="14">
        <f>inventory[[#This Row],[Unit Cost]]*inventory[[#This Row],['# Units]]</f>
        <v>0.4</v>
      </c>
      <c r="G4581" s="8">
        <f>_xlfn.RANK.EQ(inventory[[#This Row],[Total Cost]],inventory[Total Cost],0)</f>
        <v>4637</v>
      </c>
      <c r="H4581" s="8">
        <f>SUMIFS(inventory['# Units],inventory[Rank],"&lt;="&amp;inventory[[#This Row],['#]])</f>
        <v>82179</v>
      </c>
      <c r="I4581" s="9">
        <f>inventory[[#This Row],[c Units]]/MAX(inventory[c Units])</f>
        <v>0.99758430648959673</v>
      </c>
      <c r="J4581" s="10">
        <f>SUMIFS(inventory[Total Cost],inventory[Rank],"&lt;="&amp;inventory[[#This Row],['#]])</f>
        <v>2647262.5999999996</v>
      </c>
      <c r="K4581" s="9">
        <f>inventory[[#This Row],[c Cost]]/MAX(inventory[c Cost])</f>
        <v>0.99998375706982734</v>
      </c>
      <c r="L4581" s="11" t="str">
        <f>IF(inventory[[#This Row],[c Units %]]&lt;=$O$7,$N$7,IF(inventory[[#This Row],[c Units %]]&lt;=$O$8,$N$8,$N$9))</f>
        <v>C</v>
      </c>
    </row>
    <row r="4582" spans="2:12" x14ac:dyDescent="0.25">
      <c r="B4582" s="1">
        <v>4576</v>
      </c>
      <c r="C4582" t="s">
        <v>4575</v>
      </c>
      <c r="D4582" s="2">
        <v>0.6</v>
      </c>
      <c r="E4582" s="15">
        <v>4</v>
      </c>
      <c r="F4582" s="14">
        <f>inventory[[#This Row],[Unit Cost]]*inventory[[#This Row],['# Units]]</f>
        <v>2.4</v>
      </c>
      <c r="G4582" s="8">
        <f>_xlfn.RANK.EQ(inventory[[#This Row],[Total Cost]],inventory[Total Cost],0)</f>
        <v>4223</v>
      </c>
      <c r="H4582" s="8">
        <f>SUMIFS(inventory['# Units],inventory[Rank],"&lt;="&amp;inventory[[#This Row],['#]])</f>
        <v>82179</v>
      </c>
      <c r="I4582" s="9">
        <f>inventory[[#This Row],[c Units]]/MAX(inventory[c Units])</f>
        <v>0.99758430648959673</v>
      </c>
      <c r="J4582" s="10">
        <f>SUMIFS(inventory[Total Cost],inventory[Rank],"&lt;="&amp;inventory[[#This Row],['#]])</f>
        <v>2647262.5999999996</v>
      </c>
      <c r="K4582" s="9">
        <f>inventory[[#This Row],[c Cost]]/MAX(inventory[c Cost])</f>
        <v>0.99998375706982734</v>
      </c>
      <c r="L4582" s="11" t="str">
        <f>IF(inventory[[#This Row],[c Units %]]&lt;=$O$7,$N$7,IF(inventory[[#This Row],[c Units %]]&lt;=$O$8,$N$8,$N$9))</f>
        <v>C</v>
      </c>
    </row>
    <row r="4583" spans="2:12" x14ac:dyDescent="0.25">
      <c r="B4583" s="1">
        <v>4577</v>
      </c>
      <c r="C4583" t="s">
        <v>4576</v>
      </c>
      <c r="D4583" s="2">
        <v>0.6</v>
      </c>
      <c r="E4583" s="15">
        <v>83</v>
      </c>
      <c r="F4583" s="14">
        <f>inventory[[#This Row],[Unit Cost]]*inventory[[#This Row],['# Units]]</f>
        <v>49.8</v>
      </c>
      <c r="G4583" s="8">
        <f>_xlfn.RANK.EQ(inventory[[#This Row],[Total Cost]],inventory[Total Cost],0)</f>
        <v>1853</v>
      </c>
      <c r="H4583" s="8">
        <f>SUMIFS(inventory['# Units],inventory[Rank],"&lt;="&amp;inventory[[#This Row],['#]])</f>
        <v>82179</v>
      </c>
      <c r="I4583" s="9">
        <f>inventory[[#This Row],[c Units]]/MAX(inventory[c Units])</f>
        <v>0.99758430648959673</v>
      </c>
      <c r="J4583" s="10">
        <f>SUMIFS(inventory[Total Cost],inventory[Rank],"&lt;="&amp;inventory[[#This Row],['#]])</f>
        <v>2647262.5999999996</v>
      </c>
      <c r="K4583" s="9">
        <f>inventory[[#This Row],[c Cost]]/MAX(inventory[c Cost])</f>
        <v>0.99998375706982734</v>
      </c>
      <c r="L4583" s="11" t="str">
        <f>IF(inventory[[#This Row],[c Units %]]&lt;=$O$7,$N$7,IF(inventory[[#This Row],[c Units %]]&lt;=$O$8,$N$8,$N$9))</f>
        <v>C</v>
      </c>
    </row>
    <row r="4584" spans="2:12" x14ac:dyDescent="0.25">
      <c r="B4584" s="1">
        <v>4578</v>
      </c>
      <c r="C4584" t="s">
        <v>4577</v>
      </c>
      <c r="D4584" s="2">
        <v>0.6</v>
      </c>
      <c r="E4584" s="15">
        <v>65</v>
      </c>
      <c r="F4584" s="14">
        <f>inventory[[#This Row],[Unit Cost]]*inventory[[#This Row],['# Units]]</f>
        <v>39</v>
      </c>
      <c r="G4584" s="8">
        <f>_xlfn.RANK.EQ(inventory[[#This Row],[Total Cost]],inventory[Total Cost],0)</f>
        <v>2073</v>
      </c>
      <c r="H4584" s="8">
        <f>SUMIFS(inventory['# Units],inventory[Rank],"&lt;="&amp;inventory[[#This Row],['#]])</f>
        <v>82179</v>
      </c>
      <c r="I4584" s="9">
        <f>inventory[[#This Row],[c Units]]/MAX(inventory[c Units])</f>
        <v>0.99758430648959673</v>
      </c>
      <c r="J4584" s="10">
        <f>SUMIFS(inventory[Total Cost],inventory[Rank],"&lt;="&amp;inventory[[#This Row],['#]])</f>
        <v>2647262.5999999996</v>
      </c>
      <c r="K4584" s="9">
        <f>inventory[[#This Row],[c Cost]]/MAX(inventory[c Cost])</f>
        <v>0.99998375706982734</v>
      </c>
      <c r="L4584" s="11" t="str">
        <f>IF(inventory[[#This Row],[c Units %]]&lt;=$O$7,$N$7,IF(inventory[[#This Row],[c Units %]]&lt;=$O$8,$N$8,$N$9))</f>
        <v>C</v>
      </c>
    </row>
    <row r="4585" spans="2:12" x14ac:dyDescent="0.25">
      <c r="B4585" s="1">
        <v>4579</v>
      </c>
      <c r="C4585" t="s">
        <v>4578</v>
      </c>
      <c r="D4585" s="2">
        <v>0.6</v>
      </c>
      <c r="E4585" s="15">
        <v>6</v>
      </c>
      <c r="F4585" s="14">
        <f>inventory[[#This Row],[Unit Cost]]*inventory[[#This Row],['# Units]]</f>
        <v>3.5999999999999996</v>
      </c>
      <c r="G4585" s="8">
        <f>_xlfn.RANK.EQ(inventory[[#This Row],[Total Cost]],inventory[Total Cost],0)</f>
        <v>3980</v>
      </c>
      <c r="H4585" s="8">
        <f>SUMIFS(inventory['# Units],inventory[Rank],"&lt;="&amp;inventory[[#This Row],['#]])</f>
        <v>82179</v>
      </c>
      <c r="I4585" s="9">
        <f>inventory[[#This Row],[c Units]]/MAX(inventory[c Units])</f>
        <v>0.99758430648959673</v>
      </c>
      <c r="J4585" s="10">
        <f>SUMIFS(inventory[Total Cost],inventory[Rank],"&lt;="&amp;inventory[[#This Row],['#]])</f>
        <v>2647262.5999999996</v>
      </c>
      <c r="K4585" s="9">
        <f>inventory[[#This Row],[c Cost]]/MAX(inventory[c Cost])</f>
        <v>0.99998375706982734</v>
      </c>
      <c r="L4585" s="11" t="str">
        <f>IF(inventory[[#This Row],[c Units %]]&lt;=$O$7,$N$7,IF(inventory[[#This Row],[c Units %]]&lt;=$O$8,$N$8,$N$9))</f>
        <v>C</v>
      </c>
    </row>
    <row r="4586" spans="2:12" x14ac:dyDescent="0.25">
      <c r="B4586" s="1">
        <v>4580</v>
      </c>
      <c r="C4586" t="s">
        <v>4579</v>
      </c>
      <c r="D4586" s="2">
        <v>0.5</v>
      </c>
      <c r="E4586" s="15">
        <v>14</v>
      </c>
      <c r="F4586" s="14">
        <f>inventory[[#This Row],[Unit Cost]]*inventory[[#This Row],['# Units]]</f>
        <v>7</v>
      </c>
      <c r="G4586" s="8">
        <f>_xlfn.RANK.EQ(inventory[[#This Row],[Total Cost]],inventory[Total Cost],0)</f>
        <v>3570</v>
      </c>
      <c r="H4586" s="8">
        <f>SUMIFS(inventory['# Units],inventory[Rank],"&lt;="&amp;inventory[[#This Row],['#]])</f>
        <v>82179</v>
      </c>
      <c r="I4586" s="9">
        <f>inventory[[#This Row],[c Units]]/MAX(inventory[c Units])</f>
        <v>0.99758430648959673</v>
      </c>
      <c r="J4586" s="10">
        <f>SUMIFS(inventory[Total Cost],inventory[Rank],"&lt;="&amp;inventory[[#This Row],['#]])</f>
        <v>2647262.5999999996</v>
      </c>
      <c r="K4586" s="9">
        <f>inventory[[#This Row],[c Cost]]/MAX(inventory[c Cost])</f>
        <v>0.99998375706982734</v>
      </c>
      <c r="L4586" s="11" t="str">
        <f>IF(inventory[[#This Row],[c Units %]]&lt;=$O$7,$N$7,IF(inventory[[#This Row],[c Units %]]&lt;=$O$8,$N$8,$N$9))</f>
        <v>C</v>
      </c>
    </row>
    <row r="4587" spans="2:12" x14ac:dyDescent="0.25">
      <c r="B4587" s="1">
        <v>4581</v>
      </c>
      <c r="C4587" t="s">
        <v>4580</v>
      </c>
      <c r="D4587" s="2">
        <v>0.3</v>
      </c>
      <c r="E4587" s="15">
        <v>25</v>
      </c>
      <c r="F4587" s="14">
        <f>inventory[[#This Row],[Unit Cost]]*inventory[[#This Row],['# Units]]</f>
        <v>7.5</v>
      </c>
      <c r="G4587" s="8">
        <f>_xlfn.RANK.EQ(inventory[[#This Row],[Total Cost]],inventory[Total Cost],0)</f>
        <v>3523</v>
      </c>
      <c r="H4587" s="8">
        <f>SUMIFS(inventory['# Units],inventory[Rank],"&lt;="&amp;inventory[[#This Row],['#]])</f>
        <v>82179</v>
      </c>
      <c r="I4587" s="9">
        <f>inventory[[#This Row],[c Units]]/MAX(inventory[c Units])</f>
        <v>0.99758430648959673</v>
      </c>
      <c r="J4587" s="10">
        <f>SUMIFS(inventory[Total Cost],inventory[Rank],"&lt;="&amp;inventory[[#This Row],['#]])</f>
        <v>2647262.5999999996</v>
      </c>
      <c r="K4587" s="9">
        <f>inventory[[#This Row],[c Cost]]/MAX(inventory[c Cost])</f>
        <v>0.99998375706982734</v>
      </c>
      <c r="L4587" s="11" t="str">
        <f>IF(inventory[[#This Row],[c Units %]]&lt;=$O$7,$N$7,IF(inventory[[#This Row],[c Units %]]&lt;=$O$8,$N$8,$N$9))</f>
        <v>C</v>
      </c>
    </row>
    <row r="4588" spans="2:12" x14ac:dyDescent="0.25">
      <c r="B4588" s="1">
        <v>4582</v>
      </c>
      <c r="C4588" t="s">
        <v>4581</v>
      </c>
      <c r="D4588" s="2">
        <v>0.5</v>
      </c>
      <c r="E4588" s="15">
        <v>29</v>
      </c>
      <c r="F4588" s="14">
        <f>inventory[[#This Row],[Unit Cost]]*inventory[[#This Row],['# Units]]</f>
        <v>14.5</v>
      </c>
      <c r="G4588" s="8">
        <f>_xlfn.RANK.EQ(inventory[[#This Row],[Total Cost]],inventory[Total Cost],0)</f>
        <v>2996</v>
      </c>
      <c r="H4588" s="8">
        <f>SUMIFS(inventory['# Units],inventory[Rank],"&lt;="&amp;inventory[[#This Row],['#]])</f>
        <v>82233</v>
      </c>
      <c r="I4588" s="9">
        <f>inventory[[#This Row],[c Units]]/MAX(inventory[c Units])</f>
        <v>0.99823982131151523</v>
      </c>
      <c r="J4588" s="10">
        <f>SUMIFS(inventory[Total Cost],inventory[Rank],"&lt;="&amp;inventory[[#This Row],['#]])</f>
        <v>2647268.6000000006</v>
      </c>
      <c r="K4588" s="9">
        <f>inventory[[#This Row],[c Cost]]/MAX(inventory[c Cost])</f>
        <v>0.99998602352520027</v>
      </c>
      <c r="L4588" s="11" t="str">
        <f>IF(inventory[[#This Row],[c Units %]]&lt;=$O$7,$N$7,IF(inventory[[#This Row],[c Units %]]&lt;=$O$8,$N$8,$N$9))</f>
        <v>C</v>
      </c>
    </row>
    <row r="4589" spans="2:12" x14ac:dyDescent="0.25">
      <c r="B4589" s="1">
        <v>4583</v>
      </c>
      <c r="C4589" t="s">
        <v>4582</v>
      </c>
      <c r="D4589" s="2">
        <v>0.4</v>
      </c>
      <c r="E4589" s="15">
        <v>1</v>
      </c>
      <c r="F4589" s="14">
        <f>inventory[[#This Row],[Unit Cost]]*inventory[[#This Row],['# Units]]</f>
        <v>0.4</v>
      </c>
      <c r="G4589" s="8">
        <f>_xlfn.RANK.EQ(inventory[[#This Row],[Total Cost]],inventory[Total Cost],0)</f>
        <v>4637</v>
      </c>
      <c r="H4589" s="8">
        <f>SUMIFS(inventory['# Units],inventory[Rank],"&lt;="&amp;inventory[[#This Row],['#]])</f>
        <v>82233</v>
      </c>
      <c r="I4589" s="9">
        <f>inventory[[#This Row],[c Units]]/MAX(inventory[c Units])</f>
        <v>0.99823982131151523</v>
      </c>
      <c r="J4589" s="10">
        <f>SUMIFS(inventory[Total Cost],inventory[Rank],"&lt;="&amp;inventory[[#This Row],['#]])</f>
        <v>2647268.6000000006</v>
      </c>
      <c r="K4589" s="9">
        <f>inventory[[#This Row],[c Cost]]/MAX(inventory[c Cost])</f>
        <v>0.99998602352520027</v>
      </c>
      <c r="L4589" s="11" t="str">
        <f>IF(inventory[[#This Row],[c Units %]]&lt;=$O$7,$N$7,IF(inventory[[#This Row],[c Units %]]&lt;=$O$8,$N$8,$N$9))</f>
        <v>C</v>
      </c>
    </row>
    <row r="4590" spans="2:12" x14ac:dyDescent="0.25">
      <c r="B4590" s="1">
        <v>4584</v>
      </c>
      <c r="C4590" t="s">
        <v>4583</v>
      </c>
      <c r="D4590" s="2">
        <v>0.3</v>
      </c>
      <c r="E4590" s="15">
        <v>28</v>
      </c>
      <c r="F4590" s="14">
        <f>inventory[[#This Row],[Unit Cost]]*inventory[[#This Row],['# Units]]</f>
        <v>8.4</v>
      </c>
      <c r="G4590" s="8">
        <f>_xlfn.RANK.EQ(inventory[[#This Row],[Total Cost]],inventory[Total Cost],0)</f>
        <v>3440</v>
      </c>
      <c r="H4590" s="8">
        <f>SUMIFS(inventory['# Units],inventory[Rank],"&lt;="&amp;inventory[[#This Row],['#]])</f>
        <v>82233</v>
      </c>
      <c r="I4590" s="9">
        <f>inventory[[#This Row],[c Units]]/MAX(inventory[c Units])</f>
        <v>0.99823982131151523</v>
      </c>
      <c r="J4590" s="10">
        <f>SUMIFS(inventory[Total Cost],inventory[Rank],"&lt;="&amp;inventory[[#This Row],['#]])</f>
        <v>2647268.6000000006</v>
      </c>
      <c r="K4590" s="9">
        <f>inventory[[#This Row],[c Cost]]/MAX(inventory[c Cost])</f>
        <v>0.99998602352520027</v>
      </c>
      <c r="L4590" s="11" t="str">
        <f>IF(inventory[[#This Row],[c Units %]]&lt;=$O$7,$N$7,IF(inventory[[#This Row],[c Units %]]&lt;=$O$8,$N$8,$N$9))</f>
        <v>C</v>
      </c>
    </row>
    <row r="4591" spans="2:12" x14ac:dyDescent="0.25">
      <c r="B4591" s="1">
        <v>4585</v>
      </c>
      <c r="C4591" t="s">
        <v>4584</v>
      </c>
      <c r="D4591" s="2">
        <v>0.2</v>
      </c>
      <c r="E4591" s="15">
        <v>10</v>
      </c>
      <c r="F4591" s="14">
        <f>inventory[[#This Row],[Unit Cost]]*inventory[[#This Row],['# Units]]</f>
        <v>2</v>
      </c>
      <c r="G4591" s="8">
        <f>_xlfn.RANK.EQ(inventory[[#This Row],[Total Cost]],inventory[Total Cost],0)</f>
        <v>4294</v>
      </c>
      <c r="H4591" s="8">
        <f>SUMIFS(inventory['# Units],inventory[Rank],"&lt;="&amp;inventory[[#This Row],['#]])</f>
        <v>82233</v>
      </c>
      <c r="I4591" s="9">
        <f>inventory[[#This Row],[c Units]]/MAX(inventory[c Units])</f>
        <v>0.99823982131151523</v>
      </c>
      <c r="J4591" s="10">
        <f>SUMIFS(inventory[Total Cost],inventory[Rank],"&lt;="&amp;inventory[[#This Row],['#]])</f>
        <v>2647268.6000000006</v>
      </c>
      <c r="K4591" s="9">
        <f>inventory[[#This Row],[c Cost]]/MAX(inventory[c Cost])</f>
        <v>0.99998602352520027</v>
      </c>
      <c r="L4591" s="11" t="str">
        <f>IF(inventory[[#This Row],[c Units %]]&lt;=$O$7,$N$7,IF(inventory[[#This Row],[c Units %]]&lt;=$O$8,$N$8,$N$9))</f>
        <v>C</v>
      </c>
    </row>
    <row r="4592" spans="2:12" x14ac:dyDescent="0.25">
      <c r="B4592" s="1">
        <v>4586</v>
      </c>
      <c r="C4592" t="s">
        <v>4585</v>
      </c>
      <c r="D4592" s="2">
        <v>0.5</v>
      </c>
      <c r="E4592" s="15">
        <v>8</v>
      </c>
      <c r="F4592" s="14">
        <f>inventory[[#This Row],[Unit Cost]]*inventory[[#This Row],['# Units]]</f>
        <v>4</v>
      </c>
      <c r="G4592" s="8">
        <f>_xlfn.RANK.EQ(inventory[[#This Row],[Total Cost]],inventory[Total Cost],0)</f>
        <v>3898</v>
      </c>
      <c r="H4592" s="8">
        <f>SUMIFS(inventory['# Units],inventory[Rank],"&lt;="&amp;inventory[[#This Row],['#]])</f>
        <v>82233</v>
      </c>
      <c r="I4592" s="9">
        <f>inventory[[#This Row],[c Units]]/MAX(inventory[c Units])</f>
        <v>0.99823982131151523</v>
      </c>
      <c r="J4592" s="10">
        <f>SUMIFS(inventory[Total Cost],inventory[Rank],"&lt;="&amp;inventory[[#This Row],['#]])</f>
        <v>2647268.6000000006</v>
      </c>
      <c r="K4592" s="9">
        <f>inventory[[#This Row],[c Cost]]/MAX(inventory[c Cost])</f>
        <v>0.99998602352520027</v>
      </c>
      <c r="L4592" s="11" t="str">
        <f>IF(inventory[[#This Row],[c Units %]]&lt;=$O$7,$N$7,IF(inventory[[#This Row],[c Units %]]&lt;=$O$8,$N$8,$N$9))</f>
        <v>C</v>
      </c>
    </row>
    <row r="4593" spans="2:12" x14ac:dyDescent="0.25">
      <c r="B4593" s="1">
        <v>4587</v>
      </c>
      <c r="C4593" t="s">
        <v>4586</v>
      </c>
      <c r="D4593" s="2">
        <v>0.5</v>
      </c>
      <c r="E4593" s="15">
        <v>19</v>
      </c>
      <c r="F4593" s="14">
        <f>inventory[[#This Row],[Unit Cost]]*inventory[[#This Row],['# Units]]</f>
        <v>9.5</v>
      </c>
      <c r="G4593" s="8">
        <f>_xlfn.RANK.EQ(inventory[[#This Row],[Total Cost]],inventory[Total Cost],0)</f>
        <v>3368</v>
      </c>
      <c r="H4593" s="8">
        <f>SUMIFS(inventory['# Units],inventory[Rank],"&lt;="&amp;inventory[[#This Row],['#]])</f>
        <v>82233</v>
      </c>
      <c r="I4593" s="9">
        <f>inventory[[#This Row],[c Units]]/MAX(inventory[c Units])</f>
        <v>0.99823982131151523</v>
      </c>
      <c r="J4593" s="10">
        <f>SUMIFS(inventory[Total Cost],inventory[Rank],"&lt;="&amp;inventory[[#This Row],['#]])</f>
        <v>2647268.6000000006</v>
      </c>
      <c r="K4593" s="9">
        <f>inventory[[#This Row],[c Cost]]/MAX(inventory[c Cost])</f>
        <v>0.99998602352520027</v>
      </c>
      <c r="L4593" s="11" t="str">
        <f>IF(inventory[[#This Row],[c Units %]]&lt;=$O$7,$N$7,IF(inventory[[#This Row],[c Units %]]&lt;=$O$8,$N$8,$N$9))</f>
        <v>C</v>
      </c>
    </row>
    <row r="4594" spans="2:12" x14ac:dyDescent="0.25">
      <c r="B4594" s="1">
        <v>4588</v>
      </c>
      <c r="C4594" t="s">
        <v>4587</v>
      </c>
      <c r="D4594" s="2">
        <v>0.6</v>
      </c>
      <c r="E4594" s="15">
        <v>101</v>
      </c>
      <c r="F4594" s="14">
        <f>inventory[[#This Row],[Unit Cost]]*inventory[[#This Row],['# Units]]</f>
        <v>60.599999999999994</v>
      </c>
      <c r="G4594" s="8">
        <f>_xlfn.RANK.EQ(inventory[[#This Row],[Total Cost]],inventory[Total Cost],0)</f>
        <v>1677</v>
      </c>
      <c r="H4594" s="8">
        <f>SUMIFS(inventory['# Units],inventory[Rank],"&lt;="&amp;inventory[[#This Row],['#]])</f>
        <v>82233</v>
      </c>
      <c r="I4594" s="9">
        <f>inventory[[#This Row],[c Units]]/MAX(inventory[c Units])</f>
        <v>0.99823982131151523</v>
      </c>
      <c r="J4594" s="10">
        <f>SUMIFS(inventory[Total Cost],inventory[Rank],"&lt;="&amp;inventory[[#This Row],['#]])</f>
        <v>2647268.6000000006</v>
      </c>
      <c r="K4594" s="9">
        <f>inventory[[#This Row],[c Cost]]/MAX(inventory[c Cost])</f>
        <v>0.99998602352520027</v>
      </c>
      <c r="L4594" s="11" t="str">
        <f>IF(inventory[[#This Row],[c Units %]]&lt;=$O$7,$N$7,IF(inventory[[#This Row],[c Units %]]&lt;=$O$8,$N$8,$N$9))</f>
        <v>C</v>
      </c>
    </row>
    <row r="4595" spans="2:12" x14ac:dyDescent="0.25">
      <c r="B4595" s="1">
        <v>4589</v>
      </c>
      <c r="C4595" t="s">
        <v>4588</v>
      </c>
      <c r="D4595" s="2">
        <v>0.6</v>
      </c>
      <c r="E4595" s="15">
        <v>25</v>
      </c>
      <c r="F4595" s="14">
        <f>inventory[[#This Row],[Unit Cost]]*inventory[[#This Row],['# Units]]</f>
        <v>15</v>
      </c>
      <c r="G4595" s="8">
        <f>_xlfn.RANK.EQ(inventory[[#This Row],[Total Cost]],inventory[Total Cost],0)</f>
        <v>2972</v>
      </c>
      <c r="H4595" s="8">
        <f>SUMIFS(inventory['# Units],inventory[Rank],"&lt;="&amp;inventory[[#This Row],['#]])</f>
        <v>82233</v>
      </c>
      <c r="I4595" s="9">
        <f>inventory[[#This Row],[c Units]]/MAX(inventory[c Units])</f>
        <v>0.99823982131151523</v>
      </c>
      <c r="J4595" s="10">
        <f>SUMIFS(inventory[Total Cost],inventory[Rank],"&lt;="&amp;inventory[[#This Row],['#]])</f>
        <v>2647268.6000000006</v>
      </c>
      <c r="K4595" s="9">
        <f>inventory[[#This Row],[c Cost]]/MAX(inventory[c Cost])</f>
        <v>0.99998602352520027</v>
      </c>
      <c r="L4595" s="11" t="str">
        <f>IF(inventory[[#This Row],[c Units %]]&lt;=$O$7,$N$7,IF(inventory[[#This Row],[c Units %]]&lt;=$O$8,$N$8,$N$9))</f>
        <v>C</v>
      </c>
    </row>
    <row r="4596" spans="2:12" x14ac:dyDescent="0.25">
      <c r="B4596" s="1">
        <v>4590</v>
      </c>
      <c r="C4596" t="s">
        <v>4589</v>
      </c>
      <c r="D4596" s="2">
        <v>0.6</v>
      </c>
      <c r="E4596" s="15">
        <v>6</v>
      </c>
      <c r="F4596" s="14">
        <f>inventory[[#This Row],[Unit Cost]]*inventory[[#This Row],['# Units]]</f>
        <v>3.5999999999999996</v>
      </c>
      <c r="G4596" s="8">
        <f>_xlfn.RANK.EQ(inventory[[#This Row],[Total Cost]],inventory[Total Cost],0)</f>
        <v>3980</v>
      </c>
      <c r="H4596" s="8">
        <f>SUMIFS(inventory['# Units],inventory[Rank],"&lt;="&amp;inventory[[#This Row],['#]])</f>
        <v>82233</v>
      </c>
      <c r="I4596" s="9">
        <f>inventory[[#This Row],[c Units]]/MAX(inventory[c Units])</f>
        <v>0.99823982131151523</v>
      </c>
      <c r="J4596" s="10">
        <f>SUMIFS(inventory[Total Cost],inventory[Rank],"&lt;="&amp;inventory[[#This Row],['#]])</f>
        <v>2647268.6000000006</v>
      </c>
      <c r="K4596" s="9">
        <f>inventory[[#This Row],[c Cost]]/MAX(inventory[c Cost])</f>
        <v>0.99998602352520027</v>
      </c>
      <c r="L4596" s="11" t="str">
        <f>IF(inventory[[#This Row],[c Units %]]&lt;=$O$7,$N$7,IF(inventory[[#This Row],[c Units %]]&lt;=$O$8,$N$8,$N$9))</f>
        <v>C</v>
      </c>
    </row>
    <row r="4597" spans="2:12" x14ac:dyDescent="0.25">
      <c r="B4597" s="1">
        <v>4591</v>
      </c>
      <c r="C4597" t="s">
        <v>4590</v>
      </c>
      <c r="D4597" s="2">
        <v>0.6</v>
      </c>
      <c r="E4597" s="15">
        <v>5</v>
      </c>
      <c r="F4597" s="14">
        <f>inventory[[#This Row],[Unit Cost]]*inventory[[#This Row],['# Units]]</f>
        <v>3</v>
      </c>
      <c r="G4597" s="8">
        <f>_xlfn.RANK.EQ(inventory[[#This Row],[Total Cost]],inventory[Total Cost],0)</f>
        <v>4077</v>
      </c>
      <c r="H4597" s="8">
        <f>SUMIFS(inventory['# Units],inventory[Rank],"&lt;="&amp;inventory[[#This Row],['#]])</f>
        <v>82233</v>
      </c>
      <c r="I4597" s="9">
        <f>inventory[[#This Row],[c Units]]/MAX(inventory[c Units])</f>
        <v>0.99823982131151523</v>
      </c>
      <c r="J4597" s="10">
        <f>SUMIFS(inventory[Total Cost],inventory[Rank],"&lt;="&amp;inventory[[#This Row],['#]])</f>
        <v>2647268.6000000006</v>
      </c>
      <c r="K4597" s="9">
        <f>inventory[[#This Row],[c Cost]]/MAX(inventory[c Cost])</f>
        <v>0.99998602352520027</v>
      </c>
      <c r="L4597" s="11" t="str">
        <f>IF(inventory[[#This Row],[c Units %]]&lt;=$O$7,$N$7,IF(inventory[[#This Row],[c Units %]]&lt;=$O$8,$N$8,$N$9))</f>
        <v>C</v>
      </c>
    </row>
    <row r="4598" spans="2:12" x14ac:dyDescent="0.25">
      <c r="B4598" s="1">
        <v>4592</v>
      </c>
      <c r="C4598" t="s">
        <v>4591</v>
      </c>
      <c r="D4598" s="2">
        <v>0.4</v>
      </c>
      <c r="E4598" s="15">
        <v>2</v>
      </c>
      <c r="F4598" s="14">
        <f>inventory[[#This Row],[Unit Cost]]*inventory[[#This Row],['# Units]]</f>
        <v>0.8</v>
      </c>
      <c r="G4598" s="8">
        <f>_xlfn.RANK.EQ(inventory[[#This Row],[Total Cost]],inventory[Total Cost],0)</f>
        <v>4532</v>
      </c>
      <c r="H4598" s="8">
        <f>SUMIFS(inventory['# Units],inventory[Rank],"&lt;="&amp;inventory[[#This Row],['#]])</f>
        <v>82267</v>
      </c>
      <c r="I4598" s="9">
        <f>inventory[[#This Row],[c Units]]/MAX(inventory[c Units])</f>
        <v>0.99865255286605648</v>
      </c>
      <c r="J4598" s="10">
        <f>SUMIFS(inventory[Total Cost],inventory[Rank],"&lt;="&amp;inventory[[#This Row],['#]])</f>
        <v>2647286.6000000034</v>
      </c>
      <c r="K4598" s="9">
        <f>inventory[[#This Row],[c Cost]]/MAX(inventory[c Cost])</f>
        <v>0.99999282289131908</v>
      </c>
      <c r="L4598" s="11" t="str">
        <f>IF(inventory[[#This Row],[c Units %]]&lt;=$O$7,$N$7,IF(inventory[[#This Row],[c Units %]]&lt;=$O$8,$N$8,$N$9))</f>
        <v>C</v>
      </c>
    </row>
    <row r="4599" spans="2:12" x14ac:dyDescent="0.25">
      <c r="B4599" s="1">
        <v>4593</v>
      </c>
      <c r="C4599" t="s">
        <v>4592</v>
      </c>
      <c r="D4599" s="2">
        <v>0.5</v>
      </c>
      <c r="E4599" s="15">
        <v>8</v>
      </c>
      <c r="F4599" s="14">
        <f>inventory[[#This Row],[Unit Cost]]*inventory[[#This Row],['# Units]]</f>
        <v>4</v>
      </c>
      <c r="G4599" s="8">
        <f>_xlfn.RANK.EQ(inventory[[#This Row],[Total Cost]],inventory[Total Cost],0)</f>
        <v>3898</v>
      </c>
      <c r="H4599" s="8">
        <f>SUMIFS(inventory['# Units],inventory[Rank],"&lt;="&amp;inventory[[#This Row],['#]])</f>
        <v>82267</v>
      </c>
      <c r="I4599" s="9">
        <f>inventory[[#This Row],[c Units]]/MAX(inventory[c Units])</f>
        <v>0.99865255286605648</v>
      </c>
      <c r="J4599" s="10">
        <f>SUMIFS(inventory[Total Cost],inventory[Rank],"&lt;="&amp;inventory[[#This Row],['#]])</f>
        <v>2647286.6000000034</v>
      </c>
      <c r="K4599" s="9">
        <f>inventory[[#This Row],[c Cost]]/MAX(inventory[c Cost])</f>
        <v>0.99999282289131908</v>
      </c>
      <c r="L4599" s="11" t="str">
        <f>IF(inventory[[#This Row],[c Units %]]&lt;=$O$7,$N$7,IF(inventory[[#This Row],[c Units %]]&lt;=$O$8,$N$8,$N$9))</f>
        <v>C</v>
      </c>
    </row>
    <row r="4600" spans="2:12" x14ac:dyDescent="0.25">
      <c r="B4600" s="1">
        <v>4594</v>
      </c>
      <c r="C4600" t="s">
        <v>4593</v>
      </c>
      <c r="D4600" s="2">
        <v>0.5</v>
      </c>
      <c r="E4600" s="15">
        <v>48</v>
      </c>
      <c r="F4600" s="14">
        <f>inventory[[#This Row],[Unit Cost]]*inventory[[#This Row],['# Units]]</f>
        <v>24</v>
      </c>
      <c r="G4600" s="8">
        <f>_xlfn.RANK.EQ(inventory[[#This Row],[Total Cost]],inventory[Total Cost],0)</f>
        <v>2494</v>
      </c>
      <c r="H4600" s="8">
        <f>SUMIFS(inventory['# Units],inventory[Rank],"&lt;="&amp;inventory[[#This Row],['#]])</f>
        <v>82267</v>
      </c>
      <c r="I4600" s="9">
        <f>inventory[[#This Row],[c Units]]/MAX(inventory[c Units])</f>
        <v>0.99865255286605648</v>
      </c>
      <c r="J4600" s="10">
        <f>SUMIFS(inventory[Total Cost],inventory[Rank],"&lt;="&amp;inventory[[#This Row],['#]])</f>
        <v>2647286.6000000034</v>
      </c>
      <c r="K4600" s="9">
        <f>inventory[[#This Row],[c Cost]]/MAX(inventory[c Cost])</f>
        <v>0.99999282289131908</v>
      </c>
      <c r="L4600" s="11" t="str">
        <f>IF(inventory[[#This Row],[c Units %]]&lt;=$O$7,$N$7,IF(inventory[[#This Row],[c Units %]]&lt;=$O$8,$N$8,$N$9))</f>
        <v>C</v>
      </c>
    </row>
    <row r="4601" spans="2:12" x14ac:dyDescent="0.25">
      <c r="B4601" s="1">
        <v>4595</v>
      </c>
      <c r="C4601" t="s">
        <v>4594</v>
      </c>
      <c r="D4601" s="2">
        <v>0.5</v>
      </c>
      <c r="E4601" s="15">
        <v>20</v>
      </c>
      <c r="F4601" s="14">
        <f>inventory[[#This Row],[Unit Cost]]*inventory[[#This Row],['# Units]]</f>
        <v>10</v>
      </c>
      <c r="G4601" s="8">
        <f>_xlfn.RANK.EQ(inventory[[#This Row],[Total Cost]],inventory[Total Cost],0)</f>
        <v>3300</v>
      </c>
      <c r="H4601" s="8">
        <f>SUMIFS(inventory['# Units],inventory[Rank],"&lt;="&amp;inventory[[#This Row],['#]])</f>
        <v>82267</v>
      </c>
      <c r="I4601" s="9">
        <f>inventory[[#This Row],[c Units]]/MAX(inventory[c Units])</f>
        <v>0.99865255286605648</v>
      </c>
      <c r="J4601" s="10">
        <f>SUMIFS(inventory[Total Cost],inventory[Rank],"&lt;="&amp;inventory[[#This Row],['#]])</f>
        <v>2647286.6000000034</v>
      </c>
      <c r="K4601" s="9">
        <f>inventory[[#This Row],[c Cost]]/MAX(inventory[c Cost])</f>
        <v>0.99999282289131908</v>
      </c>
      <c r="L4601" s="11" t="str">
        <f>IF(inventory[[#This Row],[c Units %]]&lt;=$O$7,$N$7,IF(inventory[[#This Row],[c Units %]]&lt;=$O$8,$N$8,$N$9))</f>
        <v>C</v>
      </c>
    </row>
    <row r="4602" spans="2:12" x14ac:dyDescent="0.25">
      <c r="B4602" s="1">
        <v>4596</v>
      </c>
      <c r="C4602" t="s">
        <v>4595</v>
      </c>
      <c r="D4602" s="2">
        <v>0.6</v>
      </c>
      <c r="E4602" s="15">
        <v>8</v>
      </c>
      <c r="F4602" s="14">
        <f>inventory[[#This Row],[Unit Cost]]*inventory[[#This Row],['# Units]]</f>
        <v>4.8</v>
      </c>
      <c r="G4602" s="8">
        <f>_xlfn.RANK.EQ(inventory[[#This Row],[Total Cost]],inventory[Total Cost],0)</f>
        <v>3814</v>
      </c>
      <c r="H4602" s="8">
        <f>SUMIFS(inventory['# Units],inventory[Rank],"&lt;="&amp;inventory[[#This Row],['#]])</f>
        <v>82267</v>
      </c>
      <c r="I4602" s="9">
        <f>inventory[[#This Row],[c Units]]/MAX(inventory[c Units])</f>
        <v>0.99865255286605648</v>
      </c>
      <c r="J4602" s="10">
        <f>SUMIFS(inventory[Total Cost],inventory[Rank],"&lt;="&amp;inventory[[#This Row],['#]])</f>
        <v>2647286.6000000034</v>
      </c>
      <c r="K4602" s="9">
        <f>inventory[[#This Row],[c Cost]]/MAX(inventory[c Cost])</f>
        <v>0.99999282289131908</v>
      </c>
      <c r="L4602" s="11" t="str">
        <f>IF(inventory[[#This Row],[c Units %]]&lt;=$O$7,$N$7,IF(inventory[[#This Row],[c Units %]]&lt;=$O$8,$N$8,$N$9))</f>
        <v>C</v>
      </c>
    </row>
    <row r="4603" spans="2:12" x14ac:dyDescent="0.25">
      <c r="B4603" s="1">
        <v>4597</v>
      </c>
      <c r="C4603" t="s">
        <v>4596</v>
      </c>
      <c r="D4603" s="2">
        <v>0.5</v>
      </c>
      <c r="E4603" s="15">
        <v>4</v>
      </c>
      <c r="F4603" s="14">
        <f>inventory[[#This Row],[Unit Cost]]*inventory[[#This Row],['# Units]]</f>
        <v>2</v>
      </c>
      <c r="G4603" s="8">
        <f>_xlfn.RANK.EQ(inventory[[#This Row],[Total Cost]],inventory[Total Cost],0)</f>
        <v>4294</v>
      </c>
      <c r="H4603" s="8">
        <f>SUMIFS(inventory['# Units],inventory[Rank],"&lt;="&amp;inventory[[#This Row],['#]])</f>
        <v>82267</v>
      </c>
      <c r="I4603" s="9">
        <f>inventory[[#This Row],[c Units]]/MAX(inventory[c Units])</f>
        <v>0.99865255286605648</v>
      </c>
      <c r="J4603" s="10">
        <f>SUMIFS(inventory[Total Cost],inventory[Rank],"&lt;="&amp;inventory[[#This Row],['#]])</f>
        <v>2647286.6000000034</v>
      </c>
      <c r="K4603" s="9">
        <f>inventory[[#This Row],[c Cost]]/MAX(inventory[c Cost])</f>
        <v>0.99999282289131908</v>
      </c>
      <c r="L4603" s="11" t="str">
        <f>IF(inventory[[#This Row],[c Units %]]&lt;=$O$7,$N$7,IF(inventory[[#This Row],[c Units %]]&lt;=$O$8,$N$8,$N$9))</f>
        <v>C</v>
      </c>
    </row>
    <row r="4604" spans="2:12" x14ac:dyDescent="0.25">
      <c r="B4604" s="1">
        <v>4598</v>
      </c>
      <c r="C4604" t="s">
        <v>4597</v>
      </c>
      <c r="D4604" s="2">
        <v>0.6</v>
      </c>
      <c r="E4604" s="15">
        <v>5</v>
      </c>
      <c r="F4604" s="14">
        <f>inventory[[#This Row],[Unit Cost]]*inventory[[#This Row],['# Units]]</f>
        <v>3</v>
      </c>
      <c r="G4604" s="8">
        <f>_xlfn.RANK.EQ(inventory[[#This Row],[Total Cost]],inventory[Total Cost],0)</f>
        <v>4077</v>
      </c>
      <c r="H4604" s="8">
        <f>SUMIFS(inventory['# Units],inventory[Rank],"&lt;="&amp;inventory[[#This Row],['#]])</f>
        <v>82267</v>
      </c>
      <c r="I4604" s="9">
        <f>inventory[[#This Row],[c Units]]/MAX(inventory[c Units])</f>
        <v>0.99865255286605648</v>
      </c>
      <c r="J4604" s="10">
        <f>SUMIFS(inventory[Total Cost],inventory[Rank],"&lt;="&amp;inventory[[#This Row],['#]])</f>
        <v>2647286.6000000034</v>
      </c>
      <c r="K4604" s="9">
        <f>inventory[[#This Row],[c Cost]]/MAX(inventory[c Cost])</f>
        <v>0.99999282289131908</v>
      </c>
      <c r="L4604" s="11" t="str">
        <f>IF(inventory[[#This Row],[c Units %]]&lt;=$O$7,$N$7,IF(inventory[[#This Row],[c Units %]]&lt;=$O$8,$N$8,$N$9))</f>
        <v>C</v>
      </c>
    </row>
    <row r="4605" spans="2:12" x14ac:dyDescent="0.25">
      <c r="B4605" s="1">
        <v>4599</v>
      </c>
      <c r="C4605" t="s">
        <v>4598</v>
      </c>
      <c r="D4605" s="2">
        <v>0.4</v>
      </c>
      <c r="E4605" s="15">
        <v>43</v>
      </c>
      <c r="F4605" s="14">
        <f>inventory[[#This Row],[Unit Cost]]*inventory[[#This Row],['# Units]]</f>
        <v>17.2</v>
      </c>
      <c r="G4605" s="8">
        <f>_xlfn.RANK.EQ(inventory[[#This Row],[Total Cost]],inventory[Total Cost],0)</f>
        <v>2834</v>
      </c>
      <c r="H4605" s="8">
        <f>SUMIFS(inventory['# Units],inventory[Rank],"&lt;="&amp;inventory[[#This Row],['#]])</f>
        <v>82267</v>
      </c>
      <c r="I4605" s="9">
        <f>inventory[[#This Row],[c Units]]/MAX(inventory[c Units])</f>
        <v>0.99865255286605648</v>
      </c>
      <c r="J4605" s="10">
        <f>SUMIFS(inventory[Total Cost],inventory[Rank],"&lt;="&amp;inventory[[#This Row],['#]])</f>
        <v>2647286.6000000034</v>
      </c>
      <c r="K4605" s="9">
        <f>inventory[[#This Row],[c Cost]]/MAX(inventory[c Cost])</f>
        <v>0.99999282289131908</v>
      </c>
      <c r="L4605" s="11" t="str">
        <f>IF(inventory[[#This Row],[c Units %]]&lt;=$O$7,$N$7,IF(inventory[[#This Row],[c Units %]]&lt;=$O$8,$N$8,$N$9))</f>
        <v>C</v>
      </c>
    </row>
    <row r="4606" spans="2:12" x14ac:dyDescent="0.25">
      <c r="B4606" s="1">
        <v>4600</v>
      </c>
      <c r="C4606" t="s">
        <v>4599</v>
      </c>
      <c r="D4606" s="2">
        <v>0.6</v>
      </c>
      <c r="E4606" s="15">
        <v>6</v>
      </c>
      <c r="F4606" s="14">
        <f>inventory[[#This Row],[Unit Cost]]*inventory[[#This Row],['# Units]]</f>
        <v>3.5999999999999996</v>
      </c>
      <c r="G4606" s="8">
        <f>_xlfn.RANK.EQ(inventory[[#This Row],[Total Cost]],inventory[Total Cost],0)</f>
        <v>3980</v>
      </c>
      <c r="H4606" s="8">
        <f>SUMIFS(inventory['# Units],inventory[Rank],"&lt;="&amp;inventory[[#This Row],['#]])</f>
        <v>82267</v>
      </c>
      <c r="I4606" s="9">
        <f>inventory[[#This Row],[c Units]]/MAX(inventory[c Units])</f>
        <v>0.99865255286605648</v>
      </c>
      <c r="J4606" s="10">
        <f>SUMIFS(inventory[Total Cost],inventory[Rank],"&lt;="&amp;inventory[[#This Row],['#]])</f>
        <v>2647286.6000000034</v>
      </c>
      <c r="K4606" s="9">
        <f>inventory[[#This Row],[c Cost]]/MAX(inventory[c Cost])</f>
        <v>0.99999282289131908</v>
      </c>
      <c r="L4606" s="11" t="str">
        <f>IF(inventory[[#This Row],[c Units %]]&lt;=$O$7,$N$7,IF(inventory[[#This Row],[c Units %]]&lt;=$O$8,$N$8,$N$9))</f>
        <v>C</v>
      </c>
    </row>
    <row r="4607" spans="2:12" x14ac:dyDescent="0.25">
      <c r="B4607" s="1">
        <v>4601</v>
      </c>
      <c r="C4607" t="s">
        <v>4600</v>
      </c>
      <c r="D4607" s="2">
        <v>0.5</v>
      </c>
      <c r="E4607" s="15">
        <v>9</v>
      </c>
      <c r="F4607" s="14">
        <f>inventory[[#This Row],[Unit Cost]]*inventory[[#This Row],['# Units]]</f>
        <v>4.5</v>
      </c>
      <c r="G4607" s="8">
        <f>_xlfn.RANK.EQ(inventory[[#This Row],[Total Cost]],inventory[Total Cost],0)</f>
        <v>3832</v>
      </c>
      <c r="H4607" s="8">
        <f>SUMIFS(inventory['# Units],inventory[Rank],"&lt;="&amp;inventory[[#This Row],['#]])</f>
        <v>82267</v>
      </c>
      <c r="I4607" s="9">
        <f>inventory[[#This Row],[c Units]]/MAX(inventory[c Units])</f>
        <v>0.99865255286605648</v>
      </c>
      <c r="J4607" s="10">
        <f>SUMIFS(inventory[Total Cost],inventory[Rank],"&lt;="&amp;inventory[[#This Row],['#]])</f>
        <v>2647286.6000000034</v>
      </c>
      <c r="K4607" s="9">
        <f>inventory[[#This Row],[c Cost]]/MAX(inventory[c Cost])</f>
        <v>0.99999282289131908</v>
      </c>
      <c r="L4607" s="11" t="str">
        <f>IF(inventory[[#This Row],[c Units %]]&lt;=$O$7,$N$7,IF(inventory[[#This Row],[c Units %]]&lt;=$O$8,$N$8,$N$9))</f>
        <v>C</v>
      </c>
    </row>
    <row r="4608" spans="2:12" x14ac:dyDescent="0.25">
      <c r="B4608" s="1">
        <v>4602</v>
      </c>
      <c r="C4608" t="s">
        <v>4601</v>
      </c>
      <c r="D4608" s="2">
        <v>0.3</v>
      </c>
      <c r="E4608" s="15">
        <v>19</v>
      </c>
      <c r="F4608" s="14">
        <f>inventory[[#This Row],[Unit Cost]]*inventory[[#This Row],['# Units]]</f>
        <v>5.7</v>
      </c>
      <c r="G4608" s="8">
        <f>_xlfn.RANK.EQ(inventory[[#This Row],[Total Cost]],inventory[Total Cost],0)</f>
        <v>3683</v>
      </c>
      <c r="H4608" s="8">
        <f>SUMIFS(inventory['# Units],inventory[Rank],"&lt;="&amp;inventory[[#This Row],['#]])</f>
        <v>82267</v>
      </c>
      <c r="I4608" s="9">
        <f>inventory[[#This Row],[c Units]]/MAX(inventory[c Units])</f>
        <v>0.99865255286605648</v>
      </c>
      <c r="J4608" s="10">
        <f>SUMIFS(inventory[Total Cost],inventory[Rank],"&lt;="&amp;inventory[[#This Row],['#]])</f>
        <v>2647286.6000000034</v>
      </c>
      <c r="K4608" s="9">
        <f>inventory[[#This Row],[c Cost]]/MAX(inventory[c Cost])</f>
        <v>0.99999282289131908</v>
      </c>
      <c r="L4608" s="11" t="str">
        <f>IF(inventory[[#This Row],[c Units %]]&lt;=$O$7,$N$7,IF(inventory[[#This Row],[c Units %]]&lt;=$O$8,$N$8,$N$9))</f>
        <v>C</v>
      </c>
    </row>
    <row r="4609" spans="2:12" x14ac:dyDescent="0.25">
      <c r="B4609" s="1">
        <v>4603</v>
      </c>
      <c r="C4609" t="s">
        <v>4602</v>
      </c>
      <c r="D4609" s="2">
        <v>0.6</v>
      </c>
      <c r="E4609" s="15">
        <v>7</v>
      </c>
      <c r="F4609" s="14">
        <f>inventory[[#This Row],[Unit Cost]]*inventory[[#This Row],['# Units]]</f>
        <v>4.2</v>
      </c>
      <c r="G4609" s="8">
        <f>_xlfn.RANK.EQ(inventory[[#This Row],[Total Cost]],inventory[Total Cost],0)</f>
        <v>3859</v>
      </c>
      <c r="H4609" s="8">
        <f>SUMIFS(inventory['# Units],inventory[Rank],"&lt;="&amp;inventory[[#This Row],['#]])</f>
        <v>82267</v>
      </c>
      <c r="I4609" s="9">
        <f>inventory[[#This Row],[c Units]]/MAX(inventory[c Units])</f>
        <v>0.99865255286605648</v>
      </c>
      <c r="J4609" s="10">
        <f>SUMIFS(inventory[Total Cost],inventory[Rank],"&lt;="&amp;inventory[[#This Row],['#]])</f>
        <v>2647286.6000000034</v>
      </c>
      <c r="K4609" s="9">
        <f>inventory[[#This Row],[c Cost]]/MAX(inventory[c Cost])</f>
        <v>0.99999282289131908</v>
      </c>
      <c r="L4609" s="11" t="str">
        <f>IF(inventory[[#This Row],[c Units %]]&lt;=$O$7,$N$7,IF(inventory[[#This Row],[c Units %]]&lt;=$O$8,$N$8,$N$9))</f>
        <v>C</v>
      </c>
    </row>
    <row r="4610" spans="2:12" x14ac:dyDescent="0.25">
      <c r="B4610" s="1">
        <v>4604</v>
      </c>
      <c r="C4610" t="s">
        <v>4603</v>
      </c>
      <c r="D4610" s="2">
        <v>0.5</v>
      </c>
      <c r="E4610" s="15">
        <v>4</v>
      </c>
      <c r="F4610" s="14">
        <f>inventory[[#This Row],[Unit Cost]]*inventory[[#This Row],['# Units]]</f>
        <v>2</v>
      </c>
      <c r="G4610" s="8">
        <f>_xlfn.RANK.EQ(inventory[[#This Row],[Total Cost]],inventory[Total Cost],0)</f>
        <v>4294</v>
      </c>
      <c r="H4610" s="8">
        <f>SUMIFS(inventory['# Units],inventory[Rank],"&lt;="&amp;inventory[[#This Row],['#]])</f>
        <v>82267</v>
      </c>
      <c r="I4610" s="9">
        <f>inventory[[#This Row],[c Units]]/MAX(inventory[c Units])</f>
        <v>0.99865255286605648</v>
      </c>
      <c r="J4610" s="10">
        <f>SUMIFS(inventory[Total Cost],inventory[Rank],"&lt;="&amp;inventory[[#This Row],['#]])</f>
        <v>2647286.6000000034</v>
      </c>
      <c r="K4610" s="9">
        <f>inventory[[#This Row],[c Cost]]/MAX(inventory[c Cost])</f>
        <v>0.99999282289131908</v>
      </c>
      <c r="L4610" s="11" t="str">
        <f>IF(inventory[[#This Row],[c Units %]]&lt;=$O$7,$N$7,IF(inventory[[#This Row],[c Units %]]&lt;=$O$8,$N$8,$N$9))</f>
        <v>C</v>
      </c>
    </row>
    <row r="4611" spans="2:12" x14ac:dyDescent="0.25">
      <c r="B4611" s="1">
        <v>4605</v>
      </c>
      <c r="C4611" t="s">
        <v>4604</v>
      </c>
      <c r="D4611" s="2">
        <v>0.6</v>
      </c>
      <c r="E4611" s="15">
        <v>1</v>
      </c>
      <c r="F4611" s="14">
        <f>inventory[[#This Row],[Unit Cost]]*inventory[[#This Row],['# Units]]</f>
        <v>0.6</v>
      </c>
      <c r="G4611" s="8">
        <f>_xlfn.RANK.EQ(inventory[[#This Row],[Total Cost]],inventory[Total Cost],0)</f>
        <v>4592</v>
      </c>
      <c r="H4611" s="8">
        <f>SUMIFS(inventory['# Units],inventory[Rank],"&lt;="&amp;inventory[[#This Row],['#]])</f>
        <v>82267</v>
      </c>
      <c r="I4611" s="9">
        <f>inventory[[#This Row],[c Units]]/MAX(inventory[c Units])</f>
        <v>0.99865255286605648</v>
      </c>
      <c r="J4611" s="10">
        <f>SUMIFS(inventory[Total Cost],inventory[Rank],"&lt;="&amp;inventory[[#This Row],['#]])</f>
        <v>2647286.6000000034</v>
      </c>
      <c r="K4611" s="9">
        <f>inventory[[#This Row],[c Cost]]/MAX(inventory[c Cost])</f>
        <v>0.99999282289131908</v>
      </c>
      <c r="L4611" s="11" t="str">
        <f>IF(inventory[[#This Row],[c Units %]]&lt;=$O$7,$N$7,IF(inventory[[#This Row],[c Units %]]&lt;=$O$8,$N$8,$N$9))</f>
        <v>C</v>
      </c>
    </row>
    <row r="4612" spans="2:12" x14ac:dyDescent="0.25">
      <c r="B4612" s="1">
        <v>4606</v>
      </c>
      <c r="C4612" t="s">
        <v>4605</v>
      </c>
      <c r="D4612" s="2">
        <v>0.5</v>
      </c>
      <c r="E4612" s="15">
        <v>4</v>
      </c>
      <c r="F4612" s="14">
        <f>inventory[[#This Row],[Unit Cost]]*inventory[[#This Row],['# Units]]</f>
        <v>2</v>
      </c>
      <c r="G4612" s="8">
        <f>_xlfn.RANK.EQ(inventory[[#This Row],[Total Cost]],inventory[Total Cost],0)</f>
        <v>4294</v>
      </c>
      <c r="H4612" s="8">
        <f>SUMIFS(inventory['# Units],inventory[Rank],"&lt;="&amp;inventory[[#This Row],['#]])</f>
        <v>82267</v>
      </c>
      <c r="I4612" s="9">
        <f>inventory[[#This Row],[c Units]]/MAX(inventory[c Units])</f>
        <v>0.99865255286605648</v>
      </c>
      <c r="J4612" s="10">
        <f>SUMIFS(inventory[Total Cost],inventory[Rank],"&lt;="&amp;inventory[[#This Row],['#]])</f>
        <v>2647286.6000000034</v>
      </c>
      <c r="K4612" s="9">
        <f>inventory[[#This Row],[c Cost]]/MAX(inventory[c Cost])</f>
        <v>0.99999282289131908</v>
      </c>
      <c r="L4612" s="11" t="str">
        <f>IF(inventory[[#This Row],[c Units %]]&lt;=$O$7,$N$7,IF(inventory[[#This Row],[c Units %]]&lt;=$O$8,$N$8,$N$9))</f>
        <v>C</v>
      </c>
    </row>
    <row r="4613" spans="2:12" x14ac:dyDescent="0.25">
      <c r="B4613" s="1">
        <v>4607</v>
      </c>
      <c r="C4613" t="s">
        <v>4606</v>
      </c>
      <c r="D4613" s="2">
        <v>0.6</v>
      </c>
      <c r="E4613" s="15">
        <v>5</v>
      </c>
      <c r="F4613" s="14">
        <f>inventory[[#This Row],[Unit Cost]]*inventory[[#This Row],['# Units]]</f>
        <v>3</v>
      </c>
      <c r="G4613" s="8">
        <f>_xlfn.RANK.EQ(inventory[[#This Row],[Total Cost]],inventory[Total Cost],0)</f>
        <v>4077</v>
      </c>
      <c r="H4613" s="8">
        <f>SUMIFS(inventory['# Units],inventory[Rank],"&lt;="&amp;inventory[[#This Row],['#]])</f>
        <v>82267</v>
      </c>
      <c r="I4613" s="9">
        <f>inventory[[#This Row],[c Units]]/MAX(inventory[c Units])</f>
        <v>0.99865255286605648</v>
      </c>
      <c r="J4613" s="10">
        <f>SUMIFS(inventory[Total Cost],inventory[Rank],"&lt;="&amp;inventory[[#This Row],['#]])</f>
        <v>2647286.6000000034</v>
      </c>
      <c r="K4613" s="9">
        <f>inventory[[#This Row],[c Cost]]/MAX(inventory[c Cost])</f>
        <v>0.99999282289131908</v>
      </c>
      <c r="L4613" s="11" t="str">
        <f>IF(inventory[[#This Row],[c Units %]]&lt;=$O$7,$N$7,IF(inventory[[#This Row],[c Units %]]&lt;=$O$8,$N$8,$N$9))</f>
        <v>C</v>
      </c>
    </row>
    <row r="4614" spans="2:12" x14ac:dyDescent="0.25">
      <c r="B4614" s="1">
        <v>4608</v>
      </c>
      <c r="C4614" t="s">
        <v>4607</v>
      </c>
      <c r="D4614" s="2">
        <v>0.5</v>
      </c>
      <c r="E4614" s="15">
        <v>6</v>
      </c>
      <c r="F4614" s="14">
        <f>inventory[[#This Row],[Unit Cost]]*inventory[[#This Row],['# Units]]</f>
        <v>3</v>
      </c>
      <c r="G4614" s="8">
        <f>_xlfn.RANK.EQ(inventory[[#This Row],[Total Cost]],inventory[Total Cost],0)</f>
        <v>4077</v>
      </c>
      <c r="H4614" s="8">
        <f>SUMIFS(inventory['# Units],inventory[Rank],"&lt;="&amp;inventory[[#This Row],['#]])</f>
        <v>82267</v>
      </c>
      <c r="I4614" s="9">
        <f>inventory[[#This Row],[c Units]]/MAX(inventory[c Units])</f>
        <v>0.99865255286605648</v>
      </c>
      <c r="J4614" s="10">
        <f>SUMIFS(inventory[Total Cost],inventory[Rank],"&lt;="&amp;inventory[[#This Row],['#]])</f>
        <v>2647286.6000000034</v>
      </c>
      <c r="K4614" s="9">
        <f>inventory[[#This Row],[c Cost]]/MAX(inventory[c Cost])</f>
        <v>0.99999282289131908</v>
      </c>
      <c r="L4614" s="11" t="str">
        <f>IF(inventory[[#This Row],[c Units %]]&lt;=$O$7,$N$7,IF(inventory[[#This Row],[c Units %]]&lt;=$O$8,$N$8,$N$9))</f>
        <v>C</v>
      </c>
    </row>
    <row r="4615" spans="2:12" x14ac:dyDescent="0.25">
      <c r="B4615" s="1">
        <v>4609</v>
      </c>
      <c r="C4615" t="s">
        <v>4608</v>
      </c>
      <c r="D4615" s="2">
        <v>0.6</v>
      </c>
      <c r="E4615" s="15">
        <v>21</v>
      </c>
      <c r="F4615" s="14">
        <f>inventory[[#This Row],[Unit Cost]]*inventory[[#This Row],['# Units]]</f>
        <v>12.6</v>
      </c>
      <c r="G4615" s="8">
        <f>_xlfn.RANK.EQ(inventory[[#This Row],[Total Cost]],inventory[Total Cost],0)</f>
        <v>3112</v>
      </c>
      <c r="H4615" s="8">
        <f>SUMIFS(inventory['# Units],inventory[Rank],"&lt;="&amp;inventory[[#This Row],['#]])</f>
        <v>82267</v>
      </c>
      <c r="I4615" s="9">
        <f>inventory[[#This Row],[c Units]]/MAX(inventory[c Units])</f>
        <v>0.99865255286605648</v>
      </c>
      <c r="J4615" s="10">
        <f>SUMIFS(inventory[Total Cost],inventory[Rank],"&lt;="&amp;inventory[[#This Row],['#]])</f>
        <v>2647286.6000000034</v>
      </c>
      <c r="K4615" s="9">
        <f>inventory[[#This Row],[c Cost]]/MAX(inventory[c Cost])</f>
        <v>0.99999282289131908</v>
      </c>
      <c r="L4615" s="11" t="str">
        <f>IF(inventory[[#This Row],[c Units %]]&lt;=$O$7,$N$7,IF(inventory[[#This Row],[c Units %]]&lt;=$O$8,$N$8,$N$9))</f>
        <v>C</v>
      </c>
    </row>
    <row r="4616" spans="2:12" x14ac:dyDescent="0.25">
      <c r="B4616" s="1">
        <v>4610</v>
      </c>
      <c r="C4616" t="s">
        <v>4609</v>
      </c>
      <c r="D4616" s="2">
        <v>0.5</v>
      </c>
      <c r="E4616" s="15">
        <v>11</v>
      </c>
      <c r="F4616" s="14">
        <f>inventory[[#This Row],[Unit Cost]]*inventory[[#This Row],['# Units]]</f>
        <v>5.5</v>
      </c>
      <c r="G4616" s="8">
        <f>_xlfn.RANK.EQ(inventory[[#This Row],[Total Cost]],inventory[Total Cost],0)</f>
        <v>3713</v>
      </c>
      <c r="H4616" s="8">
        <f>SUMIFS(inventory['# Units],inventory[Rank],"&lt;="&amp;inventory[[#This Row],['#]])</f>
        <v>82267</v>
      </c>
      <c r="I4616" s="9">
        <f>inventory[[#This Row],[c Units]]/MAX(inventory[c Units])</f>
        <v>0.99865255286605648</v>
      </c>
      <c r="J4616" s="10">
        <f>SUMIFS(inventory[Total Cost],inventory[Rank],"&lt;="&amp;inventory[[#This Row],['#]])</f>
        <v>2647286.6000000034</v>
      </c>
      <c r="K4616" s="9">
        <f>inventory[[#This Row],[c Cost]]/MAX(inventory[c Cost])</f>
        <v>0.99999282289131908</v>
      </c>
      <c r="L4616" s="11" t="str">
        <f>IF(inventory[[#This Row],[c Units %]]&lt;=$O$7,$N$7,IF(inventory[[#This Row],[c Units %]]&lt;=$O$8,$N$8,$N$9))</f>
        <v>C</v>
      </c>
    </row>
    <row r="4617" spans="2:12" x14ac:dyDescent="0.25">
      <c r="B4617" s="1">
        <v>4611</v>
      </c>
      <c r="C4617" t="s">
        <v>4610</v>
      </c>
      <c r="D4617" s="2">
        <v>0.5</v>
      </c>
      <c r="E4617" s="15">
        <v>4</v>
      </c>
      <c r="F4617" s="14">
        <f>inventory[[#This Row],[Unit Cost]]*inventory[[#This Row],['# Units]]</f>
        <v>2</v>
      </c>
      <c r="G4617" s="8">
        <f>_xlfn.RANK.EQ(inventory[[#This Row],[Total Cost]],inventory[Total Cost],0)</f>
        <v>4294</v>
      </c>
      <c r="H4617" s="8">
        <f>SUMIFS(inventory['# Units],inventory[Rank],"&lt;="&amp;inventory[[#This Row],['#]])</f>
        <v>82267</v>
      </c>
      <c r="I4617" s="9">
        <f>inventory[[#This Row],[c Units]]/MAX(inventory[c Units])</f>
        <v>0.99865255286605648</v>
      </c>
      <c r="J4617" s="10">
        <f>SUMIFS(inventory[Total Cost],inventory[Rank],"&lt;="&amp;inventory[[#This Row],['#]])</f>
        <v>2647286.6000000034</v>
      </c>
      <c r="K4617" s="9">
        <f>inventory[[#This Row],[c Cost]]/MAX(inventory[c Cost])</f>
        <v>0.99999282289131908</v>
      </c>
      <c r="L4617" s="11" t="str">
        <f>IF(inventory[[#This Row],[c Units %]]&lt;=$O$7,$N$7,IF(inventory[[#This Row],[c Units %]]&lt;=$O$8,$N$8,$N$9))</f>
        <v>C</v>
      </c>
    </row>
    <row r="4618" spans="2:12" x14ac:dyDescent="0.25">
      <c r="B4618" s="1">
        <v>4612</v>
      </c>
      <c r="C4618" t="s">
        <v>4611</v>
      </c>
      <c r="D4618" s="2">
        <v>0.6</v>
      </c>
      <c r="E4618" s="15">
        <v>4</v>
      </c>
      <c r="F4618" s="14">
        <f>inventory[[#This Row],[Unit Cost]]*inventory[[#This Row],['# Units]]</f>
        <v>2.4</v>
      </c>
      <c r="G4618" s="8">
        <f>_xlfn.RANK.EQ(inventory[[#This Row],[Total Cost]],inventory[Total Cost],0)</f>
        <v>4223</v>
      </c>
      <c r="H4618" s="8">
        <f>SUMIFS(inventory['# Units],inventory[Rank],"&lt;="&amp;inventory[[#This Row],['#]])</f>
        <v>82267</v>
      </c>
      <c r="I4618" s="9">
        <f>inventory[[#This Row],[c Units]]/MAX(inventory[c Units])</f>
        <v>0.99865255286605648</v>
      </c>
      <c r="J4618" s="10">
        <f>SUMIFS(inventory[Total Cost],inventory[Rank],"&lt;="&amp;inventory[[#This Row],['#]])</f>
        <v>2647286.6000000034</v>
      </c>
      <c r="K4618" s="9">
        <f>inventory[[#This Row],[c Cost]]/MAX(inventory[c Cost])</f>
        <v>0.99999282289131908</v>
      </c>
      <c r="L4618" s="11" t="str">
        <f>IF(inventory[[#This Row],[c Units %]]&lt;=$O$7,$N$7,IF(inventory[[#This Row],[c Units %]]&lt;=$O$8,$N$8,$N$9))</f>
        <v>C</v>
      </c>
    </row>
    <row r="4619" spans="2:12" x14ac:dyDescent="0.25">
      <c r="B4619" s="1">
        <v>4613</v>
      </c>
      <c r="C4619" t="s">
        <v>4612</v>
      </c>
      <c r="D4619" s="2">
        <v>0.4</v>
      </c>
      <c r="E4619" s="15">
        <v>9</v>
      </c>
      <c r="F4619" s="14">
        <f>inventory[[#This Row],[Unit Cost]]*inventory[[#This Row],['# Units]]</f>
        <v>3.6</v>
      </c>
      <c r="G4619" s="8">
        <f>_xlfn.RANK.EQ(inventory[[#This Row],[Total Cost]],inventory[Total Cost],0)</f>
        <v>3955</v>
      </c>
      <c r="H4619" s="8">
        <f>SUMIFS(inventory['# Units],inventory[Rank],"&lt;="&amp;inventory[[#This Row],['#]])</f>
        <v>82267</v>
      </c>
      <c r="I4619" s="9">
        <f>inventory[[#This Row],[c Units]]/MAX(inventory[c Units])</f>
        <v>0.99865255286605648</v>
      </c>
      <c r="J4619" s="10">
        <f>SUMIFS(inventory[Total Cost],inventory[Rank],"&lt;="&amp;inventory[[#This Row],['#]])</f>
        <v>2647286.6000000034</v>
      </c>
      <c r="K4619" s="9">
        <f>inventory[[#This Row],[c Cost]]/MAX(inventory[c Cost])</f>
        <v>0.99999282289131908</v>
      </c>
      <c r="L4619" s="11" t="str">
        <f>IF(inventory[[#This Row],[c Units %]]&lt;=$O$7,$N$7,IF(inventory[[#This Row],[c Units %]]&lt;=$O$8,$N$8,$N$9))</f>
        <v>C</v>
      </c>
    </row>
    <row r="4620" spans="2:12" x14ac:dyDescent="0.25">
      <c r="B4620" s="1">
        <v>4614</v>
      </c>
      <c r="C4620" t="s">
        <v>4613</v>
      </c>
      <c r="D4620" s="2">
        <v>0.5</v>
      </c>
      <c r="E4620" s="15">
        <v>10</v>
      </c>
      <c r="F4620" s="14">
        <f>inventory[[#This Row],[Unit Cost]]*inventory[[#This Row],['# Units]]</f>
        <v>5</v>
      </c>
      <c r="G4620" s="8">
        <f>_xlfn.RANK.EQ(inventory[[#This Row],[Total Cost]],inventory[Total Cost],0)</f>
        <v>3764</v>
      </c>
      <c r="H4620" s="8">
        <f>SUMIFS(inventory['# Units],inventory[Rank],"&lt;="&amp;inventory[[#This Row],['#]])</f>
        <v>82267</v>
      </c>
      <c r="I4620" s="9">
        <f>inventory[[#This Row],[c Units]]/MAX(inventory[c Units])</f>
        <v>0.99865255286605648</v>
      </c>
      <c r="J4620" s="10">
        <f>SUMIFS(inventory[Total Cost],inventory[Rank],"&lt;="&amp;inventory[[#This Row],['#]])</f>
        <v>2647286.6000000034</v>
      </c>
      <c r="K4620" s="9">
        <f>inventory[[#This Row],[c Cost]]/MAX(inventory[c Cost])</f>
        <v>0.99999282289131908</v>
      </c>
      <c r="L4620" s="11" t="str">
        <f>IF(inventory[[#This Row],[c Units %]]&lt;=$O$7,$N$7,IF(inventory[[#This Row],[c Units %]]&lt;=$O$8,$N$8,$N$9))</f>
        <v>C</v>
      </c>
    </row>
    <row r="4621" spans="2:12" x14ac:dyDescent="0.25">
      <c r="B4621" s="1">
        <v>4615</v>
      </c>
      <c r="C4621" t="s">
        <v>4614</v>
      </c>
      <c r="D4621" s="2">
        <v>0.5</v>
      </c>
      <c r="E4621" s="15">
        <v>6</v>
      </c>
      <c r="F4621" s="14">
        <f>inventory[[#This Row],[Unit Cost]]*inventory[[#This Row],['# Units]]</f>
        <v>3</v>
      </c>
      <c r="G4621" s="8">
        <f>_xlfn.RANK.EQ(inventory[[#This Row],[Total Cost]],inventory[Total Cost],0)</f>
        <v>4077</v>
      </c>
      <c r="H4621" s="8">
        <f>SUMIFS(inventory['# Units],inventory[Rank],"&lt;="&amp;inventory[[#This Row],['#]])</f>
        <v>82267</v>
      </c>
      <c r="I4621" s="9">
        <f>inventory[[#This Row],[c Units]]/MAX(inventory[c Units])</f>
        <v>0.99865255286605648</v>
      </c>
      <c r="J4621" s="10">
        <f>SUMIFS(inventory[Total Cost],inventory[Rank],"&lt;="&amp;inventory[[#This Row],['#]])</f>
        <v>2647286.6000000034</v>
      </c>
      <c r="K4621" s="9">
        <f>inventory[[#This Row],[c Cost]]/MAX(inventory[c Cost])</f>
        <v>0.99999282289131908</v>
      </c>
      <c r="L4621" s="11" t="str">
        <f>IF(inventory[[#This Row],[c Units %]]&lt;=$O$7,$N$7,IF(inventory[[#This Row],[c Units %]]&lt;=$O$8,$N$8,$N$9))</f>
        <v>C</v>
      </c>
    </row>
    <row r="4622" spans="2:12" x14ac:dyDescent="0.25">
      <c r="B4622" s="1">
        <v>4616</v>
      </c>
      <c r="C4622" t="s">
        <v>4615</v>
      </c>
      <c r="D4622" s="2">
        <v>0.5</v>
      </c>
      <c r="E4622" s="15">
        <v>2</v>
      </c>
      <c r="F4622" s="14">
        <f>inventory[[#This Row],[Unit Cost]]*inventory[[#This Row],['# Units]]</f>
        <v>1</v>
      </c>
      <c r="G4622" s="8">
        <f>_xlfn.RANK.EQ(inventory[[#This Row],[Total Cost]],inventory[Total Cost],0)</f>
        <v>4482</v>
      </c>
      <c r="H4622" s="8">
        <f>SUMIFS(inventory['# Units],inventory[Rank],"&lt;="&amp;inventory[[#This Row],['#]])</f>
        <v>82267</v>
      </c>
      <c r="I4622" s="9">
        <f>inventory[[#This Row],[c Units]]/MAX(inventory[c Units])</f>
        <v>0.99865255286605648</v>
      </c>
      <c r="J4622" s="10">
        <f>SUMIFS(inventory[Total Cost],inventory[Rank],"&lt;="&amp;inventory[[#This Row],['#]])</f>
        <v>2647286.6000000034</v>
      </c>
      <c r="K4622" s="9">
        <f>inventory[[#This Row],[c Cost]]/MAX(inventory[c Cost])</f>
        <v>0.99999282289131908</v>
      </c>
      <c r="L4622" s="11" t="str">
        <f>IF(inventory[[#This Row],[c Units %]]&lt;=$O$7,$N$7,IF(inventory[[#This Row],[c Units %]]&lt;=$O$8,$N$8,$N$9))</f>
        <v>C</v>
      </c>
    </row>
    <row r="4623" spans="2:12" x14ac:dyDescent="0.25">
      <c r="B4623" s="1">
        <v>4617</v>
      </c>
      <c r="C4623" t="s">
        <v>4616</v>
      </c>
      <c r="D4623" s="2">
        <v>0.3</v>
      </c>
      <c r="E4623" s="15">
        <v>9</v>
      </c>
      <c r="F4623" s="14">
        <f>inventory[[#This Row],[Unit Cost]]*inventory[[#This Row],['# Units]]</f>
        <v>2.6999999999999997</v>
      </c>
      <c r="G4623" s="8">
        <f>_xlfn.RANK.EQ(inventory[[#This Row],[Total Cost]],inventory[Total Cost],0)</f>
        <v>4180</v>
      </c>
      <c r="H4623" s="8">
        <f>SUMIFS(inventory['# Units],inventory[Rank],"&lt;="&amp;inventory[[#This Row],['#]])</f>
        <v>82267</v>
      </c>
      <c r="I4623" s="9">
        <f>inventory[[#This Row],[c Units]]/MAX(inventory[c Units])</f>
        <v>0.99865255286605648</v>
      </c>
      <c r="J4623" s="10">
        <f>SUMIFS(inventory[Total Cost],inventory[Rank],"&lt;="&amp;inventory[[#This Row],['#]])</f>
        <v>2647286.6000000034</v>
      </c>
      <c r="K4623" s="9">
        <f>inventory[[#This Row],[c Cost]]/MAX(inventory[c Cost])</f>
        <v>0.99999282289131908</v>
      </c>
      <c r="L4623" s="11" t="str">
        <f>IF(inventory[[#This Row],[c Units %]]&lt;=$O$7,$N$7,IF(inventory[[#This Row],[c Units %]]&lt;=$O$8,$N$8,$N$9))</f>
        <v>C</v>
      </c>
    </row>
    <row r="4624" spans="2:12" x14ac:dyDescent="0.25">
      <c r="B4624" s="1">
        <v>4618</v>
      </c>
      <c r="C4624" t="s">
        <v>4617</v>
      </c>
      <c r="D4624" s="2">
        <v>0.1</v>
      </c>
      <c r="E4624" s="15">
        <v>13</v>
      </c>
      <c r="F4624" s="14">
        <f>inventory[[#This Row],[Unit Cost]]*inventory[[#This Row],['# Units]]</f>
        <v>1.3</v>
      </c>
      <c r="G4624" s="8">
        <f>_xlfn.RANK.EQ(inventory[[#This Row],[Total Cost]],inventory[Total Cost],0)</f>
        <v>4430</v>
      </c>
      <c r="H4624" s="8">
        <f>SUMIFS(inventory['# Units],inventory[Rank],"&lt;="&amp;inventory[[#This Row],['#]])</f>
        <v>82267</v>
      </c>
      <c r="I4624" s="9">
        <f>inventory[[#This Row],[c Units]]/MAX(inventory[c Units])</f>
        <v>0.99865255286605648</v>
      </c>
      <c r="J4624" s="10">
        <f>SUMIFS(inventory[Total Cost],inventory[Rank],"&lt;="&amp;inventory[[#This Row],['#]])</f>
        <v>2647286.6000000034</v>
      </c>
      <c r="K4624" s="9">
        <f>inventory[[#This Row],[c Cost]]/MAX(inventory[c Cost])</f>
        <v>0.99999282289131908</v>
      </c>
      <c r="L4624" s="11" t="str">
        <f>IF(inventory[[#This Row],[c Units %]]&lt;=$O$7,$N$7,IF(inventory[[#This Row],[c Units %]]&lt;=$O$8,$N$8,$N$9))</f>
        <v>C</v>
      </c>
    </row>
    <row r="4625" spans="2:12" x14ac:dyDescent="0.25">
      <c r="B4625" s="1">
        <v>4619</v>
      </c>
      <c r="C4625" t="s">
        <v>4618</v>
      </c>
      <c r="D4625" s="2">
        <v>0.1</v>
      </c>
      <c r="E4625" s="15">
        <v>1</v>
      </c>
      <c r="F4625" s="14">
        <f>inventory[[#This Row],[Unit Cost]]*inventory[[#This Row],['# Units]]</f>
        <v>0.1</v>
      </c>
      <c r="G4625" s="8">
        <f>_xlfn.RANK.EQ(inventory[[#This Row],[Total Cost]],inventory[Total Cost],0)</f>
        <v>4667</v>
      </c>
      <c r="H4625" s="8">
        <f>SUMIFS(inventory['# Units],inventory[Rank],"&lt;="&amp;inventory[[#This Row],['#]])</f>
        <v>82267</v>
      </c>
      <c r="I4625" s="9">
        <f>inventory[[#This Row],[c Units]]/MAX(inventory[c Units])</f>
        <v>0.99865255286605648</v>
      </c>
      <c r="J4625" s="10">
        <f>SUMIFS(inventory[Total Cost],inventory[Rank],"&lt;="&amp;inventory[[#This Row],['#]])</f>
        <v>2647286.6000000034</v>
      </c>
      <c r="K4625" s="9">
        <f>inventory[[#This Row],[c Cost]]/MAX(inventory[c Cost])</f>
        <v>0.99999282289131908</v>
      </c>
      <c r="L4625" s="11" t="str">
        <f>IF(inventory[[#This Row],[c Units %]]&lt;=$O$7,$N$7,IF(inventory[[#This Row],[c Units %]]&lt;=$O$8,$N$8,$N$9))</f>
        <v>C</v>
      </c>
    </row>
    <row r="4626" spans="2:12" x14ac:dyDescent="0.25">
      <c r="B4626" s="1">
        <v>4620</v>
      </c>
      <c r="C4626" t="s">
        <v>4619</v>
      </c>
      <c r="D4626" s="2">
        <v>0.3</v>
      </c>
      <c r="E4626" s="15">
        <v>11</v>
      </c>
      <c r="F4626" s="14">
        <f>inventory[[#This Row],[Unit Cost]]*inventory[[#This Row],['# Units]]</f>
        <v>3.3</v>
      </c>
      <c r="G4626" s="8">
        <f>_xlfn.RANK.EQ(inventory[[#This Row],[Total Cost]],inventory[Total Cost],0)</f>
        <v>4043</v>
      </c>
      <c r="H4626" s="8">
        <f>SUMIFS(inventory['# Units],inventory[Rank],"&lt;="&amp;inventory[[#This Row],['#]])</f>
        <v>82267</v>
      </c>
      <c r="I4626" s="9">
        <f>inventory[[#This Row],[c Units]]/MAX(inventory[c Units])</f>
        <v>0.99865255286605648</v>
      </c>
      <c r="J4626" s="10">
        <f>SUMIFS(inventory[Total Cost],inventory[Rank],"&lt;="&amp;inventory[[#This Row],['#]])</f>
        <v>2647286.6000000034</v>
      </c>
      <c r="K4626" s="9">
        <f>inventory[[#This Row],[c Cost]]/MAX(inventory[c Cost])</f>
        <v>0.99999282289131908</v>
      </c>
      <c r="L4626" s="11" t="str">
        <f>IF(inventory[[#This Row],[c Units %]]&lt;=$O$7,$N$7,IF(inventory[[#This Row],[c Units %]]&lt;=$O$8,$N$8,$N$9))</f>
        <v>C</v>
      </c>
    </row>
    <row r="4627" spans="2:12" x14ac:dyDescent="0.25">
      <c r="B4627" s="1">
        <v>4621</v>
      </c>
      <c r="C4627" t="s">
        <v>4620</v>
      </c>
      <c r="D4627" s="2">
        <v>0.6</v>
      </c>
      <c r="E4627" s="15">
        <v>3</v>
      </c>
      <c r="F4627" s="14">
        <f>inventory[[#This Row],[Unit Cost]]*inventory[[#This Row],['# Units]]</f>
        <v>1.7999999999999998</v>
      </c>
      <c r="G4627" s="8">
        <f>_xlfn.RANK.EQ(inventory[[#This Row],[Total Cost]],inventory[Total Cost],0)</f>
        <v>4350</v>
      </c>
      <c r="H4627" s="8">
        <f>SUMIFS(inventory['# Units],inventory[Rank],"&lt;="&amp;inventory[[#This Row],['#]])</f>
        <v>82267</v>
      </c>
      <c r="I4627" s="9">
        <f>inventory[[#This Row],[c Units]]/MAX(inventory[c Units])</f>
        <v>0.99865255286605648</v>
      </c>
      <c r="J4627" s="10">
        <f>SUMIFS(inventory[Total Cost],inventory[Rank],"&lt;="&amp;inventory[[#This Row],['#]])</f>
        <v>2647286.6000000034</v>
      </c>
      <c r="K4627" s="9">
        <f>inventory[[#This Row],[c Cost]]/MAX(inventory[c Cost])</f>
        <v>0.99999282289131908</v>
      </c>
      <c r="L4627" s="11" t="str">
        <f>IF(inventory[[#This Row],[c Units %]]&lt;=$O$7,$N$7,IF(inventory[[#This Row],[c Units %]]&lt;=$O$8,$N$8,$N$9))</f>
        <v>C</v>
      </c>
    </row>
    <row r="4628" spans="2:12" x14ac:dyDescent="0.25">
      <c r="B4628" s="1">
        <v>4622</v>
      </c>
      <c r="C4628" t="s">
        <v>4621</v>
      </c>
      <c r="D4628" s="2">
        <v>0.5</v>
      </c>
      <c r="E4628" s="15">
        <v>27</v>
      </c>
      <c r="F4628" s="14">
        <f>inventory[[#This Row],[Unit Cost]]*inventory[[#This Row],['# Units]]</f>
        <v>13.5</v>
      </c>
      <c r="G4628" s="8">
        <f>_xlfn.RANK.EQ(inventory[[#This Row],[Total Cost]],inventory[Total Cost],0)</f>
        <v>3058</v>
      </c>
      <c r="H4628" s="8">
        <f>SUMIFS(inventory['# Units],inventory[Rank],"&lt;="&amp;inventory[[#This Row],['#]])</f>
        <v>82302</v>
      </c>
      <c r="I4628" s="9">
        <f>inventory[[#This Row],[c Units]]/MAX(inventory[c Units])</f>
        <v>0.99907742358396656</v>
      </c>
      <c r="J4628" s="10">
        <f>SUMIFS(inventory[Total Cost],inventory[Rank],"&lt;="&amp;inventory[[#This Row],['#]])</f>
        <v>2647294.1000000034</v>
      </c>
      <c r="K4628" s="9">
        <f>inventory[[#This Row],[c Cost]]/MAX(inventory[c Cost])</f>
        <v>0.99999565596053486</v>
      </c>
      <c r="L4628" s="11" t="str">
        <f>IF(inventory[[#This Row],[c Units %]]&lt;=$O$7,$N$7,IF(inventory[[#This Row],[c Units %]]&lt;=$O$8,$N$8,$N$9))</f>
        <v>C</v>
      </c>
    </row>
    <row r="4629" spans="2:12" x14ac:dyDescent="0.25">
      <c r="B4629" s="1">
        <v>4623</v>
      </c>
      <c r="C4629" t="s">
        <v>4622</v>
      </c>
      <c r="D4629" s="2">
        <v>0.5</v>
      </c>
      <c r="E4629" s="15">
        <v>3</v>
      </c>
      <c r="F4629" s="14">
        <f>inventory[[#This Row],[Unit Cost]]*inventory[[#This Row],['# Units]]</f>
        <v>1.5</v>
      </c>
      <c r="G4629" s="8">
        <f>_xlfn.RANK.EQ(inventory[[#This Row],[Total Cost]],inventory[Total Cost],0)</f>
        <v>4393</v>
      </c>
      <c r="H4629" s="8">
        <f>SUMIFS(inventory['# Units],inventory[Rank],"&lt;="&amp;inventory[[#This Row],['#]])</f>
        <v>82302</v>
      </c>
      <c r="I4629" s="9">
        <f>inventory[[#This Row],[c Units]]/MAX(inventory[c Units])</f>
        <v>0.99907742358396656</v>
      </c>
      <c r="J4629" s="10">
        <f>SUMIFS(inventory[Total Cost],inventory[Rank],"&lt;="&amp;inventory[[#This Row],['#]])</f>
        <v>2647294.1000000034</v>
      </c>
      <c r="K4629" s="9">
        <f>inventory[[#This Row],[c Cost]]/MAX(inventory[c Cost])</f>
        <v>0.99999565596053486</v>
      </c>
      <c r="L4629" s="11" t="str">
        <f>IF(inventory[[#This Row],[c Units %]]&lt;=$O$7,$N$7,IF(inventory[[#This Row],[c Units %]]&lt;=$O$8,$N$8,$N$9))</f>
        <v>C</v>
      </c>
    </row>
    <row r="4630" spans="2:12" x14ac:dyDescent="0.25">
      <c r="B4630" s="1">
        <v>4624</v>
      </c>
      <c r="C4630" t="s">
        <v>4623</v>
      </c>
      <c r="D4630" s="2">
        <v>0.4</v>
      </c>
      <c r="E4630" s="15">
        <v>20</v>
      </c>
      <c r="F4630" s="14">
        <f>inventory[[#This Row],[Unit Cost]]*inventory[[#This Row],['# Units]]</f>
        <v>8</v>
      </c>
      <c r="G4630" s="8">
        <f>_xlfn.RANK.EQ(inventory[[#This Row],[Total Cost]],inventory[Total Cost],0)</f>
        <v>3471</v>
      </c>
      <c r="H4630" s="8">
        <f>SUMIFS(inventory['# Units],inventory[Rank],"&lt;="&amp;inventory[[#This Row],['#]])</f>
        <v>82302</v>
      </c>
      <c r="I4630" s="9">
        <f>inventory[[#This Row],[c Units]]/MAX(inventory[c Units])</f>
        <v>0.99907742358396656</v>
      </c>
      <c r="J4630" s="10">
        <f>SUMIFS(inventory[Total Cost],inventory[Rank],"&lt;="&amp;inventory[[#This Row],['#]])</f>
        <v>2647294.1000000034</v>
      </c>
      <c r="K4630" s="9">
        <f>inventory[[#This Row],[c Cost]]/MAX(inventory[c Cost])</f>
        <v>0.99999565596053486</v>
      </c>
      <c r="L4630" s="11" t="str">
        <f>IF(inventory[[#This Row],[c Units %]]&lt;=$O$7,$N$7,IF(inventory[[#This Row],[c Units %]]&lt;=$O$8,$N$8,$N$9))</f>
        <v>C</v>
      </c>
    </row>
    <row r="4631" spans="2:12" x14ac:dyDescent="0.25">
      <c r="B4631" s="1">
        <v>4625</v>
      </c>
      <c r="C4631" t="s">
        <v>4624</v>
      </c>
      <c r="D4631" s="2">
        <v>0.5</v>
      </c>
      <c r="E4631" s="15">
        <v>2</v>
      </c>
      <c r="F4631" s="14">
        <f>inventory[[#This Row],[Unit Cost]]*inventory[[#This Row],['# Units]]</f>
        <v>1</v>
      </c>
      <c r="G4631" s="8">
        <f>_xlfn.RANK.EQ(inventory[[#This Row],[Total Cost]],inventory[Total Cost],0)</f>
        <v>4482</v>
      </c>
      <c r="H4631" s="8">
        <f>SUMIFS(inventory['# Units],inventory[Rank],"&lt;="&amp;inventory[[#This Row],['#]])</f>
        <v>82302</v>
      </c>
      <c r="I4631" s="9">
        <f>inventory[[#This Row],[c Units]]/MAX(inventory[c Units])</f>
        <v>0.99907742358396656</v>
      </c>
      <c r="J4631" s="10">
        <f>SUMIFS(inventory[Total Cost],inventory[Rank],"&lt;="&amp;inventory[[#This Row],['#]])</f>
        <v>2647294.1000000034</v>
      </c>
      <c r="K4631" s="9">
        <f>inventory[[#This Row],[c Cost]]/MAX(inventory[c Cost])</f>
        <v>0.99999565596053486</v>
      </c>
      <c r="L4631" s="11" t="str">
        <f>IF(inventory[[#This Row],[c Units %]]&lt;=$O$7,$N$7,IF(inventory[[#This Row],[c Units %]]&lt;=$O$8,$N$8,$N$9))</f>
        <v>C</v>
      </c>
    </row>
    <row r="4632" spans="2:12" x14ac:dyDescent="0.25">
      <c r="B4632" s="1">
        <v>4626</v>
      </c>
      <c r="C4632" t="s">
        <v>4625</v>
      </c>
      <c r="D4632" s="2">
        <v>0.4</v>
      </c>
      <c r="E4632" s="15">
        <v>3</v>
      </c>
      <c r="F4632" s="14">
        <f>inventory[[#This Row],[Unit Cost]]*inventory[[#This Row],['# Units]]</f>
        <v>1.2000000000000002</v>
      </c>
      <c r="G4632" s="8">
        <f>_xlfn.RANK.EQ(inventory[[#This Row],[Total Cost]],inventory[Total Cost],0)</f>
        <v>4437</v>
      </c>
      <c r="H4632" s="8">
        <f>SUMIFS(inventory['# Units],inventory[Rank],"&lt;="&amp;inventory[[#This Row],['#]])</f>
        <v>82302</v>
      </c>
      <c r="I4632" s="9">
        <f>inventory[[#This Row],[c Units]]/MAX(inventory[c Units])</f>
        <v>0.99907742358396656</v>
      </c>
      <c r="J4632" s="10">
        <f>SUMIFS(inventory[Total Cost],inventory[Rank],"&lt;="&amp;inventory[[#This Row],['#]])</f>
        <v>2647294.1000000034</v>
      </c>
      <c r="K4632" s="9">
        <f>inventory[[#This Row],[c Cost]]/MAX(inventory[c Cost])</f>
        <v>0.99999565596053486</v>
      </c>
      <c r="L4632" s="11" t="str">
        <f>IF(inventory[[#This Row],[c Units %]]&lt;=$O$7,$N$7,IF(inventory[[#This Row],[c Units %]]&lt;=$O$8,$N$8,$N$9))</f>
        <v>C</v>
      </c>
    </row>
    <row r="4633" spans="2:12" x14ac:dyDescent="0.25">
      <c r="B4633" s="1">
        <v>4627</v>
      </c>
      <c r="C4633" t="s">
        <v>4626</v>
      </c>
      <c r="D4633" s="2">
        <v>0.6</v>
      </c>
      <c r="E4633" s="15">
        <v>6</v>
      </c>
      <c r="F4633" s="14">
        <f>inventory[[#This Row],[Unit Cost]]*inventory[[#This Row],['# Units]]</f>
        <v>3.5999999999999996</v>
      </c>
      <c r="G4633" s="8">
        <f>_xlfn.RANK.EQ(inventory[[#This Row],[Total Cost]],inventory[Total Cost],0)</f>
        <v>3980</v>
      </c>
      <c r="H4633" s="8">
        <f>SUMIFS(inventory['# Units],inventory[Rank],"&lt;="&amp;inventory[[#This Row],['#]])</f>
        <v>82302</v>
      </c>
      <c r="I4633" s="9">
        <f>inventory[[#This Row],[c Units]]/MAX(inventory[c Units])</f>
        <v>0.99907742358396656</v>
      </c>
      <c r="J4633" s="10">
        <f>SUMIFS(inventory[Total Cost],inventory[Rank],"&lt;="&amp;inventory[[#This Row],['#]])</f>
        <v>2647294.1000000034</v>
      </c>
      <c r="K4633" s="9">
        <f>inventory[[#This Row],[c Cost]]/MAX(inventory[c Cost])</f>
        <v>0.99999565596053486</v>
      </c>
      <c r="L4633" s="11" t="str">
        <f>IF(inventory[[#This Row],[c Units %]]&lt;=$O$7,$N$7,IF(inventory[[#This Row],[c Units %]]&lt;=$O$8,$N$8,$N$9))</f>
        <v>C</v>
      </c>
    </row>
    <row r="4634" spans="2:12" x14ac:dyDescent="0.25">
      <c r="B4634" s="1">
        <v>4628</v>
      </c>
      <c r="C4634" t="s">
        <v>4627</v>
      </c>
      <c r="D4634" s="2">
        <v>0.6</v>
      </c>
      <c r="E4634" s="15">
        <v>12</v>
      </c>
      <c r="F4634" s="14">
        <f>inventory[[#This Row],[Unit Cost]]*inventory[[#This Row],['# Units]]</f>
        <v>7.1999999999999993</v>
      </c>
      <c r="G4634" s="8">
        <f>_xlfn.RANK.EQ(inventory[[#This Row],[Total Cost]],inventory[Total Cost],0)</f>
        <v>3558</v>
      </c>
      <c r="H4634" s="8">
        <f>SUMIFS(inventory['# Units],inventory[Rank],"&lt;="&amp;inventory[[#This Row],['#]])</f>
        <v>82302</v>
      </c>
      <c r="I4634" s="9">
        <f>inventory[[#This Row],[c Units]]/MAX(inventory[c Units])</f>
        <v>0.99907742358396656</v>
      </c>
      <c r="J4634" s="10">
        <f>SUMIFS(inventory[Total Cost],inventory[Rank],"&lt;="&amp;inventory[[#This Row],['#]])</f>
        <v>2647294.1000000034</v>
      </c>
      <c r="K4634" s="9">
        <f>inventory[[#This Row],[c Cost]]/MAX(inventory[c Cost])</f>
        <v>0.99999565596053486</v>
      </c>
      <c r="L4634" s="11" t="str">
        <f>IF(inventory[[#This Row],[c Units %]]&lt;=$O$7,$N$7,IF(inventory[[#This Row],[c Units %]]&lt;=$O$8,$N$8,$N$9))</f>
        <v>C</v>
      </c>
    </row>
    <row r="4635" spans="2:12" x14ac:dyDescent="0.25">
      <c r="B4635" s="1">
        <v>4629</v>
      </c>
      <c r="C4635" t="s">
        <v>4628</v>
      </c>
      <c r="D4635" s="2">
        <v>0.5</v>
      </c>
      <c r="E4635" s="15">
        <v>3</v>
      </c>
      <c r="F4635" s="14">
        <f>inventory[[#This Row],[Unit Cost]]*inventory[[#This Row],['# Units]]</f>
        <v>1.5</v>
      </c>
      <c r="G4635" s="8">
        <f>_xlfn.RANK.EQ(inventory[[#This Row],[Total Cost]],inventory[Total Cost],0)</f>
        <v>4393</v>
      </c>
      <c r="H4635" s="8">
        <f>SUMIFS(inventory['# Units],inventory[Rank],"&lt;="&amp;inventory[[#This Row],['#]])</f>
        <v>82302</v>
      </c>
      <c r="I4635" s="9">
        <f>inventory[[#This Row],[c Units]]/MAX(inventory[c Units])</f>
        <v>0.99907742358396656</v>
      </c>
      <c r="J4635" s="10">
        <f>SUMIFS(inventory[Total Cost],inventory[Rank],"&lt;="&amp;inventory[[#This Row],['#]])</f>
        <v>2647294.1000000034</v>
      </c>
      <c r="K4635" s="9">
        <f>inventory[[#This Row],[c Cost]]/MAX(inventory[c Cost])</f>
        <v>0.99999565596053486</v>
      </c>
      <c r="L4635" s="11" t="str">
        <f>IF(inventory[[#This Row],[c Units %]]&lt;=$O$7,$N$7,IF(inventory[[#This Row],[c Units %]]&lt;=$O$8,$N$8,$N$9))</f>
        <v>C</v>
      </c>
    </row>
    <row r="4636" spans="2:12" x14ac:dyDescent="0.25">
      <c r="B4636" s="1">
        <v>4630</v>
      </c>
      <c r="C4636" t="s">
        <v>4629</v>
      </c>
      <c r="D4636" s="2">
        <v>0.6</v>
      </c>
      <c r="E4636" s="15">
        <v>76</v>
      </c>
      <c r="F4636" s="14">
        <f>inventory[[#This Row],[Unit Cost]]*inventory[[#This Row],['# Units]]</f>
        <v>45.6</v>
      </c>
      <c r="G4636" s="8">
        <f>_xlfn.RANK.EQ(inventory[[#This Row],[Total Cost]],inventory[Total Cost],0)</f>
        <v>1924</v>
      </c>
      <c r="H4636" s="8">
        <f>SUMIFS(inventory['# Units],inventory[Rank],"&lt;="&amp;inventory[[#This Row],['#]])</f>
        <v>82302</v>
      </c>
      <c r="I4636" s="9">
        <f>inventory[[#This Row],[c Units]]/MAX(inventory[c Units])</f>
        <v>0.99907742358396656</v>
      </c>
      <c r="J4636" s="10">
        <f>SUMIFS(inventory[Total Cost],inventory[Rank],"&lt;="&amp;inventory[[#This Row],['#]])</f>
        <v>2647294.1000000034</v>
      </c>
      <c r="K4636" s="9">
        <f>inventory[[#This Row],[c Cost]]/MAX(inventory[c Cost])</f>
        <v>0.99999565596053486</v>
      </c>
      <c r="L4636" s="11" t="str">
        <f>IF(inventory[[#This Row],[c Units %]]&lt;=$O$7,$N$7,IF(inventory[[#This Row],[c Units %]]&lt;=$O$8,$N$8,$N$9))</f>
        <v>C</v>
      </c>
    </row>
    <row r="4637" spans="2:12" x14ac:dyDescent="0.25">
      <c r="B4637" s="1">
        <v>4631</v>
      </c>
      <c r="C4637" t="s">
        <v>4630</v>
      </c>
      <c r="D4637" s="2">
        <v>0.5</v>
      </c>
      <c r="E4637" s="15">
        <v>7</v>
      </c>
      <c r="F4637" s="14">
        <f>inventory[[#This Row],[Unit Cost]]*inventory[[#This Row],['# Units]]</f>
        <v>3.5</v>
      </c>
      <c r="G4637" s="8">
        <f>_xlfn.RANK.EQ(inventory[[#This Row],[Total Cost]],inventory[Total Cost],0)</f>
        <v>4002</v>
      </c>
      <c r="H4637" s="8">
        <f>SUMIFS(inventory['# Units],inventory[Rank],"&lt;="&amp;inventory[[#This Row],['#]])</f>
        <v>82302</v>
      </c>
      <c r="I4637" s="9">
        <f>inventory[[#This Row],[c Units]]/MAX(inventory[c Units])</f>
        <v>0.99907742358396656</v>
      </c>
      <c r="J4637" s="10">
        <f>SUMIFS(inventory[Total Cost],inventory[Rank],"&lt;="&amp;inventory[[#This Row],['#]])</f>
        <v>2647294.1000000034</v>
      </c>
      <c r="K4637" s="9">
        <f>inventory[[#This Row],[c Cost]]/MAX(inventory[c Cost])</f>
        <v>0.99999565596053486</v>
      </c>
      <c r="L4637" s="11" t="str">
        <f>IF(inventory[[#This Row],[c Units %]]&lt;=$O$7,$N$7,IF(inventory[[#This Row],[c Units %]]&lt;=$O$8,$N$8,$N$9))</f>
        <v>C</v>
      </c>
    </row>
    <row r="4638" spans="2:12" x14ac:dyDescent="0.25">
      <c r="B4638" s="1">
        <v>4632</v>
      </c>
      <c r="C4638" t="s">
        <v>4631</v>
      </c>
      <c r="D4638" s="2">
        <v>0.6</v>
      </c>
      <c r="E4638" s="15">
        <v>73</v>
      </c>
      <c r="F4638" s="14">
        <f>inventory[[#This Row],[Unit Cost]]*inventory[[#This Row],['# Units]]</f>
        <v>43.8</v>
      </c>
      <c r="G4638" s="8">
        <f>_xlfn.RANK.EQ(inventory[[#This Row],[Total Cost]],inventory[Total Cost],0)</f>
        <v>1965</v>
      </c>
      <c r="H4638" s="8">
        <f>SUMIFS(inventory['# Units],inventory[Rank],"&lt;="&amp;inventory[[#This Row],['#]])</f>
        <v>82302</v>
      </c>
      <c r="I4638" s="9">
        <f>inventory[[#This Row],[c Units]]/MAX(inventory[c Units])</f>
        <v>0.99907742358396656</v>
      </c>
      <c r="J4638" s="10">
        <f>SUMIFS(inventory[Total Cost],inventory[Rank],"&lt;="&amp;inventory[[#This Row],['#]])</f>
        <v>2647294.1000000034</v>
      </c>
      <c r="K4638" s="9">
        <f>inventory[[#This Row],[c Cost]]/MAX(inventory[c Cost])</f>
        <v>0.99999565596053486</v>
      </c>
      <c r="L4638" s="11" t="str">
        <f>IF(inventory[[#This Row],[c Units %]]&lt;=$O$7,$N$7,IF(inventory[[#This Row],[c Units %]]&lt;=$O$8,$N$8,$N$9))</f>
        <v>C</v>
      </c>
    </row>
    <row r="4639" spans="2:12" x14ac:dyDescent="0.25">
      <c r="B4639" s="1">
        <v>4633</v>
      </c>
      <c r="C4639" t="s">
        <v>4632</v>
      </c>
      <c r="D4639" s="2">
        <v>0.6</v>
      </c>
      <c r="E4639" s="15">
        <v>9</v>
      </c>
      <c r="F4639" s="14">
        <f>inventory[[#This Row],[Unit Cost]]*inventory[[#This Row],['# Units]]</f>
        <v>5.3999999999999995</v>
      </c>
      <c r="G4639" s="8">
        <f>_xlfn.RANK.EQ(inventory[[#This Row],[Total Cost]],inventory[Total Cost],0)</f>
        <v>3748</v>
      </c>
      <c r="H4639" s="8">
        <f>SUMIFS(inventory['# Units],inventory[Rank],"&lt;="&amp;inventory[[#This Row],['#]])</f>
        <v>82302</v>
      </c>
      <c r="I4639" s="9">
        <f>inventory[[#This Row],[c Units]]/MAX(inventory[c Units])</f>
        <v>0.99907742358396656</v>
      </c>
      <c r="J4639" s="10">
        <f>SUMIFS(inventory[Total Cost],inventory[Rank],"&lt;="&amp;inventory[[#This Row],['#]])</f>
        <v>2647294.1000000034</v>
      </c>
      <c r="K4639" s="9">
        <f>inventory[[#This Row],[c Cost]]/MAX(inventory[c Cost])</f>
        <v>0.99999565596053486</v>
      </c>
      <c r="L4639" s="11" t="str">
        <f>IF(inventory[[#This Row],[c Units %]]&lt;=$O$7,$N$7,IF(inventory[[#This Row],[c Units %]]&lt;=$O$8,$N$8,$N$9))</f>
        <v>C</v>
      </c>
    </row>
    <row r="4640" spans="2:12" x14ac:dyDescent="0.25">
      <c r="B4640" s="1">
        <v>4634</v>
      </c>
      <c r="C4640" t="s">
        <v>4633</v>
      </c>
      <c r="D4640" s="2">
        <v>0.6</v>
      </c>
      <c r="E4640" s="15">
        <v>18</v>
      </c>
      <c r="F4640" s="14">
        <f>inventory[[#This Row],[Unit Cost]]*inventory[[#This Row],['# Units]]</f>
        <v>10.799999999999999</v>
      </c>
      <c r="G4640" s="8">
        <f>_xlfn.RANK.EQ(inventory[[#This Row],[Total Cost]],inventory[Total Cost],0)</f>
        <v>3259</v>
      </c>
      <c r="H4640" s="8">
        <f>SUMIFS(inventory['# Units],inventory[Rank],"&lt;="&amp;inventory[[#This Row],['#]])</f>
        <v>82302</v>
      </c>
      <c r="I4640" s="9">
        <f>inventory[[#This Row],[c Units]]/MAX(inventory[c Units])</f>
        <v>0.99907742358396656</v>
      </c>
      <c r="J4640" s="10">
        <f>SUMIFS(inventory[Total Cost],inventory[Rank],"&lt;="&amp;inventory[[#This Row],['#]])</f>
        <v>2647294.1000000034</v>
      </c>
      <c r="K4640" s="9">
        <f>inventory[[#This Row],[c Cost]]/MAX(inventory[c Cost])</f>
        <v>0.99999565596053486</v>
      </c>
      <c r="L4640" s="11" t="str">
        <f>IF(inventory[[#This Row],[c Units %]]&lt;=$O$7,$N$7,IF(inventory[[#This Row],[c Units %]]&lt;=$O$8,$N$8,$N$9))</f>
        <v>C</v>
      </c>
    </row>
    <row r="4641" spans="2:12" x14ac:dyDescent="0.25">
      <c r="B4641" s="1">
        <v>4635</v>
      </c>
      <c r="C4641" t="s">
        <v>4634</v>
      </c>
      <c r="D4641" s="2">
        <v>0.6</v>
      </c>
      <c r="E4641" s="15">
        <v>9</v>
      </c>
      <c r="F4641" s="14">
        <f>inventory[[#This Row],[Unit Cost]]*inventory[[#This Row],['# Units]]</f>
        <v>5.3999999999999995</v>
      </c>
      <c r="G4641" s="8">
        <f>_xlfn.RANK.EQ(inventory[[#This Row],[Total Cost]],inventory[Total Cost],0)</f>
        <v>3748</v>
      </c>
      <c r="H4641" s="8">
        <f>SUMIFS(inventory['# Units],inventory[Rank],"&lt;="&amp;inventory[[#This Row],['#]])</f>
        <v>82302</v>
      </c>
      <c r="I4641" s="9">
        <f>inventory[[#This Row],[c Units]]/MAX(inventory[c Units])</f>
        <v>0.99907742358396656</v>
      </c>
      <c r="J4641" s="10">
        <f>SUMIFS(inventory[Total Cost],inventory[Rank],"&lt;="&amp;inventory[[#This Row],['#]])</f>
        <v>2647294.1000000034</v>
      </c>
      <c r="K4641" s="9">
        <f>inventory[[#This Row],[c Cost]]/MAX(inventory[c Cost])</f>
        <v>0.99999565596053486</v>
      </c>
      <c r="L4641" s="11" t="str">
        <f>IF(inventory[[#This Row],[c Units %]]&lt;=$O$7,$N$7,IF(inventory[[#This Row],[c Units %]]&lt;=$O$8,$N$8,$N$9))</f>
        <v>C</v>
      </c>
    </row>
    <row r="4642" spans="2:12" x14ac:dyDescent="0.25">
      <c r="B4642" s="1">
        <v>4636</v>
      </c>
      <c r="C4642" t="s">
        <v>4635</v>
      </c>
      <c r="D4642" s="2">
        <v>0.5</v>
      </c>
      <c r="E4642" s="15">
        <v>19</v>
      </c>
      <c r="F4642" s="14">
        <f>inventory[[#This Row],[Unit Cost]]*inventory[[#This Row],['# Units]]</f>
        <v>9.5</v>
      </c>
      <c r="G4642" s="8">
        <f>_xlfn.RANK.EQ(inventory[[#This Row],[Total Cost]],inventory[Total Cost],0)</f>
        <v>3368</v>
      </c>
      <c r="H4642" s="8">
        <f>SUMIFS(inventory['# Units],inventory[Rank],"&lt;="&amp;inventory[[#This Row],['#]])</f>
        <v>82302</v>
      </c>
      <c r="I4642" s="9">
        <f>inventory[[#This Row],[c Units]]/MAX(inventory[c Units])</f>
        <v>0.99907742358396656</v>
      </c>
      <c r="J4642" s="10">
        <f>SUMIFS(inventory[Total Cost],inventory[Rank],"&lt;="&amp;inventory[[#This Row],['#]])</f>
        <v>2647294.1000000034</v>
      </c>
      <c r="K4642" s="9">
        <f>inventory[[#This Row],[c Cost]]/MAX(inventory[c Cost])</f>
        <v>0.99999565596053486</v>
      </c>
      <c r="L4642" s="11" t="str">
        <f>IF(inventory[[#This Row],[c Units %]]&lt;=$O$7,$N$7,IF(inventory[[#This Row],[c Units %]]&lt;=$O$8,$N$8,$N$9))</f>
        <v>C</v>
      </c>
    </row>
    <row r="4643" spans="2:12" x14ac:dyDescent="0.25">
      <c r="B4643" s="1">
        <v>4637</v>
      </c>
      <c r="C4643" t="s">
        <v>4636</v>
      </c>
      <c r="D4643" s="2">
        <v>0.4</v>
      </c>
      <c r="E4643" s="15">
        <v>6</v>
      </c>
      <c r="F4643" s="14">
        <f>inventory[[#This Row],[Unit Cost]]*inventory[[#This Row],['# Units]]</f>
        <v>2.4000000000000004</v>
      </c>
      <c r="G4643" s="8">
        <f>_xlfn.RANK.EQ(inventory[[#This Row],[Total Cost]],inventory[Total Cost],0)</f>
        <v>4197</v>
      </c>
      <c r="H4643" s="8">
        <f>SUMIFS(inventory['# Units],inventory[Rank],"&lt;="&amp;inventory[[#This Row],['#]])</f>
        <v>82323</v>
      </c>
      <c r="I4643" s="9">
        <f>inventory[[#This Row],[c Units]]/MAX(inventory[c Units])</f>
        <v>0.99933234601471266</v>
      </c>
      <c r="J4643" s="10">
        <f>SUMIFS(inventory[Total Cost],inventory[Rank],"&lt;="&amp;inventory[[#This Row],['#]])</f>
        <v>2647298.5000000023</v>
      </c>
      <c r="K4643" s="9">
        <f>inventory[[#This Row],[c Cost]]/MAX(inventory[c Cost])</f>
        <v>0.99999731802780767</v>
      </c>
      <c r="L4643" s="11" t="str">
        <f>IF(inventory[[#This Row],[c Units %]]&lt;=$O$7,$N$7,IF(inventory[[#This Row],[c Units %]]&lt;=$O$8,$N$8,$N$9))</f>
        <v>C</v>
      </c>
    </row>
    <row r="4644" spans="2:12" x14ac:dyDescent="0.25">
      <c r="B4644" s="1">
        <v>4638</v>
      </c>
      <c r="C4644" t="s">
        <v>4637</v>
      </c>
      <c r="D4644" s="2">
        <v>0.5</v>
      </c>
      <c r="E4644" s="15">
        <v>12</v>
      </c>
      <c r="F4644" s="14">
        <f>inventory[[#This Row],[Unit Cost]]*inventory[[#This Row],['# Units]]</f>
        <v>6</v>
      </c>
      <c r="G4644" s="8">
        <f>_xlfn.RANK.EQ(inventory[[#This Row],[Total Cost]],inventory[Total Cost],0)</f>
        <v>3649</v>
      </c>
      <c r="H4644" s="8">
        <f>SUMIFS(inventory['# Units],inventory[Rank],"&lt;="&amp;inventory[[#This Row],['#]])</f>
        <v>82323</v>
      </c>
      <c r="I4644" s="9">
        <f>inventory[[#This Row],[c Units]]/MAX(inventory[c Units])</f>
        <v>0.99933234601471266</v>
      </c>
      <c r="J4644" s="10">
        <f>SUMIFS(inventory[Total Cost],inventory[Rank],"&lt;="&amp;inventory[[#This Row],['#]])</f>
        <v>2647298.5000000023</v>
      </c>
      <c r="K4644" s="9">
        <f>inventory[[#This Row],[c Cost]]/MAX(inventory[c Cost])</f>
        <v>0.99999731802780767</v>
      </c>
      <c r="L4644" s="11" t="str">
        <f>IF(inventory[[#This Row],[c Units %]]&lt;=$O$7,$N$7,IF(inventory[[#This Row],[c Units %]]&lt;=$O$8,$N$8,$N$9))</f>
        <v>C</v>
      </c>
    </row>
    <row r="4645" spans="2:12" x14ac:dyDescent="0.25">
      <c r="B4645" s="1">
        <v>4639</v>
      </c>
      <c r="C4645" t="s">
        <v>4638</v>
      </c>
      <c r="D4645" s="2">
        <v>0.5</v>
      </c>
      <c r="E4645" s="15">
        <v>69</v>
      </c>
      <c r="F4645" s="14">
        <f>inventory[[#This Row],[Unit Cost]]*inventory[[#This Row],['# Units]]</f>
        <v>34.5</v>
      </c>
      <c r="G4645" s="8">
        <f>_xlfn.RANK.EQ(inventory[[#This Row],[Total Cost]],inventory[Total Cost],0)</f>
        <v>2173</v>
      </c>
      <c r="H4645" s="8">
        <f>SUMIFS(inventory['# Units],inventory[Rank],"&lt;="&amp;inventory[[#This Row],['#]])</f>
        <v>82323</v>
      </c>
      <c r="I4645" s="9">
        <f>inventory[[#This Row],[c Units]]/MAX(inventory[c Units])</f>
        <v>0.99933234601471266</v>
      </c>
      <c r="J4645" s="10">
        <f>SUMIFS(inventory[Total Cost],inventory[Rank],"&lt;="&amp;inventory[[#This Row],['#]])</f>
        <v>2647298.5000000023</v>
      </c>
      <c r="K4645" s="9">
        <f>inventory[[#This Row],[c Cost]]/MAX(inventory[c Cost])</f>
        <v>0.99999731802780767</v>
      </c>
      <c r="L4645" s="11" t="str">
        <f>IF(inventory[[#This Row],[c Units %]]&lt;=$O$7,$N$7,IF(inventory[[#This Row],[c Units %]]&lt;=$O$8,$N$8,$N$9))</f>
        <v>C</v>
      </c>
    </row>
    <row r="4646" spans="2:12" x14ac:dyDescent="0.25">
      <c r="B4646" s="1">
        <v>4640</v>
      </c>
      <c r="C4646" t="s">
        <v>4639</v>
      </c>
      <c r="D4646" s="2">
        <v>0.6</v>
      </c>
      <c r="E4646" s="15">
        <v>4</v>
      </c>
      <c r="F4646" s="14">
        <f>inventory[[#This Row],[Unit Cost]]*inventory[[#This Row],['# Units]]</f>
        <v>2.4</v>
      </c>
      <c r="G4646" s="8">
        <f>_xlfn.RANK.EQ(inventory[[#This Row],[Total Cost]],inventory[Total Cost],0)</f>
        <v>4223</v>
      </c>
      <c r="H4646" s="8">
        <f>SUMIFS(inventory['# Units],inventory[Rank],"&lt;="&amp;inventory[[#This Row],['#]])</f>
        <v>82323</v>
      </c>
      <c r="I4646" s="9">
        <f>inventory[[#This Row],[c Units]]/MAX(inventory[c Units])</f>
        <v>0.99933234601471266</v>
      </c>
      <c r="J4646" s="10">
        <f>SUMIFS(inventory[Total Cost],inventory[Rank],"&lt;="&amp;inventory[[#This Row],['#]])</f>
        <v>2647298.5000000023</v>
      </c>
      <c r="K4646" s="9">
        <f>inventory[[#This Row],[c Cost]]/MAX(inventory[c Cost])</f>
        <v>0.99999731802780767</v>
      </c>
      <c r="L4646" s="11" t="str">
        <f>IF(inventory[[#This Row],[c Units %]]&lt;=$O$7,$N$7,IF(inventory[[#This Row],[c Units %]]&lt;=$O$8,$N$8,$N$9))</f>
        <v>C</v>
      </c>
    </row>
    <row r="4647" spans="2:12" x14ac:dyDescent="0.25">
      <c r="B4647" s="1">
        <v>4641</v>
      </c>
      <c r="C4647" t="s">
        <v>4640</v>
      </c>
      <c r="D4647" s="2">
        <v>0.6</v>
      </c>
      <c r="E4647" s="15">
        <v>56</v>
      </c>
      <c r="F4647" s="14">
        <f>inventory[[#This Row],[Unit Cost]]*inventory[[#This Row],['# Units]]</f>
        <v>33.6</v>
      </c>
      <c r="G4647" s="8">
        <f>_xlfn.RANK.EQ(inventory[[#This Row],[Total Cost]],inventory[Total Cost],0)</f>
        <v>2189</v>
      </c>
      <c r="H4647" s="8">
        <f>SUMIFS(inventory['# Units],inventory[Rank],"&lt;="&amp;inventory[[#This Row],['#]])</f>
        <v>82323</v>
      </c>
      <c r="I4647" s="9">
        <f>inventory[[#This Row],[c Units]]/MAX(inventory[c Units])</f>
        <v>0.99933234601471266</v>
      </c>
      <c r="J4647" s="10">
        <f>SUMIFS(inventory[Total Cost],inventory[Rank],"&lt;="&amp;inventory[[#This Row],['#]])</f>
        <v>2647298.5000000023</v>
      </c>
      <c r="K4647" s="9">
        <f>inventory[[#This Row],[c Cost]]/MAX(inventory[c Cost])</f>
        <v>0.99999731802780767</v>
      </c>
      <c r="L4647" s="11" t="str">
        <f>IF(inventory[[#This Row],[c Units %]]&lt;=$O$7,$N$7,IF(inventory[[#This Row],[c Units %]]&lt;=$O$8,$N$8,$N$9))</f>
        <v>C</v>
      </c>
    </row>
    <row r="4648" spans="2:12" x14ac:dyDescent="0.25">
      <c r="B4648" s="1">
        <v>4642</v>
      </c>
      <c r="C4648" t="s">
        <v>4641</v>
      </c>
      <c r="D4648" s="2">
        <v>0.6</v>
      </c>
      <c r="E4648" s="15">
        <v>16</v>
      </c>
      <c r="F4648" s="14">
        <f>inventory[[#This Row],[Unit Cost]]*inventory[[#This Row],['# Units]]</f>
        <v>9.6</v>
      </c>
      <c r="G4648" s="8">
        <f>_xlfn.RANK.EQ(inventory[[#This Row],[Total Cost]],inventory[Total Cost],0)</f>
        <v>3357</v>
      </c>
      <c r="H4648" s="8">
        <f>SUMIFS(inventory['# Units],inventory[Rank],"&lt;="&amp;inventory[[#This Row],['#]])</f>
        <v>82323</v>
      </c>
      <c r="I4648" s="9">
        <f>inventory[[#This Row],[c Units]]/MAX(inventory[c Units])</f>
        <v>0.99933234601471266</v>
      </c>
      <c r="J4648" s="10">
        <f>SUMIFS(inventory[Total Cost],inventory[Rank],"&lt;="&amp;inventory[[#This Row],['#]])</f>
        <v>2647298.5000000023</v>
      </c>
      <c r="K4648" s="9">
        <f>inventory[[#This Row],[c Cost]]/MAX(inventory[c Cost])</f>
        <v>0.99999731802780767</v>
      </c>
      <c r="L4648" s="11" t="str">
        <f>IF(inventory[[#This Row],[c Units %]]&lt;=$O$7,$N$7,IF(inventory[[#This Row],[c Units %]]&lt;=$O$8,$N$8,$N$9))</f>
        <v>C</v>
      </c>
    </row>
    <row r="4649" spans="2:12" x14ac:dyDescent="0.25">
      <c r="B4649" s="1">
        <v>4643</v>
      </c>
      <c r="C4649" t="s">
        <v>4642</v>
      </c>
      <c r="D4649" s="2">
        <v>0.6</v>
      </c>
      <c r="E4649" s="15">
        <v>21</v>
      </c>
      <c r="F4649" s="14">
        <f>inventory[[#This Row],[Unit Cost]]*inventory[[#This Row],['# Units]]</f>
        <v>12.6</v>
      </c>
      <c r="G4649" s="8">
        <f>_xlfn.RANK.EQ(inventory[[#This Row],[Total Cost]],inventory[Total Cost],0)</f>
        <v>3112</v>
      </c>
      <c r="H4649" s="8">
        <f>SUMIFS(inventory['# Units],inventory[Rank],"&lt;="&amp;inventory[[#This Row],['#]])</f>
        <v>82323</v>
      </c>
      <c r="I4649" s="9">
        <f>inventory[[#This Row],[c Units]]/MAX(inventory[c Units])</f>
        <v>0.99933234601471266</v>
      </c>
      <c r="J4649" s="10">
        <f>SUMIFS(inventory[Total Cost],inventory[Rank],"&lt;="&amp;inventory[[#This Row],['#]])</f>
        <v>2647298.5000000023</v>
      </c>
      <c r="K4649" s="9">
        <f>inventory[[#This Row],[c Cost]]/MAX(inventory[c Cost])</f>
        <v>0.99999731802780767</v>
      </c>
      <c r="L4649" s="11" t="str">
        <f>IF(inventory[[#This Row],[c Units %]]&lt;=$O$7,$N$7,IF(inventory[[#This Row],[c Units %]]&lt;=$O$8,$N$8,$N$9))</f>
        <v>C</v>
      </c>
    </row>
    <row r="4650" spans="2:12" x14ac:dyDescent="0.25">
      <c r="B4650" s="1">
        <v>4644</v>
      </c>
      <c r="C4650" t="s">
        <v>4643</v>
      </c>
      <c r="D4650" s="2">
        <v>0.5</v>
      </c>
      <c r="E4650" s="15">
        <v>3</v>
      </c>
      <c r="F4650" s="14">
        <f>inventory[[#This Row],[Unit Cost]]*inventory[[#This Row],['# Units]]</f>
        <v>1.5</v>
      </c>
      <c r="G4650" s="8">
        <f>_xlfn.RANK.EQ(inventory[[#This Row],[Total Cost]],inventory[Total Cost],0)</f>
        <v>4393</v>
      </c>
      <c r="H4650" s="8">
        <f>SUMIFS(inventory['# Units],inventory[Rank],"&lt;="&amp;inventory[[#This Row],['#]])</f>
        <v>82323</v>
      </c>
      <c r="I4650" s="9">
        <f>inventory[[#This Row],[c Units]]/MAX(inventory[c Units])</f>
        <v>0.99933234601471266</v>
      </c>
      <c r="J4650" s="10">
        <f>SUMIFS(inventory[Total Cost],inventory[Rank],"&lt;="&amp;inventory[[#This Row],['#]])</f>
        <v>2647298.5000000023</v>
      </c>
      <c r="K4650" s="9">
        <f>inventory[[#This Row],[c Cost]]/MAX(inventory[c Cost])</f>
        <v>0.99999731802780767</v>
      </c>
      <c r="L4650" s="11" t="str">
        <f>IF(inventory[[#This Row],[c Units %]]&lt;=$O$7,$N$7,IF(inventory[[#This Row],[c Units %]]&lt;=$O$8,$N$8,$N$9))</f>
        <v>C</v>
      </c>
    </row>
    <row r="4651" spans="2:12" x14ac:dyDescent="0.25">
      <c r="B4651" s="1">
        <v>4645</v>
      </c>
      <c r="C4651" t="s">
        <v>4644</v>
      </c>
      <c r="D4651" s="2">
        <v>0.6</v>
      </c>
      <c r="E4651" s="15">
        <v>24</v>
      </c>
      <c r="F4651" s="14">
        <f>inventory[[#This Row],[Unit Cost]]*inventory[[#This Row],['# Units]]</f>
        <v>14.399999999999999</v>
      </c>
      <c r="G4651" s="8">
        <f>_xlfn.RANK.EQ(inventory[[#This Row],[Total Cost]],inventory[Total Cost],0)</f>
        <v>3010</v>
      </c>
      <c r="H4651" s="8">
        <f>SUMIFS(inventory['# Units],inventory[Rank],"&lt;="&amp;inventory[[#This Row],['#]])</f>
        <v>82323</v>
      </c>
      <c r="I4651" s="9">
        <f>inventory[[#This Row],[c Units]]/MAX(inventory[c Units])</f>
        <v>0.99933234601471266</v>
      </c>
      <c r="J4651" s="10">
        <f>SUMIFS(inventory[Total Cost],inventory[Rank],"&lt;="&amp;inventory[[#This Row],['#]])</f>
        <v>2647298.5000000023</v>
      </c>
      <c r="K4651" s="9">
        <f>inventory[[#This Row],[c Cost]]/MAX(inventory[c Cost])</f>
        <v>0.99999731802780767</v>
      </c>
      <c r="L4651" s="11" t="str">
        <f>IF(inventory[[#This Row],[c Units %]]&lt;=$O$7,$N$7,IF(inventory[[#This Row],[c Units %]]&lt;=$O$8,$N$8,$N$9))</f>
        <v>C</v>
      </c>
    </row>
    <row r="4652" spans="2:12" x14ac:dyDescent="0.25">
      <c r="B4652" s="1">
        <v>4646</v>
      </c>
      <c r="C4652" t="s">
        <v>4645</v>
      </c>
      <c r="D4652" s="2">
        <v>0.6</v>
      </c>
      <c r="E4652" s="15">
        <v>20</v>
      </c>
      <c r="F4652" s="14">
        <f>inventory[[#This Row],[Unit Cost]]*inventory[[#This Row],['# Units]]</f>
        <v>12</v>
      </c>
      <c r="G4652" s="8">
        <f>_xlfn.RANK.EQ(inventory[[#This Row],[Total Cost]],inventory[Total Cost],0)</f>
        <v>3144</v>
      </c>
      <c r="H4652" s="8">
        <f>SUMIFS(inventory['# Units],inventory[Rank],"&lt;="&amp;inventory[[#This Row],['#]])</f>
        <v>82323</v>
      </c>
      <c r="I4652" s="9">
        <f>inventory[[#This Row],[c Units]]/MAX(inventory[c Units])</f>
        <v>0.99933234601471266</v>
      </c>
      <c r="J4652" s="10">
        <f>SUMIFS(inventory[Total Cost],inventory[Rank],"&lt;="&amp;inventory[[#This Row],['#]])</f>
        <v>2647298.5000000023</v>
      </c>
      <c r="K4652" s="9">
        <f>inventory[[#This Row],[c Cost]]/MAX(inventory[c Cost])</f>
        <v>0.99999731802780767</v>
      </c>
      <c r="L4652" s="11" t="str">
        <f>IF(inventory[[#This Row],[c Units %]]&lt;=$O$7,$N$7,IF(inventory[[#This Row],[c Units %]]&lt;=$O$8,$N$8,$N$9))</f>
        <v>C</v>
      </c>
    </row>
    <row r="4653" spans="2:12" x14ac:dyDescent="0.25">
      <c r="B4653" s="1">
        <v>4647</v>
      </c>
      <c r="C4653" t="s">
        <v>4646</v>
      </c>
      <c r="D4653" s="2">
        <v>0.6</v>
      </c>
      <c r="E4653" s="15">
        <v>7</v>
      </c>
      <c r="F4653" s="14">
        <f>inventory[[#This Row],[Unit Cost]]*inventory[[#This Row],['# Units]]</f>
        <v>4.2</v>
      </c>
      <c r="G4653" s="8">
        <f>_xlfn.RANK.EQ(inventory[[#This Row],[Total Cost]],inventory[Total Cost],0)</f>
        <v>3859</v>
      </c>
      <c r="H4653" s="8">
        <f>SUMIFS(inventory['# Units],inventory[Rank],"&lt;="&amp;inventory[[#This Row],['#]])</f>
        <v>82323</v>
      </c>
      <c r="I4653" s="9">
        <f>inventory[[#This Row],[c Units]]/MAX(inventory[c Units])</f>
        <v>0.99933234601471266</v>
      </c>
      <c r="J4653" s="10">
        <f>SUMIFS(inventory[Total Cost],inventory[Rank],"&lt;="&amp;inventory[[#This Row],['#]])</f>
        <v>2647298.5000000023</v>
      </c>
      <c r="K4653" s="9">
        <f>inventory[[#This Row],[c Cost]]/MAX(inventory[c Cost])</f>
        <v>0.99999731802780767</v>
      </c>
      <c r="L4653" s="11" t="str">
        <f>IF(inventory[[#This Row],[c Units %]]&lt;=$O$7,$N$7,IF(inventory[[#This Row],[c Units %]]&lt;=$O$8,$N$8,$N$9))</f>
        <v>C</v>
      </c>
    </row>
    <row r="4654" spans="2:12" x14ac:dyDescent="0.25">
      <c r="B4654" s="1">
        <v>4648</v>
      </c>
      <c r="C4654" t="s">
        <v>4647</v>
      </c>
      <c r="D4654" s="2">
        <v>0.6</v>
      </c>
      <c r="E4654" s="15">
        <v>7</v>
      </c>
      <c r="F4654" s="14">
        <f>inventory[[#This Row],[Unit Cost]]*inventory[[#This Row],['# Units]]</f>
        <v>4.2</v>
      </c>
      <c r="G4654" s="8">
        <f>_xlfn.RANK.EQ(inventory[[#This Row],[Total Cost]],inventory[Total Cost],0)</f>
        <v>3859</v>
      </c>
      <c r="H4654" s="8">
        <f>SUMIFS(inventory['# Units],inventory[Rank],"&lt;="&amp;inventory[[#This Row],['#]])</f>
        <v>82329</v>
      </c>
      <c r="I4654" s="9">
        <f>inventory[[#This Row],[c Units]]/MAX(inventory[c Units])</f>
        <v>0.99940518099492581</v>
      </c>
      <c r="J4654" s="10">
        <f>SUMIFS(inventory[Total Cost],inventory[Rank],"&lt;="&amp;inventory[[#This Row],['#]])</f>
        <v>2647299.100000002</v>
      </c>
      <c r="K4654" s="9">
        <f>inventory[[#This Row],[c Cost]]/MAX(inventory[c Cost])</f>
        <v>0.99999754467334478</v>
      </c>
      <c r="L4654" s="11" t="str">
        <f>IF(inventory[[#This Row],[c Units %]]&lt;=$O$7,$N$7,IF(inventory[[#This Row],[c Units %]]&lt;=$O$8,$N$8,$N$9))</f>
        <v>C</v>
      </c>
    </row>
    <row r="4655" spans="2:12" x14ac:dyDescent="0.25">
      <c r="B4655" s="1">
        <v>4649</v>
      </c>
      <c r="C4655" t="s">
        <v>4648</v>
      </c>
      <c r="D4655" s="2">
        <v>0.5</v>
      </c>
      <c r="E4655" s="15">
        <v>3</v>
      </c>
      <c r="F4655" s="14">
        <f>inventory[[#This Row],[Unit Cost]]*inventory[[#This Row],['# Units]]</f>
        <v>1.5</v>
      </c>
      <c r="G4655" s="8">
        <f>_xlfn.RANK.EQ(inventory[[#This Row],[Total Cost]],inventory[Total Cost],0)</f>
        <v>4393</v>
      </c>
      <c r="H4655" s="8">
        <f>SUMIFS(inventory['# Units],inventory[Rank],"&lt;="&amp;inventory[[#This Row],['#]])</f>
        <v>82329</v>
      </c>
      <c r="I4655" s="9">
        <f>inventory[[#This Row],[c Units]]/MAX(inventory[c Units])</f>
        <v>0.99940518099492581</v>
      </c>
      <c r="J4655" s="10">
        <f>SUMIFS(inventory[Total Cost],inventory[Rank],"&lt;="&amp;inventory[[#This Row],['#]])</f>
        <v>2647299.100000002</v>
      </c>
      <c r="K4655" s="9">
        <f>inventory[[#This Row],[c Cost]]/MAX(inventory[c Cost])</f>
        <v>0.99999754467334478</v>
      </c>
      <c r="L4655" s="11" t="str">
        <f>IF(inventory[[#This Row],[c Units %]]&lt;=$O$7,$N$7,IF(inventory[[#This Row],[c Units %]]&lt;=$O$8,$N$8,$N$9))</f>
        <v>C</v>
      </c>
    </row>
    <row r="4656" spans="2:12" x14ac:dyDescent="0.25">
      <c r="B4656" s="1">
        <v>4650</v>
      </c>
      <c r="C4656" t="s">
        <v>4649</v>
      </c>
      <c r="D4656" s="2">
        <v>0.6</v>
      </c>
      <c r="E4656" s="15">
        <v>15</v>
      </c>
      <c r="F4656" s="14">
        <f>inventory[[#This Row],[Unit Cost]]*inventory[[#This Row],['# Units]]</f>
        <v>9</v>
      </c>
      <c r="G4656" s="8">
        <f>_xlfn.RANK.EQ(inventory[[#This Row],[Total Cost]],inventory[Total Cost],0)</f>
        <v>3394</v>
      </c>
      <c r="H4656" s="8">
        <f>SUMIFS(inventory['# Units],inventory[Rank],"&lt;="&amp;inventory[[#This Row],['#]])</f>
        <v>82333</v>
      </c>
      <c r="I4656" s="9">
        <f>inventory[[#This Row],[c Units]]/MAX(inventory[c Units])</f>
        <v>0.99945373764840129</v>
      </c>
      <c r="J4656" s="10">
        <f>SUMIFS(inventory[Total Cost],inventory[Rank],"&lt;="&amp;inventory[[#This Row],['#]])</f>
        <v>2647300.3000000012</v>
      </c>
      <c r="K4656" s="9">
        <f>inventory[[#This Row],[c Cost]]/MAX(inventory[c Cost])</f>
        <v>0.99999799796441902</v>
      </c>
      <c r="L4656" s="11" t="str">
        <f>IF(inventory[[#This Row],[c Units %]]&lt;=$O$7,$N$7,IF(inventory[[#This Row],[c Units %]]&lt;=$O$8,$N$8,$N$9))</f>
        <v>C</v>
      </c>
    </row>
    <row r="4657" spans="2:12" x14ac:dyDescent="0.25">
      <c r="B4657" s="1">
        <v>4651</v>
      </c>
      <c r="C4657" t="s">
        <v>4650</v>
      </c>
      <c r="D4657" s="2">
        <v>0.6</v>
      </c>
      <c r="E4657" s="15">
        <v>21</v>
      </c>
      <c r="F4657" s="14">
        <f>inventory[[#This Row],[Unit Cost]]*inventory[[#This Row],['# Units]]</f>
        <v>12.6</v>
      </c>
      <c r="G4657" s="8">
        <f>_xlfn.RANK.EQ(inventory[[#This Row],[Total Cost]],inventory[Total Cost],0)</f>
        <v>3112</v>
      </c>
      <c r="H4657" s="8">
        <f>SUMIFS(inventory['# Units],inventory[Rank],"&lt;="&amp;inventory[[#This Row],['#]])</f>
        <v>82333</v>
      </c>
      <c r="I4657" s="9">
        <f>inventory[[#This Row],[c Units]]/MAX(inventory[c Units])</f>
        <v>0.99945373764840129</v>
      </c>
      <c r="J4657" s="10">
        <f>SUMIFS(inventory[Total Cost],inventory[Rank],"&lt;="&amp;inventory[[#This Row],['#]])</f>
        <v>2647300.3000000012</v>
      </c>
      <c r="K4657" s="9">
        <f>inventory[[#This Row],[c Cost]]/MAX(inventory[c Cost])</f>
        <v>0.99999799796441902</v>
      </c>
      <c r="L4657" s="11" t="str">
        <f>IF(inventory[[#This Row],[c Units %]]&lt;=$O$7,$N$7,IF(inventory[[#This Row],[c Units %]]&lt;=$O$8,$N$8,$N$9))</f>
        <v>C</v>
      </c>
    </row>
    <row r="4658" spans="2:12" x14ac:dyDescent="0.25">
      <c r="B4658" s="1">
        <v>4652</v>
      </c>
      <c r="C4658" t="s">
        <v>4651</v>
      </c>
      <c r="D4658" s="2">
        <v>0.5</v>
      </c>
      <c r="E4658" s="15">
        <v>6</v>
      </c>
      <c r="F4658" s="14">
        <f>inventory[[#This Row],[Unit Cost]]*inventory[[#This Row],['# Units]]</f>
        <v>3</v>
      </c>
      <c r="G4658" s="8">
        <f>_xlfn.RANK.EQ(inventory[[#This Row],[Total Cost]],inventory[Total Cost],0)</f>
        <v>4077</v>
      </c>
      <c r="H4658" s="8">
        <f>SUMIFS(inventory['# Units],inventory[Rank],"&lt;="&amp;inventory[[#This Row],['#]])</f>
        <v>82333</v>
      </c>
      <c r="I4658" s="9">
        <f>inventory[[#This Row],[c Units]]/MAX(inventory[c Units])</f>
        <v>0.99945373764840129</v>
      </c>
      <c r="J4658" s="10">
        <f>SUMIFS(inventory[Total Cost],inventory[Rank],"&lt;="&amp;inventory[[#This Row],['#]])</f>
        <v>2647300.3000000012</v>
      </c>
      <c r="K4658" s="9">
        <f>inventory[[#This Row],[c Cost]]/MAX(inventory[c Cost])</f>
        <v>0.99999799796441902</v>
      </c>
      <c r="L4658" s="11" t="str">
        <f>IF(inventory[[#This Row],[c Units %]]&lt;=$O$7,$N$7,IF(inventory[[#This Row],[c Units %]]&lt;=$O$8,$N$8,$N$9))</f>
        <v>C</v>
      </c>
    </row>
    <row r="4659" spans="2:12" x14ac:dyDescent="0.25">
      <c r="B4659" s="1">
        <v>4653</v>
      </c>
      <c r="C4659" t="s">
        <v>4652</v>
      </c>
      <c r="D4659" s="2">
        <v>0.6</v>
      </c>
      <c r="E4659" s="15">
        <v>1</v>
      </c>
      <c r="F4659" s="14">
        <f>inventory[[#This Row],[Unit Cost]]*inventory[[#This Row],['# Units]]</f>
        <v>0.6</v>
      </c>
      <c r="G4659" s="8">
        <f>_xlfn.RANK.EQ(inventory[[#This Row],[Total Cost]],inventory[Total Cost],0)</f>
        <v>4592</v>
      </c>
      <c r="H4659" s="8">
        <f>SUMIFS(inventory['# Units],inventory[Rank],"&lt;="&amp;inventory[[#This Row],['#]])</f>
        <v>82333</v>
      </c>
      <c r="I4659" s="9">
        <f>inventory[[#This Row],[c Units]]/MAX(inventory[c Units])</f>
        <v>0.99945373764840129</v>
      </c>
      <c r="J4659" s="10">
        <f>SUMIFS(inventory[Total Cost],inventory[Rank],"&lt;="&amp;inventory[[#This Row],['#]])</f>
        <v>2647300.3000000012</v>
      </c>
      <c r="K4659" s="9">
        <f>inventory[[#This Row],[c Cost]]/MAX(inventory[c Cost])</f>
        <v>0.99999799796441902</v>
      </c>
      <c r="L4659" s="11" t="str">
        <f>IF(inventory[[#This Row],[c Units %]]&lt;=$O$7,$N$7,IF(inventory[[#This Row],[c Units %]]&lt;=$O$8,$N$8,$N$9))</f>
        <v>C</v>
      </c>
    </row>
    <row r="4660" spans="2:12" x14ac:dyDescent="0.25">
      <c r="B4660" s="1">
        <v>4654</v>
      </c>
      <c r="C4660" t="s">
        <v>4653</v>
      </c>
      <c r="D4660" s="2">
        <v>0.6</v>
      </c>
      <c r="E4660" s="15">
        <v>26</v>
      </c>
      <c r="F4660" s="14">
        <f>inventory[[#This Row],[Unit Cost]]*inventory[[#This Row],['# Units]]</f>
        <v>15.6</v>
      </c>
      <c r="G4660" s="8">
        <f>_xlfn.RANK.EQ(inventory[[#This Row],[Total Cost]],inventory[Total Cost],0)</f>
        <v>2930</v>
      </c>
      <c r="H4660" s="8">
        <f>SUMIFS(inventory['# Units],inventory[Rank],"&lt;="&amp;inventory[[#This Row],['#]])</f>
        <v>82351</v>
      </c>
      <c r="I4660" s="9">
        <f>inventory[[#This Row],[c Units]]/MAX(inventory[c Units])</f>
        <v>0.99967224258904075</v>
      </c>
      <c r="J4660" s="10">
        <f>SUMIFS(inventory[Total Cost],inventory[Rank],"&lt;="&amp;inventory[[#This Row],['#]])</f>
        <v>2647302.9000000036</v>
      </c>
      <c r="K4660" s="9">
        <f>inventory[[#This Row],[c Cost]]/MAX(inventory[c Cost])</f>
        <v>0.99999898009508137</v>
      </c>
      <c r="L4660" s="11" t="str">
        <f>IF(inventory[[#This Row],[c Units %]]&lt;=$O$7,$N$7,IF(inventory[[#This Row],[c Units %]]&lt;=$O$8,$N$8,$N$9))</f>
        <v>C</v>
      </c>
    </row>
    <row r="4661" spans="2:12" x14ac:dyDescent="0.25">
      <c r="B4661" s="1">
        <v>4655</v>
      </c>
      <c r="C4661" t="s">
        <v>4654</v>
      </c>
      <c r="D4661" s="2">
        <v>0.5</v>
      </c>
      <c r="E4661" s="15">
        <v>4</v>
      </c>
      <c r="F4661" s="14">
        <f>inventory[[#This Row],[Unit Cost]]*inventory[[#This Row],['# Units]]</f>
        <v>2</v>
      </c>
      <c r="G4661" s="8">
        <f>_xlfn.RANK.EQ(inventory[[#This Row],[Total Cost]],inventory[Total Cost],0)</f>
        <v>4294</v>
      </c>
      <c r="H4661" s="8">
        <f>SUMIFS(inventory['# Units],inventory[Rank],"&lt;="&amp;inventory[[#This Row],['#]])</f>
        <v>82351</v>
      </c>
      <c r="I4661" s="9">
        <f>inventory[[#This Row],[c Units]]/MAX(inventory[c Units])</f>
        <v>0.99967224258904075</v>
      </c>
      <c r="J4661" s="10">
        <f>SUMIFS(inventory[Total Cost],inventory[Rank],"&lt;="&amp;inventory[[#This Row],['#]])</f>
        <v>2647302.9000000036</v>
      </c>
      <c r="K4661" s="9">
        <f>inventory[[#This Row],[c Cost]]/MAX(inventory[c Cost])</f>
        <v>0.99999898009508137</v>
      </c>
      <c r="L4661" s="11" t="str">
        <f>IF(inventory[[#This Row],[c Units %]]&lt;=$O$7,$N$7,IF(inventory[[#This Row],[c Units %]]&lt;=$O$8,$N$8,$N$9))</f>
        <v>C</v>
      </c>
    </row>
    <row r="4662" spans="2:12" x14ac:dyDescent="0.25">
      <c r="B4662" s="1">
        <v>4656</v>
      </c>
      <c r="C4662" t="s">
        <v>4655</v>
      </c>
      <c r="D4662" s="2">
        <v>0.5</v>
      </c>
      <c r="E4662" s="15">
        <v>1</v>
      </c>
      <c r="F4662" s="14">
        <f>inventory[[#This Row],[Unit Cost]]*inventory[[#This Row],['# Units]]</f>
        <v>0.5</v>
      </c>
      <c r="G4662" s="8">
        <f>_xlfn.RANK.EQ(inventory[[#This Row],[Total Cost]],inventory[Total Cost],0)</f>
        <v>4622</v>
      </c>
      <c r="H4662" s="8">
        <f>SUMIFS(inventory['# Units],inventory[Rank],"&lt;="&amp;inventory[[#This Row],['#]])</f>
        <v>82351</v>
      </c>
      <c r="I4662" s="9">
        <f>inventory[[#This Row],[c Units]]/MAX(inventory[c Units])</f>
        <v>0.99967224258904075</v>
      </c>
      <c r="J4662" s="10">
        <f>SUMIFS(inventory[Total Cost],inventory[Rank],"&lt;="&amp;inventory[[#This Row],['#]])</f>
        <v>2647302.9000000036</v>
      </c>
      <c r="K4662" s="9">
        <f>inventory[[#This Row],[c Cost]]/MAX(inventory[c Cost])</f>
        <v>0.99999898009508137</v>
      </c>
      <c r="L4662" s="11" t="str">
        <f>IF(inventory[[#This Row],[c Units %]]&lt;=$O$7,$N$7,IF(inventory[[#This Row],[c Units %]]&lt;=$O$8,$N$8,$N$9))</f>
        <v>C</v>
      </c>
    </row>
    <row r="4663" spans="2:12" x14ac:dyDescent="0.25">
      <c r="B4663" s="1">
        <v>4657</v>
      </c>
      <c r="C4663" t="s">
        <v>4656</v>
      </c>
      <c r="D4663" s="2">
        <v>0.5</v>
      </c>
      <c r="E4663" s="15">
        <v>32</v>
      </c>
      <c r="F4663" s="14">
        <f>inventory[[#This Row],[Unit Cost]]*inventory[[#This Row],['# Units]]</f>
        <v>16</v>
      </c>
      <c r="G4663" s="8">
        <f>_xlfn.RANK.EQ(inventory[[#This Row],[Total Cost]],inventory[Total Cost],0)</f>
        <v>2907</v>
      </c>
      <c r="H4663" s="8">
        <f>SUMIFS(inventory['# Units],inventory[Rank],"&lt;="&amp;inventory[[#This Row],['#]])</f>
        <v>82351</v>
      </c>
      <c r="I4663" s="9">
        <f>inventory[[#This Row],[c Units]]/MAX(inventory[c Units])</f>
        <v>0.99967224258904075</v>
      </c>
      <c r="J4663" s="10">
        <f>SUMIFS(inventory[Total Cost],inventory[Rank],"&lt;="&amp;inventory[[#This Row],['#]])</f>
        <v>2647302.9000000036</v>
      </c>
      <c r="K4663" s="9">
        <f>inventory[[#This Row],[c Cost]]/MAX(inventory[c Cost])</f>
        <v>0.99999898009508137</v>
      </c>
      <c r="L4663" s="11" t="str">
        <f>IF(inventory[[#This Row],[c Units %]]&lt;=$O$7,$N$7,IF(inventory[[#This Row],[c Units %]]&lt;=$O$8,$N$8,$N$9))</f>
        <v>C</v>
      </c>
    </row>
    <row r="4664" spans="2:12" x14ac:dyDescent="0.25">
      <c r="B4664" s="1">
        <v>4658</v>
      </c>
      <c r="C4664" t="s">
        <v>4657</v>
      </c>
      <c r="D4664" s="2">
        <v>0.5</v>
      </c>
      <c r="E4664" s="15">
        <v>19</v>
      </c>
      <c r="F4664" s="14">
        <f>inventory[[#This Row],[Unit Cost]]*inventory[[#This Row],['# Units]]</f>
        <v>9.5</v>
      </c>
      <c r="G4664" s="8">
        <f>_xlfn.RANK.EQ(inventory[[#This Row],[Total Cost]],inventory[Total Cost],0)</f>
        <v>3368</v>
      </c>
      <c r="H4664" s="8">
        <f>SUMIFS(inventory['# Units],inventory[Rank],"&lt;="&amp;inventory[[#This Row],['#]])</f>
        <v>82351</v>
      </c>
      <c r="I4664" s="9">
        <f>inventory[[#This Row],[c Units]]/MAX(inventory[c Units])</f>
        <v>0.99967224258904075</v>
      </c>
      <c r="J4664" s="10">
        <f>SUMIFS(inventory[Total Cost],inventory[Rank],"&lt;="&amp;inventory[[#This Row],['#]])</f>
        <v>2647302.9000000036</v>
      </c>
      <c r="K4664" s="9">
        <f>inventory[[#This Row],[c Cost]]/MAX(inventory[c Cost])</f>
        <v>0.99999898009508137</v>
      </c>
      <c r="L4664" s="11" t="str">
        <f>IF(inventory[[#This Row],[c Units %]]&lt;=$O$7,$N$7,IF(inventory[[#This Row],[c Units %]]&lt;=$O$8,$N$8,$N$9))</f>
        <v>C</v>
      </c>
    </row>
    <row r="4665" spans="2:12" x14ac:dyDescent="0.25">
      <c r="B4665" s="1">
        <v>4659</v>
      </c>
      <c r="C4665" t="s">
        <v>4658</v>
      </c>
      <c r="D4665" s="2">
        <v>0.6</v>
      </c>
      <c r="E4665" s="15">
        <v>2</v>
      </c>
      <c r="F4665" s="14">
        <f>inventory[[#This Row],[Unit Cost]]*inventory[[#This Row],['# Units]]</f>
        <v>1.2</v>
      </c>
      <c r="G4665" s="8">
        <f>_xlfn.RANK.EQ(inventory[[#This Row],[Total Cost]],inventory[Total Cost],0)</f>
        <v>4445</v>
      </c>
      <c r="H4665" s="8">
        <f>SUMIFS(inventory['# Units],inventory[Rank],"&lt;="&amp;inventory[[#This Row],['#]])</f>
        <v>82351</v>
      </c>
      <c r="I4665" s="9">
        <f>inventory[[#This Row],[c Units]]/MAX(inventory[c Units])</f>
        <v>0.99967224258904075</v>
      </c>
      <c r="J4665" s="10">
        <f>SUMIFS(inventory[Total Cost],inventory[Rank],"&lt;="&amp;inventory[[#This Row],['#]])</f>
        <v>2647302.9000000036</v>
      </c>
      <c r="K4665" s="9">
        <f>inventory[[#This Row],[c Cost]]/MAX(inventory[c Cost])</f>
        <v>0.99999898009508137</v>
      </c>
      <c r="L4665" s="11" t="str">
        <f>IF(inventory[[#This Row],[c Units %]]&lt;=$O$7,$N$7,IF(inventory[[#This Row],[c Units %]]&lt;=$O$8,$N$8,$N$9))</f>
        <v>C</v>
      </c>
    </row>
    <row r="4666" spans="2:12" x14ac:dyDescent="0.25">
      <c r="B4666" s="1">
        <v>4660</v>
      </c>
      <c r="C4666" t="s">
        <v>4659</v>
      </c>
      <c r="D4666" s="2">
        <v>0.5</v>
      </c>
      <c r="E4666" s="15">
        <v>14</v>
      </c>
      <c r="F4666" s="14">
        <f>inventory[[#This Row],[Unit Cost]]*inventory[[#This Row],['# Units]]</f>
        <v>7</v>
      </c>
      <c r="G4666" s="8">
        <f>_xlfn.RANK.EQ(inventory[[#This Row],[Total Cost]],inventory[Total Cost],0)</f>
        <v>3570</v>
      </c>
      <c r="H4666" s="8">
        <f>SUMIFS(inventory['# Units],inventory[Rank],"&lt;="&amp;inventory[[#This Row],['#]])</f>
        <v>82351</v>
      </c>
      <c r="I4666" s="9">
        <f>inventory[[#This Row],[c Units]]/MAX(inventory[c Units])</f>
        <v>0.99967224258904075</v>
      </c>
      <c r="J4666" s="10">
        <f>SUMIFS(inventory[Total Cost],inventory[Rank],"&lt;="&amp;inventory[[#This Row],['#]])</f>
        <v>2647302.9000000036</v>
      </c>
      <c r="K4666" s="9">
        <f>inventory[[#This Row],[c Cost]]/MAX(inventory[c Cost])</f>
        <v>0.99999898009508137</v>
      </c>
      <c r="L4666" s="11" t="str">
        <f>IF(inventory[[#This Row],[c Units %]]&lt;=$O$7,$N$7,IF(inventory[[#This Row],[c Units %]]&lt;=$O$8,$N$8,$N$9))</f>
        <v>C</v>
      </c>
    </row>
    <row r="4667" spans="2:12" x14ac:dyDescent="0.25">
      <c r="B4667" s="1">
        <v>4661</v>
      </c>
      <c r="C4667" t="s">
        <v>4660</v>
      </c>
      <c r="D4667" s="2">
        <v>0.5</v>
      </c>
      <c r="E4667" s="15">
        <v>82</v>
      </c>
      <c r="F4667" s="14">
        <f>inventory[[#This Row],[Unit Cost]]*inventory[[#This Row],['# Units]]</f>
        <v>41</v>
      </c>
      <c r="G4667" s="8">
        <f>_xlfn.RANK.EQ(inventory[[#This Row],[Total Cost]],inventory[Total Cost],0)</f>
        <v>2028</v>
      </c>
      <c r="H4667" s="8">
        <f>SUMIFS(inventory['# Units],inventory[Rank],"&lt;="&amp;inventory[[#This Row],['#]])</f>
        <v>82351</v>
      </c>
      <c r="I4667" s="9">
        <f>inventory[[#This Row],[c Units]]/MAX(inventory[c Units])</f>
        <v>0.99967224258904075</v>
      </c>
      <c r="J4667" s="10">
        <f>SUMIFS(inventory[Total Cost],inventory[Rank],"&lt;="&amp;inventory[[#This Row],['#]])</f>
        <v>2647302.9000000036</v>
      </c>
      <c r="K4667" s="9">
        <f>inventory[[#This Row],[c Cost]]/MAX(inventory[c Cost])</f>
        <v>0.99999898009508137</v>
      </c>
      <c r="L4667" s="11" t="str">
        <f>IF(inventory[[#This Row],[c Units %]]&lt;=$O$7,$N$7,IF(inventory[[#This Row],[c Units %]]&lt;=$O$8,$N$8,$N$9))</f>
        <v>C</v>
      </c>
    </row>
    <row r="4668" spans="2:12" x14ac:dyDescent="0.25">
      <c r="B4668" s="1">
        <v>4662</v>
      </c>
      <c r="C4668" t="s">
        <v>4661</v>
      </c>
      <c r="D4668" s="2">
        <v>0.6</v>
      </c>
      <c r="E4668" s="15">
        <v>7</v>
      </c>
      <c r="F4668" s="14">
        <f>inventory[[#This Row],[Unit Cost]]*inventory[[#This Row],['# Units]]</f>
        <v>4.2</v>
      </c>
      <c r="G4668" s="8">
        <f>_xlfn.RANK.EQ(inventory[[#This Row],[Total Cost]],inventory[Total Cost],0)</f>
        <v>3859</v>
      </c>
      <c r="H4668" s="8">
        <f>SUMIFS(inventory['# Units],inventory[Rank],"&lt;="&amp;inventory[[#This Row],['#]])</f>
        <v>82351</v>
      </c>
      <c r="I4668" s="9">
        <f>inventory[[#This Row],[c Units]]/MAX(inventory[c Units])</f>
        <v>0.99967224258904075</v>
      </c>
      <c r="J4668" s="10">
        <f>SUMIFS(inventory[Total Cost],inventory[Rank],"&lt;="&amp;inventory[[#This Row],['#]])</f>
        <v>2647302.9000000036</v>
      </c>
      <c r="K4668" s="9">
        <f>inventory[[#This Row],[c Cost]]/MAX(inventory[c Cost])</f>
        <v>0.99999898009508137</v>
      </c>
      <c r="L4668" s="11" t="str">
        <f>IF(inventory[[#This Row],[c Units %]]&lt;=$O$7,$N$7,IF(inventory[[#This Row],[c Units %]]&lt;=$O$8,$N$8,$N$9))</f>
        <v>C</v>
      </c>
    </row>
    <row r="4669" spans="2:12" x14ac:dyDescent="0.25">
      <c r="B4669" s="1">
        <v>4663</v>
      </c>
      <c r="C4669" t="s">
        <v>4662</v>
      </c>
      <c r="D4669" s="2">
        <v>0.5</v>
      </c>
      <c r="E4669" s="15">
        <v>14</v>
      </c>
      <c r="F4669" s="14">
        <f>inventory[[#This Row],[Unit Cost]]*inventory[[#This Row],['# Units]]</f>
        <v>7</v>
      </c>
      <c r="G4669" s="8">
        <f>_xlfn.RANK.EQ(inventory[[#This Row],[Total Cost]],inventory[Total Cost],0)</f>
        <v>3570</v>
      </c>
      <c r="H4669" s="8">
        <f>SUMIFS(inventory['# Units],inventory[Rank],"&lt;="&amp;inventory[[#This Row],['#]])</f>
        <v>82351</v>
      </c>
      <c r="I4669" s="9">
        <f>inventory[[#This Row],[c Units]]/MAX(inventory[c Units])</f>
        <v>0.99967224258904075</v>
      </c>
      <c r="J4669" s="10">
        <f>SUMIFS(inventory[Total Cost],inventory[Rank],"&lt;="&amp;inventory[[#This Row],['#]])</f>
        <v>2647302.9000000036</v>
      </c>
      <c r="K4669" s="9">
        <f>inventory[[#This Row],[c Cost]]/MAX(inventory[c Cost])</f>
        <v>0.99999898009508137</v>
      </c>
      <c r="L4669" s="11" t="str">
        <f>IF(inventory[[#This Row],[c Units %]]&lt;=$O$7,$N$7,IF(inventory[[#This Row],[c Units %]]&lt;=$O$8,$N$8,$N$9))</f>
        <v>C</v>
      </c>
    </row>
    <row r="4670" spans="2:12" x14ac:dyDescent="0.25">
      <c r="B4670" s="1">
        <v>4664</v>
      </c>
      <c r="C4670" t="s">
        <v>4663</v>
      </c>
      <c r="D4670" s="2">
        <v>0.6</v>
      </c>
      <c r="E4670" s="15">
        <v>5</v>
      </c>
      <c r="F4670" s="14">
        <f>inventory[[#This Row],[Unit Cost]]*inventory[[#This Row],['# Units]]</f>
        <v>3</v>
      </c>
      <c r="G4670" s="8">
        <f>_xlfn.RANK.EQ(inventory[[#This Row],[Total Cost]],inventory[Total Cost],0)</f>
        <v>4077</v>
      </c>
      <c r="H4670" s="8">
        <f>SUMIFS(inventory['# Units],inventory[Rank],"&lt;="&amp;inventory[[#This Row],['#]])</f>
        <v>82351</v>
      </c>
      <c r="I4670" s="9">
        <f>inventory[[#This Row],[c Units]]/MAX(inventory[c Units])</f>
        <v>0.99967224258904075</v>
      </c>
      <c r="J4670" s="10">
        <f>SUMIFS(inventory[Total Cost],inventory[Rank],"&lt;="&amp;inventory[[#This Row],['#]])</f>
        <v>2647302.9000000036</v>
      </c>
      <c r="K4670" s="9">
        <f>inventory[[#This Row],[c Cost]]/MAX(inventory[c Cost])</f>
        <v>0.99999898009508137</v>
      </c>
      <c r="L4670" s="11" t="str">
        <f>IF(inventory[[#This Row],[c Units %]]&lt;=$O$7,$N$7,IF(inventory[[#This Row],[c Units %]]&lt;=$O$8,$N$8,$N$9))</f>
        <v>C</v>
      </c>
    </row>
    <row r="4671" spans="2:12" x14ac:dyDescent="0.25">
      <c r="B4671" s="1">
        <v>4665</v>
      </c>
      <c r="C4671" t="s">
        <v>4664</v>
      </c>
      <c r="D4671" s="2">
        <v>0.6</v>
      </c>
      <c r="E4671" s="15">
        <v>2</v>
      </c>
      <c r="F4671" s="14">
        <f>inventory[[#This Row],[Unit Cost]]*inventory[[#This Row],['# Units]]</f>
        <v>1.2</v>
      </c>
      <c r="G4671" s="8">
        <f>_xlfn.RANK.EQ(inventory[[#This Row],[Total Cost]],inventory[Total Cost],0)</f>
        <v>4445</v>
      </c>
      <c r="H4671" s="8">
        <f>SUMIFS(inventory['# Units],inventory[Rank],"&lt;="&amp;inventory[[#This Row],['#]])</f>
        <v>82351</v>
      </c>
      <c r="I4671" s="9">
        <f>inventory[[#This Row],[c Units]]/MAX(inventory[c Units])</f>
        <v>0.99967224258904075</v>
      </c>
      <c r="J4671" s="10">
        <f>SUMIFS(inventory[Total Cost],inventory[Rank],"&lt;="&amp;inventory[[#This Row],['#]])</f>
        <v>2647302.9000000036</v>
      </c>
      <c r="K4671" s="9">
        <f>inventory[[#This Row],[c Cost]]/MAX(inventory[c Cost])</f>
        <v>0.99999898009508137</v>
      </c>
      <c r="L4671" s="11" t="str">
        <f>IF(inventory[[#This Row],[c Units %]]&lt;=$O$7,$N$7,IF(inventory[[#This Row],[c Units %]]&lt;=$O$8,$N$8,$N$9))</f>
        <v>C</v>
      </c>
    </row>
    <row r="4672" spans="2:12" x14ac:dyDescent="0.25">
      <c r="B4672" s="1">
        <v>4666</v>
      </c>
      <c r="C4672" t="s">
        <v>4665</v>
      </c>
      <c r="D4672" s="2">
        <v>0.6</v>
      </c>
      <c r="E4672" s="15">
        <v>1</v>
      </c>
      <c r="F4672" s="14">
        <f>inventory[[#This Row],[Unit Cost]]*inventory[[#This Row],['# Units]]</f>
        <v>0.6</v>
      </c>
      <c r="G4672" s="8">
        <f>_xlfn.RANK.EQ(inventory[[#This Row],[Total Cost]],inventory[Total Cost],0)</f>
        <v>4592</v>
      </c>
      <c r="H4672" s="8">
        <f>SUMIFS(inventory['# Units],inventory[Rank],"&lt;="&amp;inventory[[#This Row],['#]])</f>
        <v>82351</v>
      </c>
      <c r="I4672" s="9">
        <f>inventory[[#This Row],[c Units]]/MAX(inventory[c Units])</f>
        <v>0.99967224258904075</v>
      </c>
      <c r="J4672" s="10">
        <f>SUMIFS(inventory[Total Cost],inventory[Rank],"&lt;="&amp;inventory[[#This Row],['#]])</f>
        <v>2647302.9000000036</v>
      </c>
      <c r="K4672" s="9">
        <f>inventory[[#This Row],[c Cost]]/MAX(inventory[c Cost])</f>
        <v>0.99999898009508137</v>
      </c>
      <c r="L4672" s="11" t="str">
        <f>IF(inventory[[#This Row],[c Units %]]&lt;=$O$7,$N$7,IF(inventory[[#This Row],[c Units %]]&lt;=$O$8,$N$8,$N$9))</f>
        <v>C</v>
      </c>
    </row>
    <row r="4673" spans="2:12" x14ac:dyDescent="0.25">
      <c r="B4673" s="1">
        <v>4667</v>
      </c>
      <c r="C4673" t="s">
        <v>4666</v>
      </c>
      <c r="D4673" s="2">
        <v>0.5</v>
      </c>
      <c r="E4673" s="15">
        <v>2</v>
      </c>
      <c r="F4673" s="14">
        <f>inventory[[#This Row],[Unit Cost]]*inventory[[#This Row],['# Units]]</f>
        <v>1</v>
      </c>
      <c r="G4673" s="8">
        <f>_xlfn.RANK.EQ(inventory[[#This Row],[Total Cost]],inventory[Total Cost],0)</f>
        <v>4482</v>
      </c>
      <c r="H4673" s="8">
        <f>SUMIFS(inventory['# Units],inventory[Rank],"&lt;="&amp;inventory[[#This Row],['#]])</f>
        <v>82378</v>
      </c>
      <c r="I4673" s="9">
        <f>inventory[[#This Row],[c Units]]/MAX(inventory[c Units])</f>
        <v>1</v>
      </c>
      <c r="J4673" s="10">
        <f>SUMIFS(inventory[Total Cost],inventory[Rank],"&lt;="&amp;inventory[[#This Row],['#]])</f>
        <v>2647305.6000000061</v>
      </c>
      <c r="K4673" s="9">
        <f>inventory[[#This Row],[c Cost]]/MAX(inventory[c Cost])</f>
        <v>1</v>
      </c>
      <c r="L4673" s="11" t="str">
        <f>IF(inventory[[#This Row],[c Units %]]&lt;=$O$7,$N$7,IF(inventory[[#This Row],[c Units %]]&lt;=$O$8,$N$8,$N$9))</f>
        <v>C</v>
      </c>
    </row>
    <row r="4674" spans="2:12" x14ac:dyDescent="0.25">
      <c r="B4674" s="1">
        <v>4668</v>
      </c>
      <c r="C4674" t="s">
        <v>4667</v>
      </c>
      <c r="D4674" s="2">
        <v>0.6</v>
      </c>
      <c r="E4674" s="15">
        <v>4</v>
      </c>
      <c r="F4674" s="14">
        <f>inventory[[#This Row],[Unit Cost]]*inventory[[#This Row],['# Units]]</f>
        <v>2.4</v>
      </c>
      <c r="G4674" s="8">
        <f>_xlfn.RANK.EQ(inventory[[#This Row],[Total Cost]],inventory[Total Cost],0)</f>
        <v>4223</v>
      </c>
      <c r="H4674" s="8">
        <f>SUMIFS(inventory['# Units],inventory[Rank],"&lt;="&amp;inventory[[#This Row],['#]])</f>
        <v>82378</v>
      </c>
      <c r="I4674" s="9">
        <f>inventory[[#This Row],[c Units]]/MAX(inventory[c Units])</f>
        <v>1</v>
      </c>
      <c r="J4674" s="10">
        <f>SUMIFS(inventory[Total Cost],inventory[Rank],"&lt;="&amp;inventory[[#This Row],['#]])</f>
        <v>2647305.6000000061</v>
      </c>
      <c r="K4674" s="9">
        <f>inventory[[#This Row],[c Cost]]/MAX(inventory[c Cost])</f>
        <v>1</v>
      </c>
      <c r="L4674" s="11" t="str">
        <f>IF(inventory[[#This Row],[c Units %]]&lt;=$O$7,$N$7,IF(inventory[[#This Row],[c Units %]]&lt;=$O$8,$N$8,$N$9))</f>
        <v>C</v>
      </c>
    </row>
    <row r="4675" spans="2:12" x14ac:dyDescent="0.25">
      <c r="B4675" s="1">
        <v>4669</v>
      </c>
      <c r="C4675" t="s">
        <v>4668</v>
      </c>
      <c r="D4675" s="2">
        <v>0.6</v>
      </c>
      <c r="E4675" s="15">
        <v>43</v>
      </c>
      <c r="F4675" s="14">
        <f>inventory[[#This Row],[Unit Cost]]*inventory[[#This Row],['# Units]]</f>
        <v>25.8</v>
      </c>
      <c r="G4675" s="8">
        <f>_xlfn.RANK.EQ(inventory[[#This Row],[Total Cost]],inventory[Total Cost],0)</f>
        <v>2434</v>
      </c>
      <c r="H4675" s="8">
        <f>SUMIFS(inventory['# Units],inventory[Rank],"&lt;="&amp;inventory[[#This Row],['#]])</f>
        <v>82378</v>
      </c>
      <c r="I4675" s="9">
        <f>inventory[[#This Row],[c Units]]/MAX(inventory[c Units])</f>
        <v>1</v>
      </c>
      <c r="J4675" s="10">
        <f>SUMIFS(inventory[Total Cost],inventory[Rank],"&lt;="&amp;inventory[[#This Row],['#]])</f>
        <v>2647305.6000000061</v>
      </c>
      <c r="K4675" s="9">
        <f>inventory[[#This Row],[c Cost]]/MAX(inventory[c Cost])</f>
        <v>1</v>
      </c>
      <c r="L4675" s="11" t="str">
        <f>IF(inventory[[#This Row],[c Units %]]&lt;=$O$7,$N$7,IF(inventory[[#This Row],[c Units %]]&lt;=$O$8,$N$8,$N$9))</f>
        <v>C</v>
      </c>
    </row>
    <row r="4676" spans="2:12" x14ac:dyDescent="0.25">
      <c r="B4676" s="1">
        <v>4670</v>
      </c>
      <c r="C4676" t="s">
        <v>4669</v>
      </c>
      <c r="D4676" s="2">
        <v>0.5</v>
      </c>
      <c r="E4676" s="15">
        <v>14</v>
      </c>
      <c r="F4676" s="14">
        <f>inventory[[#This Row],[Unit Cost]]*inventory[[#This Row],['# Units]]</f>
        <v>7</v>
      </c>
      <c r="G4676" s="8">
        <f>_xlfn.RANK.EQ(inventory[[#This Row],[Total Cost]],inventory[Total Cost],0)</f>
        <v>3570</v>
      </c>
      <c r="H4676" s="8">
        <f>SUMIFS(inventory['# Units],inventory[Rank],"&lt;="&amp;inventory[[#This Row],['#]])</f>
        <v>82378</v>
      </c>
      <c r="I4676" s="9">
        <f>inventory[[#This Row],[c Units]]/MAX(inventory[c Units])</f>
        <v>1</v>
      </c>
      <c r="J4676" s="10">
        <f>SUMIFS(inventory[Total Cost],inventory[Rank],"&lt;="&amp;inventory[[#This Row],['#]])</f>
        <v>2647305.6000000061</v>
      </c>
      <c r="K4676" s="9">
        <f>inventory[[#This Row],[c Cost]]/MAX(inventory[c Cost])</f>
        <v>1</v>
      </c>
      <c r="L4676" s="11" t="str">
        <f>IF(inventory[[#This Row],[c Units %]]&lt;=$O$7,$N$7,IF(inventory[[#This Row],[c Units %]]&lt;=$O$8,$N$8,$N$9))</f>
        <v>C</v>
      </c>
    </row>
    <row r="4677" spans="2:12" x14ac:dyDescent="0.25">
      <c r="B4677" s="1">
        <v>4671</v>
      </c>
      <c r="C4677" t="s">
        <v>4670</v>
      </c>
      <c r="D4677" s="2">
        <v>0.5</v>
      </c>
      <c r="E4677" s="15">
        <v>65</v>
      </c>
      <c r="F4677" s="14">
        <f>inventory[[#This Row],[Unit Cost]]*inventory[[#This Row],['# Units]]</f>
        <v>32.5</v>
      </c>
      <c r="G4677" s="8">
        <f>_xlfn.RANK.EQ(inventory[[#This Row],[Total Cost]],inventory[Total Cost],0)</f>
        <v>2219</v>
      </c>
      <c r="H4677" s="8">
        <f>SUMIFS(inventory['# Units],inventory[Rank],"&lt;="&amp;inventory[[#This Row],['#]])</f>
        <v>82378</v>
      </c>
      <c r="I4677" s="9">
        <f>inventory[[#This Row],[c Units]]/MAX(inventory[c Units])</f>
        <v>1</v>
      </c>
      <c r="J4677" s="10">
        <f>SUMIFS(inventory[Total Cost],inventory[Rank],"&lt;="&amp;inventory[[#This Row],['#]])</f>
        <v>2647305.6000000061</v>
      </c>
      <c r="K4677" s="9">
        <f>inventory[[#This Row],[c Cost]]/MAX(inventory[c Cost])</f>
        <v>1</v>
      </c>
      <c r="L4677" s="11" t="str">
        <f>IF(inventory[[#This Row],[c Units %]]&lt;=$O$7,$N$7,IF(inventory[[#This Row],[c Units %]]&lt;=$O$8,$N$8,$N$9))</f>
        <v>C</v>
      </c>
    </row>
    <row r="4678" spans="2:12" x14ac:dyDescent="0.25">
      <c r="B4678" s="1">
        <v>4672</v>
      </c>
      <c r="C4678" t="s">
        <v>4671</v>
      </c>
      <c r="D4678" s="2">
        <v>0.5</v>
      </c>
      <c r="E4678" s="15">
        <v>8</v>
      </c>
      <c r="F4678" s="14">
        <f>inventory[[#This Row],[Unit Cost]]*inventory[[#This Row],['# Units]]</f>
        <v>4</v>
      </c>
      <c r="G4678" s="8">
        <f>_xlfn.RANK.EQ(inventory[[#This Row],[Total Cost]],inventory[Total Cost],0)</f>
        <v>3898</v>
      </c>
      <c r="H4678" s="8">
        <f>SUMIFS(inventory['# Units],inventory[Rank],"&lt;="&amp;inventory[[#This Row],['#]])</f>
        <v>82378</v>
      </c>
      <c r="I4678" s="9">
        <f>inventory[[#This Row],[c Units]]/MAX(inventory[c Units])</f>
        <v>1</v>
      </c>
      <c r="J4678" s="10">
        <f>SUMIFS(inventory[Total Cost],inventory[Rank],"&lt;="&amp;inventory[[#This Row],['#]])</f>
        <v>2647305.6000000061</v>
      </c>
      <c r="K4678" s="9">
        <f>inventory[[#This Row],[c Cost]]/MAX(inventory[c Cost])</f>
        <v>1</v>
      </c>
      <c r="L4678" s="11" t="str">
        <f>IF(inventory[[#This Row],[c Units %]]&lt;=$O$7,$N$7,IF(inventory[[#This Row],[c Units %]]&lt;=$O$8,$N$8,$N$9))</f>
        <v>C</v>
      </c>
    </row>
    <row r="4679" spans="2:12" x14ac:dyDescent="0.25">
      <c r="B4679" s="1">
        <v>4673</v>
      </c>
      <c r="C4679" t="s">
        <v>4672</v>
      </c>
      <c r="D4679" s="2">
        <v>0.6</v>
      </c>
      <c r="E4679" s="15">
        <v>1</v>
      </c>
      <c r="F4679" s="14">
        <f>inventory[[#This Row],[Unit Cost]]*inventory[[#This Row],['# Units]]</f>
        <v>0.6</v>
      </c>
      <c r="G4679" s="8">
        <f>_xlfn.RANK.EQ(inventory[[#This Row],[Total Cost]],inventory[Total Cost],0)</f>
        <v>4592</v>
      </c>
      <c r="H4679" s="8">
        <f>SUMIFS(inventory['# Units],inventory[Rank],"&lt;="&amp;inventory[[#This Row],['#]])</f>
        <v>82378</v>
      </c>
      <c r="I4679" s="9">
        <f>inventory[[#This Row],[c Units]]/MAX(inventory[c Units])</f>
        <v>1</v>
      </c>
      <c r="J4679" s="10">
        <f>SUMIFS(inventory[Total Cost],inventory[Rank],"&lt;="&amp;inventory[[#This Row],['#]])</f>
        <v>2647305.6000000061</v>
      </c>
      <c r="K4679" s="9">
        <f>inventory[[#This Row],[c Cost]]/MAX(inventory[c Cost])</f>
        <v>1</v>
      </c>
      <c r="L4679" s="11" t="str">
        <f>IF(inventory[[#This Row],[c Units %]]&lt;=$O$7,$N$7,IF(inventory[[#This Row],[c Units %]]&lt;=$O$8,$N$8,$N$9))</f>
        <v>C</v>
      </c>
    </row>
    <row r="4680" spans="2:12" x14ac:dyDescent="0.25">
      <c r="B4680" s="1">
        <v>4674</v>
      </c>
      <c r="C4680" t="s">
        <v>4673</v>
      </c>
      <c r="D4680" s="2">
        <v>0.5</v>
      </c>
      <c r="E4680" s="15">
        <v>2</v>
      </c>
      <c r="F4680" s="14">
        <f>inventory[[#This Row],[Unit Cost]]*inventory[[#This Row],['# Units]]</f>
        <v>1</v>
      </c>
      <c r="G4680" s="8">
        <f>_xlfn.RANK.EQ(inventory[[#This Row],[Total Cost]],inventory[Total Cost],0)</f>
        <v>4482</v>
      </c>
      <c r="H4680" s="8">
        <f>SUMIFS(inventory['# Units],inventory[Rank],"&lt;="&amp;inventory[[#This Row],['#]])</f>
        <v>82378</v>
      </c>
      <c r="I4680" s="9">
        <f>inventory[[#This Row],[c Units]]/MAX(inventory[c Units])</f>
        <v>1</v>
      </c>
      <c r="J4680" s="10">
        <f>SUMIFS(inventory[Total Cost],inventory[Rank],"&lt;="&amp;inventory[[#This Row],['#]])</f>
        <v>2647305.6000000061</v>
      </c>
      <c r="K4680" s="9">
        <f>inventory[[#This Row],[c Cost]]/MAX(inventory[c Cost])</f>
        <v>1</v>
      </c>
      <c r="L4680" s="11" t="str">
        <f>IF(inventory[[#This Row],[c Units %]]&lt;=$O$7,$N$7,IF(inventory[[#This Row],[c Units %]]&lt;=$O$8,$N$8,$N$9))</f>
        <v>C</v>
      </c>
    </row>
    <row r="4681" spans="2:12" x14ac:dyDescent="0.25">
      <c r="B4681" s="1">
        <v>4675</v>
      </c>
      <c r="C4681" t="s">
        <v>4674</v>
      </c>
      <c r="D4681" s="2">
        <v>0.4</v>
      </c>
      <c r="E4681" s="15">
        <v>8</v>
      </c>
      <c r="F4681" s="14">
        <f>inventory[[#This Row],[Unit Cost]]*inventory[[#This Row],['# Units]]</f>
        <v>3.2</v>
      </c>
      <c r="G4681" s="8">
        <f>_xlfn.RANK.EQ(inventory[[#This Row],[Total Cost]],inventory[Total Cost],0)</f>
        <v>4049</v>
      </c>
      <c r="H4681" s="8">
        <f>SUMIFS(inventory['# Units],inventory[Rank],"&lt;="&amp;inventory[[#This Row],['#]])</f>
        <v>82378</v>
      </c>
      <c r="I4681" s="9">
        <f>inventory[[#This Row],[c Units]]/MAX(inventory[c Units])</f>
        <v>1</v>
      </c>
      <c r="J4681" s="10">
        <f>SUMIFS(inventory[Total Cost],inventory[Rank],"&lt;="&amp;inventory[[#This Row],['#]])</f>
        <v>2647305.6000000061</v>
      </c>
      <c r="K4681" s="9">
        <f>inventory[[#This Row],[c Cost]]/MAX(inventory[c Cost])</f>
        <v>1</v>
      </c>
      <c r="L4681" s="11" t="str">
        <f>IF(inventory[[#This Row],[c Units %]]&lt;=$O$7,$N$7,IF(inventory[[#This Row],[c Units %]]&lt;=$O$8,$N$8,$N$9))</f>
        <v>C</v>
      </c>
    </row>
    <row r="4682" spans="2:12" x14ac:dyDescent="0.25">
      <c r="B4682" s="1">
        <v>4676</v>
      </c>
      <c r="C4682" t="s">
        <v>4675</v>
      </c>
      <c r="D4682" s="2">
        <v>0.6</v>
      </c>
      <c r="E4682" s="15">
        <v>26</v>
      </c>
      <c r="F4682" s="14">
        <f>inventory[[#This Row],[Unit Cost]]*inventory[[#This Row],['# Units]]</f>
        <v>15.6</v>
      </c>
      <c r="G4682" s="8">
        <f>_xlfn.RANK.EQ(inventory[[#This Row],[Total Cost]],inventory[Total Cost],0)</f>
        <v>2930</v>
      </c>
      <c r="H4682" s="8">
        <f>SUMIFS(inventory['# Units],inventory[Rank],"&lt;="&amp;inventory[[#This Row],['#]])</f>
        <v>82378</v>
      </c>
      <c r="I4682" s="9">
        <f>inventory[[#This Row],[c Units]]/MAX(inventory[c Units])</f>
        <v>1</v>
      </c>
      <c r="J4682" s="10">
        <f>SUMIFS(inventory[Total Cost],inventory[Rank],"&lt;="&amp;inventory[[#This Row],['#]])</f>
        <v>2647305.6000000061</v>
      </c>
      <c r="K4682" s="9">
        <f>inventory[[#This Row],[c Cost]]/MAX(inventory[c Cost])</f>
        <v>1</v>
      </c>
      <c r="L4682" s="11" t="str">
        <f>IF(inventory[[#This Row],[c Units %]]&lt;=$O$7,$N$7,IF(inventory[[#This Row],[c Units %]]&lt;=$O$8,$N$8,$N$9))</f>
        <v>C</v>
      </c>
    </row>
    <row r="4683" spans="2:12" x14ac:dyDescent="0.25">
      <c r="B4683" s="1">
        <v>4677</v>
      </c>
      <c r="C4683" t="s">
        <v>4676</v>
      </c>
      <c r="D4683" s="2">
        <v>0.6</v>
      </c>
      <c r="E4683" s="15">
        <v>51</v>
      </c>
      <c r="F4683" s="14">
        <f>inventory[[#This Row],[Unit Cost]]*inventory[[#This Row],['# Units]]</f>
        <v>30.599999999999998</v>
      </c>
      <c r="G4683" s="8">
        <f>_xlfn.RANK.EQ(inventory[[#This Row],[Total Cost]],inventory[Total Cost],0)</f>
        <v>2279</v>
      </c>
      <c r="H4683" s="8">
        <f>SUMIFS(inventory['# Units],inventory[Rank],"&lt;="&amp;inventory[[#This Row],['#]])</f>
        <v>82378</v>
      </c>
      <c r="I4683" s="9">
        <f>inventory[[#This Row],[c Units]]/MAX(inventory[c Units])</f>
        <v>1</v>
      </c>
      <c r="J4683" s="10">
        <f>SUMIFS(inventory[Total Cost],inventory[Rank],"&lt;="&amp;inventory[[#This Row],['#]])</f>
        <v>2647305.6000000061</v>
      </c>
      <c r="K4683" s="9">
        <f>inventory[[#This Row],[c Cost]]/MAX(inventory[c Cost])</f>
        <v>1</v>
      </c>
      <c r="L4683" s="11" t="str">
        <f>IF(inventory[[#This Row],[c Units %]]&lt;=$O$7,$N$7,IF(inventory[[#This Row],[c Units %]]&lt;=$O$8,$N$8,$N$9))</f>
        <v>C</v>
      </c>
    </row>
    <row r="4684" spans="2:12" x14ac:dyDescent="0.25">
      <c r="B4684" s="1">
        <v>4678</v>
      </c>
      <c r="C4684" t="s">
        <v>4677</v>
      </c>
      <c r="D4684" s="2">
        <v>0.6</v>
      </c>
      <c r="E4684" s="15">
        <v>1</v>
      </c>
      <c r="F4684" s="14">
        <f>inventory[[#This Row],[Unit Cost]]*inventory[[#This Row],['# Units]]</f>
        <v>0.6</v>
      </c>
      <c r="G4684" s="8">
        <f>_xlfn.RANK.EQ(inventory[[#This Row],[Total Cost]],inventory[Total Cost],0)</f>
        <v>4592</v>
      </c>
      <c r="H4684" s="8">
        <f>SUMIFS(inventory['# Units],inventory[Rank],"&lt;="&amp;inventory[[#This Row],['#]])</f>
        <v>82378</v>
      </c>
      <c r="I4684" s="9">
        <f>inventory[[#This Row],[c Units]]/MAX(inventory[c Units])</f>
        <v>1</v>
      </c>
      <c r="J4684" s="10">
        <f>SUMIFS(inventory[Total Cost],inventory[Rank],"&lt;="&amp;inventory[[#This Row],['#]])</f>
        <v>2647305.6000000061</v>
      </c>
      <c r="K4684" s="9">
        <f>inventory[[#This Row],[c Cost]]/MAX(inventory[c Cost])</f>
        <v>1</v>
      </c>
      <c r="L4684" s="11" t="str">
        <f>IF(inventory[[#This Row],[c Units %]]&lt;=$O$7,$N$7,IF(inventory[[#This Row],[c Units %]]&lt;=$O$8,$N$8,$N$9))</f>
        <v>C</v>
      </c>
    </row>
    <row r="4685" spans="2:12" x14ac:dyDescent="0.25">
      <c r="B4685" s="1">
        <v>4679</v>
      </c>
      <c r="C4685" t="s">
        <v>4678</v>
      </c>
      <c r="D4685" s="2">
        <v>0.6</v>
      </c>
      <c r="E4685" s="15">
        <v>23</v>
      </c>
      <c r="F4685" s="14">
        <f>inventory[[#This Row],[Unit Cost]]*inventory[[#This Row],['# Units]]</f>
        <v>13.799999999999999</v>
      </c>
      <c r="G4685" s="8">
        <f>_xlfn.RANK.EQ(inventory[[#This Row],[Total Cost]],inventory[Total Cost],0)</f>
        <v>3045</v>
      </c>
      <c r="H4685" s="8">
        <f>SUMIFS(inventory['# Units],inventory[Rank],"&lt;="&amp;inventory[[#This Row],['#]])</f>
        <v>82378</v>
      </c>
      <c r="I4685" s="9">
        <f>inventory[[#This Row],[c Units]]/MAX(inventory[c Units])</f>
        <v>1</v>
      </c>
      <c r="J4685" s="10">
        <f>SUMIFS(inventory[Total Cost],inventory[Rank],"&lt;="&amp;inventory[[#This Row],['#]])</f>
        <v>2647305.6000000061</v>
      </c>
      <c r="K4685" s="9">
        <f>inventory[[#This Row],[c Cost]]/MAX(inventory[c Cost])</f>
        <v>1</v>
      </c>
      <c r="L4685" s="11" t="str">
        <f>IF(inventory[[#This Row],[c Units %]]&lt;=$O$7,$N$7,IF(inventory[[#This Row],[c Units %]]&lt;=$O$8,$N$8,$N$9))</f>
        <v>C</v>
      </c>
    </row>
    <row r="4686" spans="2:12" x14ac:dyDescent="0.25">
      <c r="B4686" s="1">
        <v>4680</v>
      </c>
      <c r="C4686" t="s">
        <v>4679</v>
      </c>
      <c r="D4686" s="2">
        <v>0.5</v>
      </c>
      <c r="E4686" s="15">
        <v>1</v>
      </c>
      <c r="F4686" s="14">
        <f>inventory[[#This Row],[Unit Cost]]*inventory[[#This Row],['# Units]]</f>
        <v>0.5</v>
      </c>
      <c r="G4686" s="8">
        <f>_xlfn.RANK.EQ(inventory[[#This Row],[Total Cost]],inventory[Total Cost],0)</f>
        <v>4622</v>
      </c>
      <c r="H4686" s="8">
        <f>SUMIFS(inventory['# Units],inventory[Rank],"&lt;="&amp;inventory[[#This Row],['#]])</f>
        <v>82378</v>
      </c>
      <c r="I4686" s="9">
        <f>inventory[[#This Row],[c Units]]/MAX(inventory[c Units])</f>
        <v>1</v>
      </c>
      <c r="J4686" s="10">
        <f>SUMIFS(inventory[Total Cost],inventory[Rank],"&lt;="&amp;inventory[[#This Row],['#]])</f>
        <v>2647305.6000000061</v>
      </c>
      <c r="K4686" s="9">
        <f>inventory[[#This Row],[c Cost]]/MAX(inventory[c Cost])</f>
        <v>1</v>
      </c>
      <c r="L4686" s="11" t="str">
        <f>IF(inventory[[#This Row],[c Units %]]&lt;=$O$7,$N$7,IF(inventory[[#This Row],[c Units %]]&lt;=$O$8,$N$8,$N$9))</f>
        <v>C</v>
      </c>
    </row>
    <row r="4687" spans="2:12" x14ac:dyDescent="0.25">
      <c r="B4687" s="1">
        <v>4681</v>
      </c>
      <c r="C4687" t="s">
        <v>4680</v>
      </c>
      <c r="D4687" s="2">
        <v>0.6</v>
      </c>
      <c r="E4687" s="15">
        <v>11</v>
      </c>
      <c r="F4687" s="14">
        <f>inventory[[#This Row],[Unit Cost]]*inventory[[#This Row],['# Units]]</f>
        <v>6.6</v>
      </c>
      <c r="G4687" s="8">
        <f>_xlfn.RANK.EQ(inventory[[#This Row],[Total Cost]],inventory[Total Cost],0)</f>
        <v>3615</v>
      </c>
      <c r="H4687" s="8">
        <f>SUMIFS(inventory['# Units],inventory[Rank],"&lt;="&amp;inventory[[#This Row],['#]])</f>
        <v>82378</v>
      </c>
      <c r="I4687" s="9">
        <f>inventory[[#This Row],[c Units]]/MAX(inventory[c Units])</f>
        <v>1</v>
      </c>
      <c r="J4687" s="10">
        <f>SUMIFS(inventory[Total Cost],inventory[Rank],"&lt;="&amp;inventory[[#This Row],['#]])</f>
        <v>2647305.6000000061</v>
      </c>
      <c r="K4687" s="9">
        <f>inventory[[#This Row],[c Cost]]/MAX(inventory[c Cost])</f>
        <v>1</v>
      </c>
      <c r="L4687" s="11" t="str">
        <f>IF(inventory[[#This Row],[c Units %]]&lt;=$O$7,$N$7,IF(inventory[[#This Row],[c Units %]]&lt;=$O$8,$N$8,$N$9))</f>
        <v>C</v>
      </c>
    </row>
    <row r="4688" spans="2:12" x14ac:dyDescent="0.25">
      <c r="B4688" s="1">
        <v>4682</v>
      </c>
      <c r="C4688" t="s">
        <v>4681</v>
      </c>
      <c r="D4688" s="2">
        <v>0.5</v>
      </c>
      <c r="E4688" s="15">
        <v>37</v>
      </c>
      <c r="F4688" s="14">
        <f>inventory[[#This Row],[Unit Cost]]*inventory[[#This Row],['# Units]]</f>
        <v>18.5</v>
      </c>
      <c r="G4688" s="8">
        <f>_xlfn.RANK.EQ(inventory[[#This Row],[Total Cost]],inventory[Total Cost],0)</f>
        <v>2780</v>
      </c>
      <c r="H4688" s="8">
        <f>SUMIFS(inventory['# Units],inventory[Rank],"&lt;="&amp;inventory[[#This Row],['#]])</f>
        <v>82378</v>
      </c>
      <c r="I4688" s="9">
        <f>inventory[[#This Row],[c Units]]/MAX(inventory[c Units])</f>
        <v>1</v>
      </c>
      <c r="J4688" s="10">
        <f>SUMIFS(inventory[Total Cost],inventory[Rank],"&lt;="&amp;inventory[[#This Row],['#]])</f>
        <v>2647305.6000000061</v>
      </c>
      <c r="K4688" s="9">
        <f>inventory[[#This Row],[c Cost]]/MAX(inventory[c Cost])</f>
        <v>1</v>
      </c>
      <c r="L4688" s="11" t="str">
        <f>IF(inventory[[#This Row],[c Units %]]&lt;=$O$7,$N$7,IF(inventory[[#This Row],[c Units %]]&lt;=$O$8,$N$8,$N$9))</f>
        <v>C</v>
      </c>
    </row>
    <row r="4689" spans="2:12" x14ac:dyDescent="0.25">
      <c r="B4689" s="1">
        <v>4683</v>
      </c>
      <c r="C4689" t="s">
        <v>4682</v>
      </c>
      <c r="D4689" s="2">
        <v>0.5</v>
      </c>
      <c r="E4689" s="15">
        <v>1</v>
      </c>
      <c r="F4689" s="14">
        <f>inventory[[#This Row],[Unit Cost]]*inventory[[#This Row],['# Units]]</f>
        <v>0.5</v>
      </c>
      <c r="G4689" s="8">
        <f>_xlfn.RANK.EQ(inventory[[#This Row],[Total Cost]],inventory[Total Cost],0)</f>
        <v>4622</v>
      </c>
      <c r="H4689" s="8">
        <f>SUMIFS(inventory['# Units],inventory[Rank],"&lt;="&amp;inventory[[#This Row],['#]])</f>
        <v>82378</v>
      </c>
      <c r="I4689" s="9">
        <f>inventory[[#This Row],[c Units]]/MAX(inventory[c Units])</f>
        <v>1</v>
      </c>
      <c r="J4689" s="10">
        <f>SUMIFS(inventory[Total Cost],inventory[Rank],"&lt;="&amp;inventory[[#This Row],['#]])</f>
        <v>2647305.6000000061</v>
      </c>
      <c r="K4689" s="9">
        <f>inventory[[#This Row],[c Cost]]/MAX(inventory[c Cost])</f>
        <v>1</v>
      </c>
      <c r="L4689" s="11" t="str">
        <f>IF(inventory[[#This Row],[c Units %]]&lt;=$O$7,$N$7,IF(inventory[[#This Row],[c Units %]]&lt;=$O$8,$N$8,$N$9))</f>
        <v>C</v>
      </c>
    </row>
    <row r="4690" spans="2:12" x14ac:dyDescent="0.25">
      <c r="B4690" s="1">
        <v>4684</v>
      </c>
      <c r="C4690" t="s">
        <v>4683</v>
      </c>
      <c r="D4690" s="2">
        <v>0.2</v>
      </c>
      <c r="E4690" s="15">
        <v>34</v>
      </c>
      <c r="F4690" s="14">
        <f>inventory[[#This Row],[Unit Cost]]*inventory[[#This Row],['# Units]]</f>
        <v>6.8000000000000007</v>
      </c>
      <c r="G4690" s="8">
        <f>_xlfn.RANK.EQ(inventory[[#This Row],[Total Cost]],inventory[Total Cost],0)</f>
        <v>3597</v>
      </c>
      <c r="H4690" s="8">
        <f>SUMIFS(inventory['# Units],inventory[Rank],"&lt;="&amp;inventory[[#This Row],['#]])</f>
        <v>82378</v>
      </c>
      <c r="I4690" s="9">
        <f>inventory[[#This Row],[c Units]]/MAX(inventory[c Units])</f>
        <v>1</v>
      </c>
      <c r="J4690" s="10">
        <f>SUMIFS(inventory[Total Cost],inventory[Rank],"&lt;="&amp;inventory[[#This Row],['#]])</f>
        <v>2647305.6000000061</v>
      </c>
      <c r="K4690" s="9">
        <f>inventory[[#This Row],[c Cost]]/MAX(inventory[c Cost])</f>
        <v>1</v>
      </c>
      <c r="L4690" s="11" t="str">
        <f>IF(inventory[[#This Row],[c Units %]]&lt;=$O$7,$N$7,IF(inventory[[#This Row],[c Units %]]&lt;=$O$8,$N$8,$N$9))</f>
        <v>C</v>
      </c>
    </row>
    <row r="4691" spans="2:12" x14ac:dyDescent="0.25">
      <c r="B4691" s="1">
        <v>4685</v>
      </c>
      <c r="C4691" t="s">
        <v>4684</v>
      </c>
      <c r="D4691" s="2">
        <v>0.5</v>
      </c>
      <c r="E4691" s="15">
        <v>18</v>
      </c>
      <c r="F4691" s="14">
        <f>inventory[[#This Row],[Unit Cost]]*inventory[[#This Row],['# Units]]</f>
        <v>9</v>
      </c>
      <c r="G4691" s="8">
        <f>_xlfn.RANK.EQ(inventory[[#This Row],[Total Cost]],inventory[Total Cost],0)</f>
        <v>3394</v>
      </c>
      <c r="H4691" s="8">
        <f>SUMIFS(inventory['# Units],inventory[Rank],"&lt;="&amp;inventory[[#This Row],['#]])</f>
        <v>82378</v>
      </c>
      <c r="I4691" s="9">
        <f>inventory[[#This Row],[c Units]]/MAX(inventory[c Units])</f>
        <v>1</v>
      </c>
      <c r="J4691" s="10">
        <f>SUMIFS(inventory[Total Cost],inventory[Rank],"&lt;="&amp;inventory[[#This Row],['#]])</f>
        <v>2647305.6000000061</v>
      </c>
      <c r="K4691" s="9">
        <f>inventory[[#This Row],[c Cost]]/MAX(inventory[c Cost])</f>
        <v>1</v>
      </c>
      <c r="L4691" s="11" t="str">
        <f>IF(inventory[[#This Row],[c Units %]]&lt;=$O$7,$N$7,IF(inventory[[#This Row],[c Units %]]&lt;=$O$8,$N$8,$N$9))</f>
        <v>C</v>
      </c>
    </row>
    <row r="4692" spans="2:12" x14ac:dyDescent="0.25">
      <c r="B4692" s="1">
        <v>4686</v>
      </c>
      <c r="C4692" t="s">
        <v>4685</v>
      </c>
      <c r="D4692" s="2">
        <v>0.5</v>
      </c>
      <c r="E4692" s="15">
        <v>5</v>
      </c>
      <c r="F4692" s="14">
        <f>inventory[[#This Row],[Unit Cost]]*inventory[[#This Row],['# Units]]</f>
        <v>2.5</v>
      </c>
      <c r="G4692" s="8">
        <f>_xlfn.RANK.EQ(inventory[[#This Row],[Total Cost]],inventory[Total Cost],0)</f>
        <v>4190</v>
      </c>
      <c r="H4692" s="8">
        <f>SUMIFS(inventory['# Units],inventory[Rank],"&lt;="&amp;inventory[[#This Row],['#]])</f>
        <v>82378</v>
      </c>
      <c r="I4692" s="9">
        <f>inventory[[#This Row],[c Units]]/MAX(inventory[c Units])</f>
        <v>1</v>
      </c>
      <c r="J4692" s="10">
        <f>SUMIFS(inventory[Total Cost],inventory[Rank],"&lt;="&amp;inventory[[#This Row],['#]])</f>
        <v>2647305.6000000061</v>
      </c>
      <c r="K4692" s="9">
        <f>inventory[[#This Row],[c Cost]]/MAX(inventory[c Cost])</f>
        <v>1</v>
      </c>
      <c r="L4692" s="11" t="str">
        <f>IF(inventory[[#This Row],[c Units %]]&lt;=$O$7,$N$7,IF(inventory[[#This Row],[c Units %]]&lt;=$O$8,$N$8,$N$9))</f>
        <v>C</v>
      </c>
    </row>
    <row r="4693" spans="2:12" x14ac:dyDescent="0.25">
      <c r="B4693" s="1">
        <v>4687</v>
      </c>
      <c r="C4693" t="s">
        <v>4686</v>
      </c>
      <c r="D4693" s="2">
        <v>0.6</v>
      </c>
      <c r="E4693" s="15">
        <v>39</v>
      </c>
      <c r="F4693" s="14">
        <f>inventory[[#This Row],[Unit Cost]]*inventory[[#This Row],['# Units]]</f>
        <v>23.4</v>
      </c>
      <c r="G4693" s="8">
        <f>_xlfn.RANK.EQ(inventory[[#This Row],[Total Cost]],inventory[Total Cost],0)</f>
        <v>2540</v>
      </c>
      <c r="H4693" s="8">
        <f>SUMIFS(inventory['# Units],inventory[Rank],"&lt;="&amp;inventory[[#This Row],['#]])</f>
        <v>82378</v>
      </c>
      <c r="I4693" s="9">
        <f>inventory[[#This Row],[c Units]]/MAX(inventory[c Units])</f>
        <v>1</v>
      </c>
      <c r="J4693" s="10">
        <f>SUMIFS(inventory[Total Cost],inventory[Rank],"&lt;="&amp;inventory[[#This Row],['#]])</f>
        <v>2647305.6000000061</v>
      </c>
      <c r="K4693" s="9">
        <f>inventory[[#This Row],[c Cost]]/MAX(inventory[c Cost])</f>
        <v>1</v>
      </c>
      <c r="L4693" s="11" t="str">
        <f>IF(inventory[[#This Row],[c Units %]]&lt;=$O$7,$N$7,IF(inventory[[#This Row],[c Units %]]&lt;=$O$8,$N$8,$N$9))</f>
        <v>C</v>
      </c>
    </row>
    <row r="4694" spans="2:12" x14ac:dyDescent="0.25">
      <c r="B4694" s="1">
        <v>4688</v>
      </c>
      <c r="C4694" t="s">
        <v>4687</v>
      </c>
      <c r="D4694" s="2">
        <v>0.6</v>
      </c>
      <c r="E4694" s="15">
        <v>5</v>
      </c>
      <c r="F4694" s="14">
        <f>inventory[[#This Row],[Unit Cost]]*inventory[[#This Row],['# Units]]</f>
        <v>3</v>
      </c>
      <c r="G4694" s="8">
        <f>_xlfn.RANK.EQ(inventory[[#This Row],[Total Cost]],inventory[Total Cost],0)</f>
        <v>4077</v>
      </c>
      <c r="H4694" s="8">
        <f>SUMIFS(inventory['# Units],inventory[Rank],"&lt;="&amp;inventory[[#This Row],['#]])</f>
        <v>82378</v>
      </c>
      <c r="I4694" s="9">
        <f>inventory[[#This Row],[c Units]]/MAX(inventory[c Units])</f>
        <v>1</v>
      </c>
      <c r="J4694" s="10">
        <f>SUMIFS(inventory[Total Cost],inventory[Rank],"&lt;="&amp;inventory[[#This Row],['#]])</f>
        <v>2647305.6000000061</v>
      </c>
      <c r="K4694" s="9">
        <f>inventory[[#This Row],[c Cost]]/MAX(inventory[c Cost])</f>
        <v>1</v>
      </c>
      <c r="L4694" s="11" t="str">
        <f>IF(inventory[[#This Row],[c Units %]]&lt;=$O$7,$N$7,IF(inventory[[#This Row],[c Units %]]&lt;=$O$8,$N$8,$N$9))</f>
        <v>C</v>
      </c>
    </row>
    <row r="4695" spans="2:12" x14ac:dyDescent="0.25">
      <c r="B4695" s="1">
        <v>4689</v>
      </c>
      <c r="C4695" t="s">
        <v>4688</v>
      </c>
      <c r="D4695" s="2">
        <v>0.5</v>
      </c>
      <c r="E4695" s="15">
        <v>12</v>
      </c>
      <c r="F4695" s="14">
        <f>inventory[[#This Row],[Unit Cost]]*inventory[[#This Row],['# Units]]</f>
        <v>6</v>
      </c>
      <c r="G4695" s="8">
        <f>_xlfn.RANK.EQ(inventory[[#This Row],[Total Cost]],inventory[Total Cost],0)</f>
        <v>3649</v>
      </c>
      <c r="H4695" s="8">
        <f>SUMIFS(inventory['# Units],inventory[Rank],"&lt;="&amp;inventory[[#This Row],['#]])</f>
        <v>82378</v>
      </c>
      <c r="I4695" s="9">
        <f>inventory[[#This Row],[c Units]]/MAX(inventory[c Units])</f>
        <v>1</v>
      </c>
      <c r="J4695" s="10">
        <f>SUMIFS(inventory[Total Cost],inventory[Rank],"&lt;="&amp;inventory[[#This Row],['#]])</f>
        <v>2647305.6000000061</v>
      </c>
      <c r="K4695" s="9">
        <f>inventory[[#This Row],[c Cost]]/MAX(inventory[c Cost])</f>
        <v>1</v>
      </c>
      <c r="L4695" s="11" t="str">
        <f>IF(inventory[[#This Row],[c Units %]]&lt;=$O$7,$N$7,IF(inventory[[#This Row],[c Units %]]&lt;=$O$8,$N$8,$N$9))</f>
        <v>C</v>
      </c>
    </row>
    <row r="4696" spans="2:12" x14ac:dyDescent="0.25">
      <c r="B4696" s="1">
        <v>4690</v>
      </c>
      <c r="C4696" t="s">
        <v>4689</v>
      </c>
      <c r="D4696" s="2">
        <v>0.6</v>
      </c>
      <c r="E4696" s="15">
        <v>3</v>
      </c>
      <c r="F4696" s="14">
        <f>inventory[[#This Row],[Unit Cost]]*inventory[[#This Row],['# Units]]</f>
        <v>1.7999999999999998</v>
      </c>
      <c r="G4696" s="8">
        <f>_xlfn.RANK.EQ(inventory[[#This Row],[Total Cost]],inventory[Total Cost],0)</f>
        <v>4350</v>
      </c>
      <c r="H4696" s="8">
        <f>SUMIFS(inventory['# Units],inventory[Rank],"&lt;="&amp;inventory[[#This Row],['#]])</f>
        <v>82378</v>
      </c>
      <c r="I4696" s="9">
        <f>inventory[[#This Row],[c Units]]/MAX(inventory[c Units])</f>
        <v>1</v>
      </c>
      <c r="J4696" s="10">
        <f>SUMIFS(inventory[Total Cost],inventory[Rank],"&lt;="&amp;inventory[[#This Row],['#]])</f>
        <v>2647305.6000000061</v>
      </c>
      <c r="K4696" s="9">
        <f>inventory[[#This Row],[c Cost]]/MAX(inventory[c Cost])</f>
        <v>1</v>
      </c>
      <c r="L4696" s="11" t="str">
        <f>IF(inventory[[#This Row],[c Units %]]&lt;=$O$7,$N$7,IF(inventory[[#This Row],[c Units %]]&lt;=$O$8,$N$8,$N$9))</f>
        <v>C</v>
      </c>
    </row>
    <row r="4697" spans="2:12" x14ac:dyDescent="0.25">
      <c r="B4697" s="1">
        <v>4691</v>
      </c>
      <c r="C4697" t="s">
        <v>4690</v>
      </c>
      <c r="D4697" s="2">
        <v>0.6</v>
      </c>
      <c r="E4697" s="15">
        <v>48</v>
      </c>
      <c r="F4697" s="14">
        <f>inventory[[#This Row],[Unit Cost]]*inventory[[#This Row],['# Units]]</f>
        <v>28.799999999999997</v>
      </c>
      <c r="G4697" s="8">
        <f>_xlfn.RANK.EQ(inventory[[#This Row],[Total Cost]],inventory[Total Cost],0)</f>
        <v>2338</v>
      </c>
      <c r="H4697" s="8">
        <f>SUMIFS(inventory['# Units],inventory[Rank],"&lt;="&amp;inventory[[#This Row],['#]])</f>
        <v>82378</v>
      </c>
      <c r="I4697" s="9">
        <f>inventory[[#This Row],[c Units]]/MAX(inventory[c Units])</f>
        <v>1</v>
      </c>
      <c r="J4697" s="10">
        <f>SUMIFS(inventory[Total Cost],inventory[Rank],"&lt;="&amp;inventory[[#This Row],['#]])</f>
        <v>2647305.6000000061</v>
      </c>
      <c r="K4697" s="9">
        <f>inventory[[#This Row],[c Cost]]/MAX(inventory[c Cost])</f>
        <v>1</v>
      </c>
      <c r="L4697" s="11" t="str">
        <f>IF(inventory[[#This Row],[c Units %]]&lt;=$O$7,$N$7,IF(inventory[[#This Row],[c Units %]]&lt;=$O$8,$N$8,$N$9))</f>
        <v>C</v>
      </c>
    </row>
    <row r="4698" spans="2:12" x14ac:dyDescent="0.25">
      <c r="B4698" s="1">
        <v>4692</v>
      </c>
      <c r="C4698" t="s">
        <v>4691</v>
      </c>
      <c r="D4698" s="2">
        <v>0.6</v>
      </c>
      <c r="E4698" s="15">
        <v>144</v>
      </c>
      <c r="F4698" s="14">
        <f>inventory[[#This Row],[Unit Cost]]*inventory[[#This Row],['# Units]]</f>
        <v>86.399999999999991</v>
      </c>
      <c r="G4698" s="8">
        <f>_xlfn.RANK.EQ(inventory[[#This Row],[Total Cost]],inventory[Total Cost],0)</f>
        <v>1439</v>
      </c>
      <c r="H4698" s="8">
        <f>SUMIFS(inventory['# Units],inventory[Rank],"&lt;="&amp;inventory[[#This Row],['#]])</f>
        <v>82378</v>
      </c>
      <c r="I4698" s="9">
        <f>inventory[[#This Row],[c Units]]/MAX(inventory[c Units])</f>
        <v>1</v>
      </c>
      <c r="J4698" s="10">
        <f>SUMIFS(inventory[Total Cost],inventory[Rank],"&lt;="&amp;inventory[[#This Row],['#]])</f>
        <v>2647305.6000000061</v>
      </c>
      <c r="K4698" s="9">
        <f>inventory[[#This Row],[c Cost]]/MAX(inventory[c Cost])</f>
        <v>1</v>
      </c>
      <c r="L4698" s="11" t="str">
        <f>IF(inventory[[#This Row],[c Units %]]&lt;=$O$7,$N$7,IF(inventory[[#This Row],[c Units %]]&lt;=$O$8,$N$8,$N$9))</f>
        <v>C</v>
      </c>
    </row>
    <row r="4699" spans="2:12" x14ac:dyDescent="0.25">
      <c r="B4699" s="1">
        <v>4693</v>
      </c>
      <c r="C4699" t="s">
        <v>4692</v>
      </c>
      <c r="D4699" s="2">
        <v>0.5</v>
      </c>
      <c r="E4699" s="15">
        <v>2</v>
      </c>
      <c r="F4699" s="14">
        <f>inventory[[#This Row],[Unit Cost]]*inventory[[#This Row],['# Units]]</f>
        <v>1</v>
      </c>
      <c r="G4699" s="8">
        <f>_xlfn.RANK.EQ(inventory[[#This Row],[Total Cost]],inventory[Total Cost],0)</f>
        <v>4482</v>
      </c>
      <c r="H4699" s="8">
        <f>SUMIFS(inventory['# Units],inventory[Rank],"&lt;="&amp;inventory[[#This Row],['#]])</f>
        <v>82378</v>
      </c>
      <c r="I4699" s="9">
        <f>inventory[[#This Row],[c Units]]/MAX(inventory[c Units])</f>
        <v>1</v>
      </c>
      <c r="J4699" s="10">
        <f>SUMIFS(inventory[Total Cost],inventory[Rank],"&lt;="&amp;inventory[[#This Row],['#]])</f>
        <v>2647305.6000000061</v>
      </c>
      <c r="K4699" s="9">
        <f>inventory[[#This Row],[c Cost]]/MAX(inventory[c Cost])</f>
        <v>1</v>
      </c>
      <c r="L4699" s="11" t="str">
        <f>IF(inventory[[#This Row],[c Units %]]&lt;=$O$7,$N$7,IF(inventory[[#This Row],[c Units %]]&lt;=$O$8,$N$8,$N$9))</f>
        <v>C</v>
      </c>
    </row>
  </sheetData>
  <conditionalFormatting sqref="F7:L4699">
    <cfRule type="expression" dxfId="4" priority="1">
      <formula>MOD($B7,2)=1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ABC Analysis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2014-10-01T03:57:24Z</dcterms:created>
  <dcterms:modified xsi:type="dcterms:W3CDTF">2014-10-01T07:55:14Z</dcterms:modified>
</cp:coreProperties>
</file>